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4-08-XX KREDYT HIPOTECZNY - SYMULACJA NADPLAT/"/>
    </mc:Choice>
  </mc:AlternateContent>
  <xr:revisionPtr revIDLastSave="10" documentId="8_{68CD3A1C-6F3E-4FD9-8120-4A188A775E4C}" xr6:coauthVersionLast="47" xr6:coauthVersionMax="47" xr10:uidLastSave="{9CA6A3BD-00DF-44A2-B45A-F6E44D742D85}"/>
  <bookViews>
    <workbookView xWindow="-120" yWindow="-120" windowWidth="29040" windowHeight="15840" tabRatio="743" xr2:uid="{00000000-000D-0000-FFFF-FFFF00000000}"/>
  </bookViews>
  <sheets>
    <sheet name="Kredyt" sheetId="1" r:id="rId1"/>
    <sheet name="NBP" sheetId="25" r:id="rId2"/>
    <sheet name="WIBOR" sheetId="8" r:id="rId3"/>
    <sheet name="Nadpłaty" sheetId="22" r:id="rId4"/>
  </sheets>
  <externalReferences>
    <externalReference r:id="rId5"/>
  </externalReferences>
  <definedNames>
    <definedName name="_xlnm._FilterDatabase" localSheetId="0" hidden="1">Kredyt!$A$22:$X$382</definedName>
    <definedName name="_xlnm._FilterDatabase" localSheetId="3" hidden="1">Nadpłaty!$A$1:$B$47</definedName>
    <definedName name="_xlnm._FilterDatabase" localSheetId="2" hidden="1">WIBOR!$A$1:$C$5824</definedName>
    <definedName name="DATY">OFFSET([1]HISTORIA!$A$1,1,0,COUNTA([1]HISTORIA!$A:$A)-1,1)</definedName>
    <definedName name="DATY_EOM">OFFSET([1]HISTORIA!$K$1,1,0,COUNTA([1]HISTORIA!$K:$K)-1,1)</definedName>
    <definedName name="HISTORIA">OFFSET([1]HISTORIA!$A$1,0,0,COUNTA([1]HISTORIA!$A:$A),15)</definedName>
    <definedName name="LICZNIKI">OFFSET([1]LICZNIKI!#REF!,0,0,COUNTA([1]LICZNIKI!#REF!),7)</definedName>
    <definedName name="NAJEMCY">OFFSET([1]NAJEMCY!$A$1,0,0,COUNTA([1]NAJEMCY!$A:$A),10)</definedName>
    <definedName name="solver_adj" localSheetId="0" hidden="1">Kredyt!#REF!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Kredyt!#REF!</definedName>
    <definedName name="solver_lhs2" localSheetId="0" hidden="1">Kredyt!#REF!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Kredyt!#REF!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0.1</definedName>
    <definedName name="solver_rhs2" localSheetId="0" hidden="1">0.025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WYDATKI">OFFSET([1]WYDATKI!$A$1,0,0,COUNTA([1]WYDATKI!$A:$A),8)</definedName>
  </definedNames>
  <calcPr calcId="191029"/>
  <pivotCaches>
    <pivotCache cacheId="1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2" l="1"/>
  <c r="A6886" i="8" l="1"/>
  <c r="D6886" i="8" s="1"/>
  <c r="C82" i="22"/>
  <c r="C83" i="22"/>
  <c r="C84" i="22"/>
  <c r="C81" i="22"/>
  <c r="C79" i="22"/>
  <c r="C80" i="22"/>
  <c r="D6885" i="8"/>
  <c r="D6884" i="8"/>
  <c r="D6883" i="8"/>
  <c r="D6882" i="8"/>
  <c r="D6881" i="8"/>
  <c r="D6880" i="8"/>
  <c r="D6879" i="8"/>
  <c r="D6878" i="8"/>
  <c r="D6877" i="8"/>
  <c r="D6876" i="8"/>
  <c r="D6875" i="8"/>
  <c r="D6874" i="8"/>
  <c r="D6873" i="8"/>
  <c r="D6872" i="8"/>
  <c r="D6871" i="8"/>
  <c r="D6870" i="8"/>
  <c r="D6869" i="8"/>
  <c r="D6868" i="8"/>
  <c r="D6867" i="8"/>
  <c r="D6866" i="8"/>
  <c r="D6865" i="8"/>
  <c r="D6864" i="8"/>
  <c r="D6863" i="8"/>
  <c r="D6862" i="8"/>
  <c r="D6861" i="8"/>
  <c r="D6860" i="8"/>
  <c r="D6859" i="8"/>
  <c r="D6858" i="8"/>
  <c r="D6857" i="8"/>
  <c r="D6856" i="8"/>
  <c r="D6855" i="8"/>
  <c r="D6854" i="8"/>
  <c r="D6853" i="8"/>
  <c r="D6852" i="8"/>
  <c r="D6851" i="8"/>
  <c r="D6850" i="8"/>
  <c r="D6849" i="8"/>
  <c r="D6848" i="8"/>
  <c r="D6847" i="8"/>
  <c r="D6846" i="8"/>
  <c r="D6845" i="8"/>
  <c r="D6844" i="8"/>
  <c r="D6843" i="8"/>
  <c r="D6842" i="8"/>
  <c r="D6841" i="8"/>
  <c r="D6840" i="8"/>
  <c r="D6839" i="8"/>
  <c r="D6838" i="8"/>
  <c r="D6837" i="8"/>
  <c r="D6836" i="8"/>
  <c r="D6835" i="8"/>
  <c r="D6834" i="8"/>
  <c r="D6833" i="8"/>
  <c r="D6832" i="8"/>
  <c r="D6831" i="8"/>
  <c r="D6830" i="8"/>
  <c r="D6829" i="8"/>
  <c r="D6828" i="8"/>
  <c r="D6827" i="8"/>
  <c r="D6826" i="8"/>
  <c r="D6825" i="8"/>
  <c r="D6824" i="8"/>
  <c r="D6823" i="8"/>
  <c r="D6822" i="8"/>
  <c r="D6821" i="8"/>
  <c r="D6820" i="8"/>
  <c r="D6819" i="8"/>
  <c r="D6818" i="8"/>
  <c r="D6817" i="8"/>
  <c r="D6816" i="8"/>
  <c r="D6815" i="8"/>
  <c r="D6814" i="8"/>
  <c r="D6813" i="8"/>
  <c r="D6812" i="8"/>
  <c r="D6811" i="8"/>
  <c r="D6810" i="8"/>
  <c r="D6809" i="8"/>
  <c r="D6808" i="8"/>
  <c r="D6807" i="8"/>
  <c r="D6806" i="8"/>
  <c r="D6805" i="8"/>
  <c r="D6804" i="8"/>
  <c r="D6803" i="8"/>
  <c r="D6802" i="8"/>
  <c r="D6801" i="8"/>
  <c r="D6800" i="8"/>
  <c r="D6799" i="8"/>
  <c r="D6798" i="8"/>
  <c r="D6797" i="8"/>
  <c r="D6796" i="8"/>
  <c r="D6795" i="8"/>
  <c r="D6794" i="8"/>
  <c r="D6793" i="8"/>
  <c r="D6792" i="8"/>
  <c r="D6791" i="8"/>
  <c r="D6790" i="8"/>
  <c r="D6789" i="8"/>
  <c r="D6788" i="8"/>
  <c r="D6787" i="8"/>
  <c r="D6786" i="8"/>
  <c r="D6785" i="8"/>
  <c r="D6784" i="8"/>
  <c r="D6783" i="8"/>
  <c r="D6782" i="8"/>
  <c r="D6781" i="8"/>
  <c r="D6780" i="8"/>
  <c r="D6779" i="8"/>
  <c r="D6778" i="8"/>
  <c r="D6777" i="8"/>
  <c r="D6776" i="8"/>
  <c r="D6775" i="8"/>
  <c r="D6774" i="8"/>
  <c r="D6773" i="8"/>
  <c r="D6772" i="8"/>
  <c r="D6771" i="8"/>
  <c r="D6770" i="8"/>
  <c r="D6769" i="8"/>
  <c r="D6768" i="8"/>
  <c r="D6767" i="8"/>
  <c r="D6766" i="8"/>
  <c r="D6765" i="8"/>
  <c r="D6764" i="8"/>
  <c r="D6763" i="8"/>
  <c r="D6762" i="8"/>
  <c r="D6761" i="8"/>
  <c r="D6760" i="8"/>
  <c r="D6759" i="8"/>
  <c r="D6758" i="8"/>
  <c r="D6757" i="8"/>
  <c r="D6756" i="8"/>
  <c r="D6755" i="8"/>
  <c r="D6754" i="8"/>
  <c r="D6753" i="8"/>
  <c r="D6752" i="8"/>
  <c r="D6751" i="8"/>
  <c r="D6750" i="8"/>
  <c r="D6749" i="8"/>
  <c r="D6748" i="8"/>
  <c r="D6747" i="8"/>
  <c r="D6746" i="8"/>
  <c r="D6745" i="8"/>
  <c r="D6744" i="8"/>
  <c r="D6743" i="8"/>
  <c r="D6742" i="8"/>
  <c r="D6741" i="8"/>
  <c r="D6740" i="8"/>
  <c r="D6739" i="8"/>
  <c r="D6738" i="8"/>
  <c r="D6737" i="8"/>
  <c r="D6736" i="8"/>
  <c r="D6735" i="8"/>
  <c r="D6734" i="8"/>
  <c r="D6733" i="8"/>
  <c r="D6732" i="8"/>
  <c r="D6731" i="8"/>
  <c r="D6730" i="8"/>
  <c r="D6729" i="8"/>
  <c r="D6728" i="8"/>
  <c r="D6727" i="8"/>
  <c r="D6726" i="8"/>
  <c r="D6725" i="8"/>
  <c r="D6724" i="8"/>
  <c r="D6723" i="8"/>
  <c r="D6722" i="8"/>
  <c r="D6721" i="8"/>
  <c r="D6720" i="8"/>
  <c r="D6719" i="8"/>
  <c r="D6718" i="8"/>
  <c r="D6717" i="8"/>
  <c r="D6716" i="8"/>
  <c r="D6715" i="8"/>
  <c r="D6714" i="8"/>
  <c r="D6713" i="8"/>
  <c r="D6712" i="8"/>
  <c r="D6711" i="8"/>
  <c r="D6710" i="8"/>
  <c r="D6709" i="8"/>
  <c r="D6708" i="8"/>
  <c r="D6707" i="8"/>
  <c r="D6706" i="8"/>
  <c r="D6705" i="8"/>
  <c r="D6704" i="8"/>
  <c r="D6703" i="8"/>
  <c r="D6702" i="8"/>
  <c r="D6701" i="8"/>
  <c r="D6700" i="8"/>
  <c r="D6699" i="8"/>
  <c r="D6698" i="8"/>
  <c r="D6697" i="8"/>
  <c r="D6696" i="8"/>
  <c r="D6695" i="8"/>
  <c r="D6694" i="8"/>
  <c r="D6693" i="8"/>
  <c r="D6692" i="8"/>
  <c r="D6691" i="8"/>
  <c r="D6690" i="8"/>
  <c r="D6689" i="8"/>
  <c r="D6688" i="8"/>
  <c r="D6687" i="8"/>
  <c r="D6686" i="8"/>
  <c r="D6685" i="8"/>
  <c r="D6684" i="8"/>
  <c r="D6683" i="8"/>
  <c r="D6682" i="8"/>
  <c r="D6681" i="8"/>
  <c r="D6680" i="8"/>
  <c r="D6679" i="8"/>
  <c r="D6678" i="8"/>
  <c r="D6677" i="8"/>
  <c r="D6676" i="8"/>
  <c r="D6675" i="8"/>
  <c r="D6674" i="8"/>
  <c r="D6673" i="8"/>
  <c r="D6672" i="8"/>
  <c r="D6671" i="8"/>
  <c r="D6670" i="8"/>
  <c r="D6669" i="8"/>
  <c r="D6668" i="8"/>
  <c r="D6667" i="8"/>
  <c r="D6666" i="8"/>
  <c r="D6665" i="8"/>
  <c r="D6664" i="8"/>
  <c r="D6663" i="8"/>
  <c r="D6662" i="8"/>
  <c r="D6661" i="8"/>
  <c r="D6660" i="8"/>
  <c r="D6659" i="8"/>
  <c r="D6658" i="8"/>
  <c r="D6657" i="8"/>
  <c r="D6656" i="8"/>
  <c r="D6655" i="8"/>
  <c r="D6654" i="8"/>
  <c r="D6653" i="8"/>
  <c r="D6652" i="8"/>
  <c r="D6651" i="8"/>
  <c r="D6650" i="8"/>
  <c r="D6649" i="8"/>
  <c r="D6648" i="8"/>
  <c r="D6647" i="8"/>
  <c r="D6646" i="8"/>
  <c r="D6645" i="8"/>
  <c r="D6644" i="8"/>
  <c r="D6643" i="8"/>
  <c r="D6642" i="8"/>
  <c r="D6641" i="8"/>
  <c r="D6640" i="8"/>
  <c r="D6639" i="8"/>
  <c r="D6638" i="8"/>
  <c r="D6637" i="8"/>
  <c r="D6636" i="8"/>
  <c r="D6635" i="8"/>
  <c r="D6634" i="8"/>
  <c r="D6633" i="8"/>
  <c r="D6632" i="8"/>
  <c r="D6631" i="8"/>
  <c r="D6630" i="8"/>
  <c r="D6629" i="8"/>
  <c r="D6628" i="8"/>
  <c r="D6627" i="8"/>
  <c r="D6626" i="8"/>
  <c r="D6625" i="8"/>
  <c r="D6624" i="8"/>
  <c r="D6623" i="8"/>
  <c r="D6622" i="8"/>
  <c r="D6621" i="8"/>
  <c r="D6620" i="8"/>
  <c r="D6619" i="8"/>
  <c r="D6618" i="8"/>
  <c r="D6617" i="8"/>
  <c r="D6616" i="8"/>
  <c r="D6615" i="8"/>
  <c r="D6614" i="8"/>
  <c r="D6613" i="8"/>
  <c r="D6612" i="8"/>
  <c r="D6611" i="8"/>
  <c r="D6610" i="8"/>
  <c r="D6609" i="8"/>
  <c r="D6608" i="8"/>
  <c r="D6607" i="8"/>
  <c r="D6606" i="8"/>
  <c r="D6605" i="8"/>
  <c r="D6604" i="8"/>
  <c r="D6603" i="8"/>
  <c r="D6602" i="8"/>
  <c r="D6601" i="8"/>
  <c r="D6600" i="8"/>
  <c r="D6599" i="8"/>
  <c r="D6598" i="8"/>
  <c r="D6597" i="8"/>
  <c r="D6596" i="8"/>
  <c r="D6595" i="8"/>
  <c r="D6594" i="8"/>
  <c r="D6593" i="8"/>
  <c r="D6592" i="8"/>
  <c r="D6591" i="8"/>
  <c r="D6590" i="8"/>
  <c r="D6589" i="8"/>
  <c r="D6588" i="8"/>
  <c r="D6587" i="8"/>
  <c r="D6586" i="8"/>
  <c r="D6585" i="8"/>
  <c r="D6584" i="8"/>
  <c r="D6583" i="8"/>
  <c r="D6582" i="8"/>
  <c r="D6581" i="8"/>
  <c r="D6580" i="8"/>
  <c r="D6579" i="8"/>
  <c r="D6578" i="8"/>
  <c r="D6577" i="8"/>
  <c r="D6576" i="8"/>
  <c r="D6575" i="8"/>
  <c r="D6574" i="8"/>
  <c r="D6573" i="8"/>
  <c r="D6572" i="8"/>
  <c r="D6571" i="8"/>
  <c r="D6570" i="8"/>
  <c r="D6569" i="8"/>
  <c r="D6568" i="8"/>
  <c r="D6567" i="8"/>
  <c r="D6566" i="8"/>
  <c r="D6565" i="8"/>
  <c r="D6564" i="8"/>
  <c r="D6563" i="8"/>
  <c r="D6562" i="8"/>
  <c r="D6561" i="8"/>
  <c r="D6560" i="8"/>
  <c r="D6559" i="8"/>
  <c r="D6558" i="8"/>
  <c r="D6557" i="8"/>
  <c r="D6556" i="8"/>
  <c r="D6555" i="8"/>
  <c r="D6554" i="8"/>
  <c r="D6553" i="8"/>
  <c r="D6552" i="8"/>
  <c r="D6551" i="8"/>
  <c r="D6550" i="8"/>
  <c r="D6549" i="8"/>
  <c r="D6548" i="8"/>
  <c r="D6547" i="8"/>
  <c r="D6546" i="8"/>
  <c r="D6545" i="8"/>
  <c r="D6544" i="8"/>
  <c r="D6543" i="8"/>
  <c r="D6542" i="8"/>
  <c r="D6541" i="8"/>
  <c r="D6540" i="8"/>
  <c r="D6539" i="8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A6887" i="8" l="1"/>
  <c r="K5" i="8"/>
  <c r="K7" i="8" s="1"/>
  <c r="D6887" i="8" l="1"/>
  <c r="A6888" i="8"/>
  <c r="K6" i="8"/>
  <c r="A6889" i="8" l="1"/>
  <c r="D6888" i="8"/>
  <c r="A23" i="1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2" i="22"/>
  <c r="A6890" i="8" l="1"/>
  <c r="D6889" i="8"/>
  <c r="D23" i="1"/>
  <c r="E23" i="1"/>
  <c r="C23" i="1"/>
  <c r="A24" i="1"/>
  <c r="A6891" i="8" l="1"/>
  <c r="D6890" i="8"/>
  <c r="F23" i="1"/>
  <c r="E24" i="1"/>
  <c r="D24" i="1"/>
  <c r="C24" i="1"/>
  <c r="A25" i="1"/>
  <c r="A6892" i="8" l="1"/>
  <c r="D6891" i="8"/>
  <c r="E25" i="1"/>
  <c r="D25" i="1"/>
  <c r="F24" i="1"/>
  <c r="C25" i="1"/>
  <c r="A26" i="1"/>
  <c r="A6893" i="8" l="1"/>
  <c r="D6892" i="8"/>
  <c r="E26" i="1"/>
  <c r="D26" i="1"/>
  <c r="F25" i="1"/>
  <c r="C26" i="1"/>
  <c r="A27" i="1"/>
  <c r="A6894" i="8" l="1"/>
  <c r="D6893" i="8"/>
  <c r="E27" i="1"/>
  <c r="D27" i="1"/>
  <c r="F26" i="1"/>
  <c r="C27" i="1"/>
  <c r="A28" i="1"/>
  <c r="A6895" i="8" l="1"/>
  <c r="D6894" i="8"/>
  <c r="E28" i="1"/>
  <c r="D28" i="1"/>
  <c r="F27" i="1"/>
  <c r="C28" i="1"/>
  <c r="A29" i="1"/>
  <c r="A6896" i="8" l="1"/>
  <c r="D6895" i="8"/>
  <c r="E29" i="1"/>
  <c r="D29" i="1"/>
  <c r="F28" i="1"/>
  <c r="C29" i="1"/>
  <c r="A30" i="1"/>
  <c r="A6897" i="8" l="1"/>
  <c r="D6896" i="8"/>
  <c r="E30" i="1"/>
  <c r="D30" i="1"/>
  <c r="F29" i="1"/>
  <c r="C30" i="1"/>
  <c r="A31" i="1"/>
  <c r="A6898" i="8" l="1"/>
  <c r="D6897" i="8"/>
  <c r="D31" i="1"/>
  <c r="E31" i="1"/>
  <c r="F30" i="1"/>
  <c r="C31" i="1"/>
  <c r="A32" i="1"/>
  <c r="A6899" i="8" l="1"/>
  <c r="D6898" i="8"/>
  <c r="E32" i="1"/>
  <c r="D32" i="1"/>
  <c r="F31" i="1"/>
  <c r="C32" i="1"/>
  <c r="A33" i="1"/>
  <c r="A6900" i="8" l="1"/>
  <c r="D6899" i="8"/>
  <c r="E33" i="1"/>
  <c r="D33" i="1"/>
  <c r="F32" i="1"/>
  <c r="C33" i="1"/>
  <c r="A34" i="1"/>
  <c r="A6901" i="8" l="1"/>
  <c r="D6900" i="8"/>
  <c r="E34" i="1"/>
  <c r="D34" i="1"/>
  <c r="F33" i="1"/>
  <c r="C34" i="1"/>
  <c r="A35" i="1"/>
  <c r="D6901" i="8" l="1"/>
  <c r="A6902" i="8"/>
  <c r="E35" i="1"/>
  <c r="D35" i="1"/>
  <c r="F34" i="1"/>
  <c r="C35" i="1"/>
  <c r="A36" i="1"/>
  <c r="D6902" i="8" l="1"/>
  <c r="A6903" i="8"/>
  <c r="E36" i="1"/>
  <c r="D36" i="1"/>
  <c r="F35" i="1"/>
  <c r="C36" i="1"/>
  <c r="A37" i="1"/>
  <c r="A6904" i="8" l="1"/>
  <c r="D6903" i="8"/>
  <c r="E37" i="1"/>
  <c r="D37" i="1"/>
  <c r="F36" i="1"/>
  <c r="C37" i="1"/>
  <c r="A38" i="1"/>
  <c r="A6905" i="8" l="1"/>
  <c r="D6904" i="8"/>
  <c r="E38" i="1"/>
  <c r="D38" i="1"/>
  <c r="F37" i="1"/>
  <c r="C38" i="1"/>
  <c r="A39" i="1"/>
  <c r="A6906" i="8" l="1"/>
  <c r="D6905" i="8"/>
  <c r="E39" i="1"/>
  <c r="D39" i="1"/>
  <c r="F38" i="1"/>
  <c r="C39" i="1"/>
  <c r="A40" i="1"/>
  <c r="A6907" i="8" l="1"/>
  <c r="D6906" i="8"/>
  <c r="E40" i="1"/>
  <c r="D40" i="1"/>
  <c r="F39" i="1"/>
  <c r="C40" i="1"/>
  <c r="A41" i="1"/>
  <c r="A6908" i="8" l="1"/>
  <c r="D6907" i="8"/>
  <c r="E41" i="1"/>
  <c r="D41" i="1"/>
  <c r="F40" i="1"/>
  <c r="C41" i="1"/>
  <c r="A42" i="1"/>
  <c r="A6909" i="8" l="1"/>
  <c r="D6908" i="8"/>
  <c r="E42" i="1"/>
  <c r="D42" i="1"/>
  <c r="F41" i="1"/>
  <c r="C42" i="1"/>
  <c r="A43" i="1"/>
  <c r="A6910" i="8" l="1"/>
  <c r="D6909" i="8"/>
  <c r="E43" i="1"/>
  <c r="D43" i="1"/>
  <c r="F42" i="1"/>
  <c r="C43" i="1"/>
  <c r="A44" i="1"/>
  <c r="A6911" i="8" l="1"/>
  <c r="D6911" i="8" s="1"/>
  <c r="D6910" i="8"/>
  <c r="E44" i="1"/>
  <c r="D44" i="1"/>
  <c r="F43" i="1"/>
  <c r="C44" i="1"/>
  <c r="A45" i="1"/>
  <c r="E45" i="1" l="1"/>
  <c r="D45" i="1"/>
  <c r="F44" i="1"/>
  <c r="C45" i="1"/>
  <c r="A46" i="1"/>
  <c r="E46" i="1" l="1"/>
  <c r="D46" i="1"/>
  <c r="F45" i="1"/>
  <c r="C46" i="1"/>
  <c r="A47" i="1"/>
  <c r="E47" i="1" l="1"/>
  <c r="D47" i="1"/>
  <c r="F46" i="1"/>
  <c r="C47" i="1"/>
  <c r="A48" i="1"/>
  <c r="E48" i="1" l="1"/>
  <c r="D48" i="1"/>
  <c r="C48" i="1"/>
  <c r="A49" i="1"/>
  <c r="E49" i="1" l="1"/>
  <c r="D49" i="1"/>
  <c r="C49" i="1"/>
  <c r="A50" i="1"/>
  <c r="E50" i="1" l="1"/>
  <c r="D50" i="1"/>
  <c r="C50" i="1"/>
  <c r="A51" i="1"/>
  <c r="E51" i="1" l="1"/>
  <c r="D51" i="1"/>
  <c r="C51" i="1"/>
  <c r="A52" i="1"/>
  <c r="E52" i="1" l="1"/>
  <c r="D52" i="1"/>
  <c r="C52" i="1"/>
  <c r="A53" i="1"/>
  <c r="E53" i="1" l="1"/>
  <c r="D53" i="1"/>
  <c r="C53" i="1"/>
  <c r="A54" i="1"/>
  <c r="E54" i="1" l="1"/>
  <c r="D54" i="1"/>
  <c r="C54" i="1"/>
  <c r="A55" i="1"/>
  <c r="E55" i="1" l="1"/>
  <c r="D55" i="1"/>
  <c r="C55" i="1"/>
  <c r="A56" i="1"/>
  <c r="E56" i="1" l="1"/>
  <c r="D56" i="1"/>
  <c r="C56" i="1"/>
  <c r="A57" i="1"/>
  <c r="E57" i="1" l="1"/>
  <c r="D57" i="1"/>
  <c r="C57" i="1"/>
  <c r="A58" i="1"/>
  <c r="E58" i="1" l="1"/>
  <c r="D58" i="1"/>
  <c r="C58" i="1"/>
  <c r="A59" i="1"/>
  <c r="E59" i="1" l="1"/>
  <c r="D59" i="1"/>
  <c r="C59" i="1"/>
  <c r="A60" i="1"/>
  <c r="E60" i="1" l="1"/>
  <c r="D60" i="1"/>
  <c r="C60" i="1"/>
  <c r="A61" i="1"/>
  <c r="E61" i="1" l="1"/>
  <c r="D61" i="1"/>
  <c r="C61" i="1"/>
  <c r="A62" i="1"/>
  <c r="E62" i="1" l="1"/>
  <c r="D62" i="1"/>
  <c r="C62" i="1"/>
  <c r="A63" i="1"/>
  <c r="C63" i="1" s="1"/>
  <c r="D63" i="1" l="1"/>
  <c r="E63" i="1"/>
  <c r="A64" i="1"/>
  <c r="E64" i="1" l="1"/>
  <c r="D64" i="1"/>
  <c r="C64" i="1"/>
  <c r="A65" i="1"/>
  <c r="E65" i="1" l="1"/>
  <c r="D65" i="1"/>
  <c r="C65" i="1"/>
  <c r="A66" i="1"/>
  <c r="E66" i="1" l="1"/>
  <c r="D66" i="1"/>
  <c r="C66" i="1"/>
  <c r="A67" i="1"/>
  <c r="D67" i="1" l="1"/>
  <c r="E67" i="1"/>
  <c r="C67" i="1"/>
  <c r="A68" i="1"/>
  <c r="E68" i="1" l="1"/>
  <c r="D68" i="1"/>
  <c r="C68" i="1"/>
  <c r="A69" i="1"/>
  <c r="E69" i="1" l="1"/>
  <c r="D69" i="1"/>
  <c r="C69" i="1"/>
  <c r="A70" i="1"/>
  <c r="E70" i="1" l="1"/>
  <c r="D70" i="1"/>
  <c r="C70" i="1"/>
  <c r="A71" i="1"/>
  <c r="D71" i="1" l="1"/>
  <c r="E71" i="1"/>
  <c r="C71" i="1"/>
  <c r="A72" i="1"/>
  <c r="E72" i="1" l="1"/>
  <c r="D72" i="1"/>
  <c r="C72" i="1"/>
  <c r="A73" i="1"/>
  <c r="E73" i="1" l="1"/>
  <c r="D73" i="1"/>
  <c r="C73" i="1"/>
  <c r="A74" i="1"/>
  <c r="E74" i="1" l="1"/>
  <c r="D74" i="1"/>
  <c r="C74" i="1"/>
  <c r="A75" i="1"/>
  <c r="D75" i="1" l="1"/>
  <c r="E75" i="1"/>
  <c r="C75" i="1"/>
  <c r="A76" i="1"/>
  <c r="E76" i="1" l="1"/>
  <c r="D76" i="1"/>
  <c r="C76" i="1"/>
  <c r="A77" i="1"/>
  <c r="E77" i="1" l="1"/>
  <c r="D77" i="1"/>
  <c r="C77" i="1"/>
  <c r="A78" i="1"/>
  <c r="E78" i="1" l="1"/>
  <c r="D78" i="1"/>
  <c r="C78" i="1"/>
  <c r="A79" i="1"/>
  <c r="D79" i="1" l="1"/>
  <c r="E79" i="1"/>
  <c r="C79" i="1"/>
  <c r="A80" i="1"/>
  <c r="E80" i="1" l="1"/>
  <c r="D80" i="1"/>
  <c r="C80" i="1"/>
  <c r="A81" i="1"/>
  <c r="E81" i="1" l="1"/>
  <c r="D81" i="1"/>
  <c r="C81" i="1"/>
  <c r="A82" i="1"/>
  <c r="E82" i="1" l="1"/>
  <c r="D82" i="1"/>
  <c r="C82" i="1"/>
  <c r="A83" i="1"/>
  <c r="D83" i="1" l="1"/>
  <c r="E83" i="1"/>
  <c r="C83" i="1"/>
  <c r="A84" i="1"/>
  <c r="E84" i="1" l="1"/>
  <c r="D84" i="1"/>
  <c r="C84" i="1"/>
  <c r="A85" i="1"/>
  <c r="E85" i="1" l="1"/>
  <c r="D85" i="1"/>
  <c r="C85" i="1"/>
  <c r="A86" i="1"/>
  <c r="E86" i="1" l="1"/>
  <c r="D86" i="1"/>
  <c r="C86" i="1"/>
  <c r="A87" i="1"/>
  <c r="D87" i="1" l="1"/>
  <c r="E87" i="1"/>
  <c r="C87" i="1"/>
  <c r="A88" i="1"/>
  <c r="E88" i="1" l="1"/>
  <c r="D88" i="1"/>
  <c r="C88" i="1"/>
  <c r="A89" i="1"/>
  <c r="E89" i="1" l="1"/>
  <c r="D89" i="1"/>
  <c r="C89" i="1"/>
  <c r="A90" i="1"/>
  <c r="E90" i="1" l="1"/>
  <c r="D90" i="1"/>
  <c r="C90" i="1"/>
  <c r="A91" i="1"/>
  <c r="D91" i="1" l="1"/>
  <c r="E91" i="1"/>
  <c r="C91" i="1"/>
  <c r="A92" i="1"/>
  <c r="E92" i="1" l="1"/>
  <c r="D92" i="1"/>
  <c r="C92" i="1"/>
  <c r="A93" i="1"/>
  <c r="E93" i="1" l="1"/>
  <c r="D93" i="1"/>
  <c r="C93" i="1"/>
  <c r="A94" i="1"/>
  <c r="E94" i="1" l="1"/>
  <c r="D94" i="1"/>
  <c r="C94" i="1"/>
  <c r="A95" i="1"/>
  <c r="D95" i="1" l="1"/>
  <c r="E95" i="1"/>
  <c r="C95" i="1"/>
  <c r="A96" i="1"/>
  <c r="E96" i="1" l="1"/>
  <c r="D96" i="1"/>
  <c r="C96" i="1"/>
  <c r="A97" i="1"/>
  <c r="E97" i="1" l="1"/>
  <c r="D97" i="1"/>
  <c r="C97" i="1"/>
  <c r="A98" i="1"/>
  <c r="E98" i="1" l="1"/>
  <c r="D98" i="1"/>
  <c r="C98" i="1"/>
  <c r="A99" i="1"/>
  <c r="D99" i="1" l="1"/>
  <c r="E99" i="1"/>
  <c r="C99" i="1"/>
  <c r="A100" i="1"/>
  <c r="E100" i="1" l="1"/>
  <c r="D100" i="1"/>
  <c r="C100" i="1"/>
  <c r="A101" i="1"/>
  <c r="E101" i="1" l="1"/>
  <c r="D101" i="1"/>
  <c r="C101" i="1"/>
  <c r="A102" i="1"/>
  <c r="E102" i="1" l="1"/>
  <c r="D102" i="1"/>
  <c r="C102" i="1"/>
  <c r="A103" i="1"/>
  <c r="E103" i="1" l="1"/>
  <c r="D103" i="1"/>
  <c r="C103" i="1"/>
  <c r="A104" i="1"/>
  <c r="E104" i="1" l="1"/>
  <c r="D104" i="1"/>
  <c r="C104" i="1"/>
  <c r="A105" i="1"/>
  <c r="E105" i="1" l="1"/>
  <c r="D105" i="1"/>
  <c r="C105" i="1"/>
  <c r="A106" i="1"/>
  <c r="E106" i="1" l="1"/>
  <c r="D106" i="1"/>
  <c r="C106" i="1"/>
  <c r="A107" i="1"/>
  <c r="D107" i="1" l="1"/>
  <c r="E107" i="1"/>
  <c r="C107" i="1"/>
  <c r="A108" i="1"/>
  <c r="E108" i="1" l="1"/>
  <c r="D108" i="1"/>
  <c r="C108" i="1"/>
  <c r="A109" i="1"/>
  <c r="E109" i="1" l="1"/>
  <c r="D109" i="1"/>
  <c r="C109" i="1"/>
  <c r="A110" i="1"/>
  <c r="E110" i="1" l="1"/>
  <c r="D110" i="1"/>
  <c r="C110" i="1"/>
  <c r="A111" i="1"/>
  <c r="D111" i="1" l="1"/>
  <c r="E111" i="1"/>
  <c r="C111" i="1"/>
  <c r="A112" i="1"/>
  <c r="E112" i="1" l="1"/>
  <c r="D112" i="1"/>
  <c r="C112" i="1"/>
  <c r="A113" i="1"/>
  <c r="E113" i="1" l="1"/>
  <c r="D113" i="1"/>
  <c r="C113" i="1"/>
  <c r="A114" i="1"/>
  <c r="E114" i="1" l="1"/>
  <c r="D114" i="1"/>
  <c r="C114" i="1"/>
  <c r="A115" i="1"/>
  <c r="D115" i="1" l="1"/>
  <c r="E115" i="1"/>
  <c r="C115" i="1"/>
  <c r="A116" i="1"/>
  <c r="E116" i="1" l="1"/>
  <c r="D116" i="1"/>
  <c r="C116" i="1"/>
  <c r="A117" i="1"/>
  <c r="E117" i="1" l="1"/>
  <c r="D117" i="1"/>
  <c r="C117" i="1"/>
  <c r="A118" i="1"/>
  <c r="E118" i="1" l="1"/>
  <c r="D118" i="1"/>
  <c r="C118" i="1"/>
  <c r="A119" i="1"/>
  <c r="D119" i="1" l="1"/>
  <c r="E119" i="1"/>
  <c r="C119" i="1"/>
  <c r="A120" i="1"/>
  <c r="E120" i="1" l="1"/>
  <c r="D120" i="1"/>
  <c r="C120" i="1"/>
  <c r="A121" i="1"/>
  <c r="E121" i="1" l="1"/>
  <c r="D121" i="1"/>
  <c r="C121" i="1"/>
  <c r="A122" i="1"/>
  <c r="E122" i="1" l="1"/>
  <c r="D122" i="1"/>
  <c r="C122" i="1"/>
  <c r="A123" i="1"/>
  <c r="D123" i="1" l="1"/>
  <c r="E123" i="1"/>
  <c r="C123" i="1"/>
  <c r="A124" i="1"/>
  <c r="E124" i="1" l="1"/>
  <c r="D124" i="1"/>
  <c r="C124" i="1"/>
  <c r="A125" i="1"/>
  <c r="E125" i="1" l="1"/>
  <c r="D125" i="1"/>
  <c r="C125" i="1"/>
  <c r="A126" i="1"/>
  <c r="E126" i="1" l="1"/>
  <c r="D126" i="1"/>
  <c r="C126" i="1"/>
  <c r="A127" i="1"/>
  <c r="D127" i="1" l="1"/>
  <c r="E127" i="1"/>
  <c r="C127" i="1"/>
  <c r="A128" i="1"/>
  <c r="E128" i="1" l="1"/>
  <c r="D128" i="1"/>
  <c r="C128" i="1"/>
  <c r="A129" i="1"/>
  <c r="E129" i="1" l="1"/>
  <c r="D129" i="1"/>
  <c r="C129" i="1"/>
  <c r="A130" i="1"/>
  <c r="E130" i="1" l="1"/>
  <c r="D130" i="1"/>
  <c r="C130" i="1"/>
  <c r="A131" i="1"/>
  <c r="D131" i="1" l="1"/>
  <c r="E131" i="1"/>
  <c r="C131" i="1"/>
  <c r="A132" i="1"/>
  <c r="E132" i="1" l="1"/>
  <c r="D132" i="1"/>
  <c r="C132" i="1"/>
  <c r="A133" i="1"/>
  <c r="E133" i="1" l="1"/>
  <c r="D133" i="1"/>
  <c r="C133" i="1"/>
  <c r="A134" i="1"/>
  <c r="E134" i="1" l="1"/>
  <c r="D134" i="1"/>
  <c r="C134" i="1"/>
  <c r="A135" i="1"/>
  <c r="D135" i="1" l="1"/>
  <c r="E135" i="1"/>
  <c r="C135" i="1"/>
  <c r="A136" i="1"/>
  <c r="E136" i="1" l="1"/>
  <c r="D136" i="1"/>
  <c r="C136" i="1"/>
  <c r="A137" i="1"/>
  <c r="E137" i="1" l="1"/>
  <c r="D137" i="1"/>
  <c r="C137" i="1"/>
  <c r="A138" i="1"/>
  <c r="E138" i="1" l="1"/>
  <c r="D138" i="1"/>
  <c r="C138" i="1"/>
  <c r="A139" i="1"/>
  <c r="D139" i="1" l="1"/>
  <c r="E139" i="1"/>
  <c r="C139" i="1"/>
  <c r="A140" i="1"/>
  <c r="E140" i="1" l="1"/>
  <c r="D140" i="1"/>
  <c r="C140" i="1"/>
  <c r="A141" i="1"/>
  <c r="E141" i="1" l="1"/>
  <c r="D141" i="1"/>
  <c r="C141" i="1"/>
  <c r="A142" i="1"/>
  <c r="E142" i="1" l="1"/>
  <c r="D142" i="1"/>
  <c r="C142" i="1"/>
  <c r="A143" i="1"/>
  <c r="D143" i="1" l="1"/>
  <c r="E143" i="1"/>
  <c r="C143" i="1"/>
  <c r="A144" i="1"/>
  <c r="E144" i="1" l="1"/>
  <c r="D144" i="1"/>
  <c r="C144" i="1"/>
  <c r="A145" i="1"/>
  <c r="E145" i="1" l="1"/>
  <c r="D145" i="1"/>
  <c r="C145" i="1"/>
  <c r="A146" i="1"/>
  <c r="E146" i="1" l="1"/>
  <c r="D146" i="1"/>
  <c r="C146" i="1"/>
  <c r="A147" i="1"/>
  <c r="D147" i="1" l="1"/>
  <c r="E147" i="1"/>
  <c r="C147" i="1"/>
  <c r="A148" i="1"/>
  <c r="E148" i="1" l="1"/>
  <c r="D148" i="1"/>
  <c r="C148" i="1"/>
  <c r="A149" i="1"/>
  <c r="E149" i="1" l="1"/>
  <c r="D149" i="1"/>
  <c r="C149" i="1"/>
  <c r="A150" i="1"/>
  <c r="E150" i="1" l="1"/>
  <c r="D150" i="1"/>
  <c r="C150" i="1"/>
  <c r="A151" i="1"/>
  <c r="D151" i="1" l="1"/>
  <c r="E151" i="1"/>
  <c r="C151" i="1"/>
  <c r="A152" i="1"/>
  <c r="E152" i="1" l="1"/>
  <c r="D152" i="1"/>
  <c r="C152" i="1"/>
  <c r="A153" i="1"/>
  <c r="E153" i="1" l="1"/>
  <c r="D153" i="1"/>
  <c r="C153" i="1"/>
  <c r="A154" i="1"/>
  <c r="E154" i="1" l="1"/>
  <c r="D154" i="1"/>
  <c r="C154" i="1"/>
  <c r="A155" i="1"/>
  <c r="D155" i="1" l="1"/>
  <c r="E155" i="1"/>
  <c r="C155" i="1"/>
  <c r="A156" i="1"/>
  <c r="E156" i="1" l="1"/>
  <c r="D156" i="1"/>
  <c r="C156" i="1"/>
  <c r="A157" i="1"/>
  <c r="E157" i="1" l="1"/>
  <c r="D157" i="1"/>
  <c r="C157" i="1"/>
  <c r="A158" i="1"/>
  <c r="E158" i="1" l="1"/>
  <c r="D158" i="1"/>
  <c r="C158" i="1"/>
  <c r="A159" i="1"/>
  <c r="D159" i="1" l="1"/>
  <c r="E159" i="1"/>
  <c r="C159" i="1"/>
  <c r="A160" i="1"/>
  <c r="E160" i="1" l="1"/>
  <c r="D160" i="1"/>
  <c r="C160" i="1"/>
  <c r="A161" i="1"/>
  <c r="E161" i="1" l="1"/>
  <c r="D161" i="1"/>
  <c r="C161" i="1"/>
  <c r="A162" i="1"/>
  <c r="E162" i="1" l="1"/>
  <c r="D162" i="1"/>
  <c r="C162" i="1"/>
  <c r="A163" i="1"/>
  <c r="D163" i="1" l="1"/>
  <c r="E163" i="1"/>
  <c r="C163" i="1"/>
  <c r="A164" i="1"/>
  <c r="E164" i="1" l="1"/>
  <c r="D164" i="1"/>
  <c r="C164" i="1"/>
  <c r="A165" i="1"/>
  <c r="E165" i="1" l="1"/>
  <c r="D165" i="1"/>
  <c r="C165" i="1"/>
  <c r="A166" i="1"/>
  <c r="E166" i="1" l="1"/>
  <c r="D166" i="1"/>
  <c r="C166" i="1"/>
  <c r="A167" i="1"/>
  <c r="D167" i="1" l="1"/>
  <c r="E167" i="1"/>
  <c r="C167" i="1"/>
  <c r="A168" i="1"/>
  <c r="E168" i="1" l="1"/>
  <c r="D168" i="1"/>
  <c r="C168" i="1"/>
  <c r="A169" i="1"/>
  <c r="E169" i="1" l="1"/>
  <c r="D169" i="1"/>
  <c r="C169" i="1"/>
  <c r="A170" i="1"/>
  <c r="E170" i="1" l="1"/>
  <c r="D170" i="1"/>
  <c r="C170" i="1"/>
  <c r="A171" i="1"/>
  <c r="D171" i="1" l="1"/>
  <c r="E171" i="1"/>
  <c r="C171" i="1"/>
  <c r="A172" i="1"/>
  <c r="E172" i="1" l="1"/>
  <c r="D172" i="1"/>
  <c r="C172" i="1"/>
  <c r="A173" i="1"/>
  <c r="E173" i="1" l="1"/>
  <c r="D173" i="1"/>
  <c r="C173" i="1"/>
  <c r="A174" i="1"/>
  <c r="E174" i="1" l="1"/>
  <c r="D174" i="1"/>
  <c r="C174" i="1"/>
  <c r="A175" i="1"/>
  <c r="D175" i="1" l="1"/>
  <c r="E175" i="1"/>
  <c r="C175" i="1"/>
  <c r="A176" i="1"/>
  <c r="E176" i="1" l="1"/>
  <c r="D176" i="1"/>
  <c r="C176" i="1"/>
  <c r="A177" i="1"/>
  <c r="E177" i="1" l="1"/>
  <c r="D177" i="1"/>
  <c r="C177" i="1"/>
  <c r="A178" i="1"/>
  <c r="E178" i="1" l="1"/>
  <c r="D178" i="1"/>
  <c r="C178" i="1"/>
  <c r="A179" i="1"/>
  <c r="D179" i="1" l="1"/>
  <c r="E179" i="1"/>
  <c r="C179" i="1"/>
  <c r="A180" i="1"/>
  <c r="E180" i="1" l="1"/>
  <c r="D180" i="1"/>
  <c r="C180" i="1"/>
  <c r="A181" i="1"/>
  <c r="E181" i="1" l="1"/>
  <c r="D181" i="1"/>
  <c r="C181" i="1"/>
  <c r="A182" i="1"/>
  <c r="E182" i="1" l="1"/>
  <c r="D182" i="1"/>
  <c r="C182" i="1"/>
  <c r="A183" i="1"/>
  <c r="D183" i="1" l="1"/>
  <c r="E183" i="1"/>
  <c r="C183" i="1"/>
  <c r="A184" i="1"/>
  <c r="E184" i="1" l="1"/>
  <c r="D184" i="1"/>
  <c r="C184" i="1"/>
  <c r="A185" i="1"/>
  <c r="E185" i="1" l="1"/>
  <c r="D185" i="1"/>
  <c r="C185" i="1"/>
  <c r="A186" i="1"/>
  <c r="E186" i="1" l="1"/>
  <c r="D186" i="1"/>
  <c r="C186" i="1"/>
  <c r="A187" i="1"/>
  <c r="D187" i="1" l="1"/>
  <c r="E187" i="1"/>
  <c r="C187" i="1"/>
  <c r="A188" i="1"/>
  <c r="E188" i="1" l="1"/>
  <c r="D188" i="1"/>
  <c r="C188" i="1"/>
  <c r="A189" i="1"/>
  <c r="E189" i="1" l="1"/>
  <c r="D189" i="1"/>
  <c r="C189" i="1"/>
  <c r="A190" i="1"/>
  <c r="E190" i="1" l="1"/>
  <c r="D190" i="1"/>
  <c r="C190" i="1"/>
  <c r="A191" i="1"/>
  <c r="D191" i="1" l="1"/>
  <c r="E191" i="1"/>
  <c r="C191" i="1"/>
  <c r="A192" i="1"/>
  <c r="E192" i="1" l="1"/>
  <c r="D192" i="1"/>
  <c r="C192" i="1"/>
  <c r="A193" i="1"/>
  <c r="E193" i="1" l="1"/>
  <c r="D193" i="1"/>
  <c r="C193" i="1"/>
  <c r="A194" i="1"/>
  <c r="E194" i="1" l="1"/>
  <c r="D194" i="1"/>
  <c r="C194" i="1"/>
  <c r="A195" i="1"/>
  <c r="D195" i="1" l="1"/>
  <c r="E195" i="1"/>
  <c r="C195" i="1"/>
  <c r="A196" i="1"/>
  <c r="E196" i="1" l="1"/>
  <c r="D196" i="1"/>
  <c r="C196" i="1"/>
  <c r="A197" i="1"/>
  <c r="E197" i="1" l="1"/>
  <c r="D197" i="1"/>
  <c r="C197" i="1"/>
  <c r="A198" i="1"/>
  <c r="E198" i="1" l="1"/>
  <c r="D198" i="1"/>
  <c r="C198" i="1"/>
  <c r="A199" i="1"/>
  <c r="D199" i="1" l="1"/>
  <c r="E199" i="1"/>
  <c r="C199" i="1"/>
  <c r="A200" i="1"/>
  <c r="E200" i="1" l="1"/>
  <c r="D200" i="1"/>
  <c r="C200" i="1"/>
  <c r="A201" i="1"/>
  <c r="E201" i="1" l="1"/>
  <c r="D201" i="1"/>
  <c r="C201" i="1"/>
  <c r="A202" i="1"/>
  <c r="E202" i="1" l="1"/>
  <c r="D202" i="1"/>
  <c r="C202" i="1"/>
  <c r="A203" i="1"/>
  <c r="D203" i="1" l="1"/>
  <c r="E203" i="1"/>
  <c r="C203" i="1"/>
  <c r="A204" i="1"/>
  <c r="E204" i="1" l="1"/>
  <c r="D204" i="1"/>
  <c r="C204" i="1"/>
  <c r="A205" i="1"/>
  <c r="E205" i="1" l="1"/>
  <c r="D205" i="1"/>
  <c r="C205" i="1"/>
  <c r="A206" i="1"/>
  <c r="E206" i="1" l="1"/>
  <c r="D206" i="1"/>
  <c r="C206" i="1"/>
  <c r="A207" i="1"/>
  <c r="D207" i="1" l="1"/>
  <c r="E207" i="1"/>
  <c r="C207" i="1"/>
  <c r="A208" i="1"/>
  <c r="E208" i="1" l="1"/>
  <c r="D208" i="1"/>
  <c r="C208" i="1"/>
  <c r="A209" i="1"/>
  <c r="E209" i="1" l="1"/>
  <c r="D209" i="1"/>
  <c r="C209" i="1"/>
  <c r="A210" i="1"/>
  <c r="E210" i="1" l="1"/>
  <c r="D210" i="1"/>
  <c r="C210" i="1"/>
  <c r="A211" i="1"/>
  <c r="D211" i="1" l="1"/>
  <c r="E211" i="1"/>
  <c r="C211" i="1"/>
  <c r="A212" i="1"/>
  <c r="E212" i="1" l="1"/>
  <c r="D212" i="1"/>
  <c r="C212" i="1"/>
  <c r="A213" i="1"/>
  <c r="E213" i="1" l="1"/>
  <c r="D213" i="1"/>
  <c r="C213" i="1"/>
  <c r="A214" i="1"/>
  <c r="E214" i="1" l="1"/>
  <c r="D214" i="1"/>
  <c r="C214" i="1"/>
  <c r="A215" i="1"/>
  <c r="D215" i="1" l="1"/>
  <c r="E215" i="1"/>
  <c r="C215" i="1"/>
  <c r="A216" i="1"/>
  <c r="E216" i="1" l="1"/>
  <c r="D216" i="1"/>
  <c r="C216" i="1"/>
  <c r="A217" i="1"/>
  <c r="E217" i="1" l="1"/>
  <c r="D217" i="1"/>
  <c r="C217" i="1"/>
  <c r="A218" i="1"/>
  <c r="E218" i="1" l="1"/>
  <c r="D218" i="1"/>
  <c r="C218" i="1"/>
  <c r="A219" i="1"/>
  <c r="D219" i="1" l="1"/>
  <c r="E219" i="1"/>
  <c r="C219" i="1"/>
  <c r="A220" i="1"/>
  <c r="E220" i="1" l="1"/>
  <c r="D220" i="1"/>
  <c r="C220" i="1"/>
  <c r="A221" i="1"/>
  <c r="E221" i="1" l="1"/>
  <c r="D221" i="1"/>
  <c r="C221" i="1"/>
  <c r="A222" i="1"/>
  <c r="E222" i="1" l="1"/>
  <c r="D222" i="1"/>
  <c r="C222" i="1"/>
  <c r="A223" i="1"/>
  <c r="D223" i="1" l="1"/>
  <c r="E223" i="1"/>
  <c r="C223" i="1"/>
  <c r="A224" i="1"/>
  <c r="E224" i="1" l="1"/>
  <c r="D224" i="1"/>
  <c r="C224" i="1"/>
  <c r="A225" i="1"/>
  <c r="E225" i="1" l="1"/>
  <c r="D225" i="1"/>
  <c r="C225" i="1"/>
  <c r="A226" i="1"/>
  <c r="E226" i="1" l="1"/>
  <c r="D226" i="1"/>
  <c r="C226" i="1"/>
  <c r="A227" i="1"/>
  <c r="D227" i="1" l="1"/>
  <c r="E227" i="1"/>
  <c r="C227" i="1"/>
  <c r="A228" i="1"/>
  <c r="E228" i="1" l="1"/>
  <c r="D228" i="1"/>
  <c r="C228" i="1"/>
  <c r="A229" i="1"/>
  <c r="E229" i="1" l="1"/>
  <c r="D229" i="1"/>
  <c r="C229" i="1"/>
  <c r="A230" i="1"/>
  <c r="E230" i="1" l="1"/>
  <c r="D230" i="1"/>
  <c r="C230" i="1"/>
  <c r="A231" i="1"/>
  <c r="D231" i="1" l="1"/>
  <c r="E231" i="1"/>
  <c r="C231" i="1"/>
  <c r="A232" i="1"/>
  <c r="E232" i="1" l="1"/>
  <c r="D232" i="1"/>
  <c r="C232" i="1"/>
  <c r="A233" i="1"/>
  <c r="E233" i="1" l="1"/>
  <c r="D233" i="1"/>
  <c r="C233" i="1"/>
  <c r="A234" i="1"/>
  <c r="E234" i="1" l="1"/>
  <c r="D234" i="1"/>
  <c r="C234" i="1"/>
  <c r="A235" i="1"/>
  <c r="D235" i="1" l="1"/>
  <c r="E235" i="1"/>
  <c r="C235" i="1"/>
  <c r="A236" i="1"/>
  <c r="E236" i="1" l="1"/>
  <c r="D236" i="1"/>
  <c r="C236" i="1"/>
  <c r="A237" i="1"/>
  <c r="E237" i="1" l="1"/>
  <c r="D237" i="1"/>
  <c r="C237" i="1"/>
  <c r="A238" i="1"/>
  <c r="E238" i="1" l="1"/>
  <c r="D238" i="1"/>
  <c r="C238" i="1"/>
  <c r="A239" i="1"/>
  <c r="D239" i="1" l="1"/>
  <c r="E239" i="1"/>
  <c r="C239" i="1"/>
  <c r="A240" i="1"/>
  <c r="E240" i="1" l="1"/>
  <c r="D240" i="1"/>
  <c r="C240" i="1"/>
  <c r="A241" i="1"/>
  <c r="E241" i="1" l="1"/>
  <c r="D241" i="1"/>
  <c r="C241" i="1"/>
  <c r="A242" i="1"/>
  <c r="E242" i="1" l="1"/>
  <c r="D242" i="1"/>
  <c r="C242" i="1"/>
  <c r="A243" i="1"/>
  <c r="D243" i="1" l="1"/>
  <c r="E243" i="1"/>
  <c r="C243" i="1"/>
  <c r="A244" i="1"/>
  <c r="E244" i="1" l="1"/>
  <c r="D244" i="1"/>
  <c r="C244" i="1"/>
  <c r="A245" i="1"/>
  <c r="E245" i="1" l="1"/>
  <c r="D245" i="1"/>
  <c r="C245" i="1"/>
  <c r="A246" i="1"/>
  <c r="E246" i="1" l="1"/>
  <c r="D246" i="1"/>
  <c r="C246" i="1"/>
  <c r="A247" i="1"/>
  <c r="D247" i="1" l="1"/>
  <c r="E247" i="1"/>
  <c r="C247" i="1"/>
  <c r="A248" i="1"/>
  <c r="E248" i="1" l="1"/>
  <c r="D248" i="1"/>
  <c r="C248" i="1"/>
  <c r="A249" i="1"/>
  <c r="E249" i="1" l="1"/>
  <c r="D249" i="1"/>
  <c r="C249" i="1"/>
  <c r="A250" i="1"/>
  <c r="E250" i="1" l="1"/>
  <c r="D250" i="1"/>
  <c r="C250" i="1"/>
  <c r="A251" i="1"/>
  <c r="D251" i="1" l="1"/>
  <c r="E251" i="1"/>
  <c r="C251" i="1"/>
  <c r="A252" i="1"/>
  <c r="E252" i="1" l="1"/>
  <c r="D252" i="1"/>
  <c r="C252" i="1"/>
  <c r="A253" i="1"/>
  <c r="E253" i="1" l="1"/>
  <c r="D253" i="1"/>
  <c r="C253" i="1"/>
  <c r="A254" i="1"/>
  <c r="E254" i="1" l="1"/>
  <c r="D254" i="1"/>
  <c r="C254" i="1"/>
  <c r="A255" i="1"/>
  <c r="D255" i="1" l="1"/>
  <c r="E255" i="1"/>
  <c r="C255" i="1"/>
  <c r="A256" i="1"/>
  <c r="E256" i="1" l="1"/>
  <c r="D256" i="1"/>
  <c r="C256" i="1"/>
  <c r="A257" i="1"/>
  <c r="E257" i="1" l="1"/>
  <c r="D257" i="1"/>
  <c r="C257" i="1"/>
  <c r="A258" i="1"/>
  <c r="E258" i="1" l="1"/>
  <c r="D258" i="1"/>
  <c r="C258" i="1"/>
  <c r="A259" i="1"/>
  <c r="D259" i="1" l="1"/>
  <c r="E259" i="1"/>
  <c r="C259" i="1"/>
  <c r="A260" i="1"/>
  <c r="E260" i="1" l="1"/>
  <c r="D260" i="1"/>
  <c r="C260" i="1"/>
  <c r="A261" i="1"/>
  <c r="E261" i="1" l="1"/>
  <c r="D261" i="1"/>
  <c r="C261" i="1"/>
  <c r="A262" i="1"/>
  <c r="E262" i="1" l="1"/>
  <c r="D262" i="1"/>
  <c r="C262" i="1"/>
  <c r="A263" i="1"/>
  <c r="D263" i="1" l="1"/>
  <c r="E263" i="1"/>
  <c r="C263" i="1"/>
  <c r="A264" i="1"/>
  <c r="E264" i="1" l="1"/>
  <c r="D264" i="1"/>
  <c r="C264" i="1"/>
  <c r="A265" i="1"/>
  <c r="E265" i="1" l="1"/>
  <c r="D265" i="1"/>
  <c r="C265" i="1"/>
  <c r="A266" i="1"/>
  <c r="E266" i="1" l="1"/>
  <c r="D266" i="1"/>
  <c r="C266" i="1"/>
  <c r="A267" i="1"/>
  <c r="D267" i="1" l="1"/>
  <c r="E267" i="1"/>
  <c r="C267" i="1"/>
  <c r="A268" i="1"/>
  <c r="E268" i="1" l="1"/>
  <c r="D268" i="1"/>
  <c r="C268" i="1"/>
  <c r="A269" i="1"/>
  <c r="E269" i="1" l="1"/>
  <c r="D269" i="1"/>
  <c r="C269" i="1"/>
  <c r="A270" i="1"/>
  <c r="E270" i="1" l="1"/>
  <c r="D270" i="1"/>
  <c r="C270" i="1"/>
  <c r="A271" i="1"/>
  <c r="D271" i="1" l="1"/>
  <c r="E271" i="1"/>
  <c r="C271" i="1"/>
  <c r="A272" i="1"/>
  <c r="E272" i="1" l="1"/>
  <c r="D272" i="1"/>
  <c r="C272" i="1"/>
  <c r="A273" i="1"/>
  <c r="E273" i="1" l="1"/>
  <c r="D273" i="1"/>
  <c r="C273" i="1"/>
  <c r="A274" i="1"/>
  <c r="E274" i="1" l="1"/>
  <c r="D274" i="1"/>
  <c r="C274" i="1"/>
  <c r="A275" i="1"/>
  <c r="D275" i="1" l="1"/>
  <c r="E275" i="1"/>
  <c r="C275" i="1"/>
  <c r="A276" i="1"/>
  <c r="E276" i="1" l="1"/>
  <c r="D276" i="1"/>
  <c r="C276" i="1"/>
  <c r="A277" i="1"/>
  <c r="E277" i="1" l="1"/>
  <c r="D277" i="1"/>
  <c r="C277" i="1"/>
  <c r="A278" i="1"/>
  <c r="E278" i="1" l="1"/>
  <c r="D278" i="1"/>
  <c r="C278" i="1"/>
  <c r="A279" i="1"/>
  <c r="D279" i="1" l="1"/>
  <c r="E279" i="1"/>
  <c r="C279" i="1"/>
  <c r="A280" i="1"/>
  <c r="E280" i="1" l="1"/>
  <c r="D280" i="1"/>
  <c r="C280" i="1"/>
  <c r="A281" i="1"/>
  <c r="E281" i="1" l="1"/>
  <c r="D281" i="1"/>
  <c r="C281" i="1"/>
  <c r="A282" i="1"/>
  <c r="E282" i="1" l="1"/>
  <c r="D282" i="1"/>
  <c r="C282" i="1"/>
  <c r="A283" i="1"/>
  <c r="D283" i="1" l="1"/>
  <c r="E283" i="1"/>
  <c r="C283" i="1"/>
  <c r="A284" i="1"/>
  <c r="E284" i="1" l="1"/>
  <c r="D284" i="1"/>
  <c r="C284" i="1"/>
  <c r="A285" i="1"/>
  <c r="E285" i="1" l="1"/>
  <c r="D285" i="1"/>
  <c r="C285" i="1"/>
  <c r="A286" i="1"/>
  <c r="E286" i="1" l="1"/>
  <c r="D286" i="1"/>
  <c r="C286" i="1"/>
  <c r="A287" i="1"/>
  <c r="D287" i="1" l="1"/>
  <c r="E287" i="1"/>
  <c r="C287" i="1"/>
  <c r="A288" i="1"/>
  <c r="E288" i="1" l="1"/>
  <c r="D288" i="1"/>
  <c r="C288" i="1"/>
  <c r="A289" i="1"/>
  <c r="E289" i="1" l="1"/>
  <c r="D289" i="1"/>
  <c r="C289" i="1"/>
  <c r="A290" i="1"/>
  <c r="E290" i="1" l="1"/>
  <c r="D290" i="1"/>
  <c r="C290" i="1"/>
  <c r="A291" i="1"/>
  <c r="D291" i="1" l="1"/>
  <c r="E291" i="1"/>
  <c r="C291" i="1"/>
  <c r="A292" i="1"/>
  <c r="D292" i="1" l="1"/>
  <c r="E292" i="1"/>
  <c r="C292" i="1"/>
  <c r="A293" i="1"/>
  <c r="D293" i="1" l="1"/>
  <c r="E293" i="1"/>
  <c r="C293" i="1"/>
  <c r="A294" i="1"/>
  <c r="E294" i="1" l="1"/>
  <c r="D294" i="1"/>
  <c r="C294" i="1"/>
  <c r="A295" i="1"/>
  <c r="D295" i="1" l="1"/>
  <c r="E295" i="1"/>
  <c r="C295" i="1"/>
  <c r="A296" i="1"/>
  <c r="E296" i="1" l="1"/>
  <c r="D296" i="1"/>
  <c r="C296" i="1"/>
  <c r="A297" i="1"/>
  <c r="E297" i="1" l="1"/>
  <c r="D297" i="1"/>
  <c r="C297" i="1"/>
  <c r="A298" i="1"/>
  <c r="E298" i="1" l="1"/>
  <c r="D298" i="1"/>
  <c r="C298" i="1"/>
  <c r="A299" i="1"/>
  <c r="D299" i="1" l="1"/>
  <c r="E299" i="1"/>
  <c r="C299" i="1"/>
  <c r="A300" i="1"/>
  <c r="D300" i="1" l="1"/>
  <c r="E300" i="1"/>
  <c r="C300" i="1"/>
  <c r="A301" i="1"/>
  <c r="D301" i="1" l="1"/>
  <c r="E301" i="1"/>
  <c r="C301" i="1"/>
  <c r="A302" i="1"/>
  <c r="E302" i="1" l="1"/>
  <c r="D302" i="1"/>
  <c r="C302" i="1"/>
  <c r="A303" i="1"/>
  <c r="D303" i="1" l="1"/>
  <c r="E303" i="1"/>
  <c r="C303" i="1"/>
  <c r="A304" i="1"/>
  <c r="E304" i="1" l="1"/>
  <c r="D304" i="1"/>
  <c r="C304" i="1"/>
  <c r="A305" i="1"/>
  <c r="E305" i="1" l="1"/>
  <c r="D305" i="1"/>
  <c r="C305" i="1"/>
  <c r="A306" i="1"/>
  <c r="E306" i="1" l="1"/>
  <c r="D306" i="1"/>
  <c r="C306" i="1"/>
  <c r="A307" i="1"/>
  <c r="D307" i="1" l="1"/>
  <c r="E307" i="1"/>
  <c r="C307" i="1"/>
  <c r="A308" i="1"/>
  <c r="D308" i="1" l="1"/>
  <c r="E308" i="1"/>
  <c r="C308" i="1"/>
  <c r="A309" i="1"/>
  <c r="D309" i="1" l="1"/>
  <c r="E309" i="1"/>
  <c r="C309" i="1"/>
  <c r="A310" i="1"/>
  <c r="E310" i="1" l="1"/>
  <c r="D310" i="1"/>
  <c r="C310" i="1"/>
  <c r="A311" i="1"/>
  <c r="D311" i="1" l="1"/>
  <c r="E311" i="1"/>
  <c r="C311" i="1"/>
  <c r="A312" i="1"/>
  <c r="E312" i="1" l="1"/>
  <c r="D312" i="1"/>
  <c r="C312" i="1"/>
  <c r="A313" i="1"/>
  <c r="E313" i="1" l="1"/>
  <c r="D313" i="1"/>
  <c r="C313" i="1"/>
  <c r="A314" i="1"/>
  <c r="E314" i="1" l="1"/>
  <c r="D314" i="1"/>
  <c r="C314" i="1"/>
  <c r="A315" i="1"/>
  <c r="D315" i="1" l="1"/>
  <c r="E315" i="1"/>
  <c r="C315" i="1"/>
  <c r="A316" i="1"/>
  <c r="D316" i="1" l="1"/>
  <c r="E316" i="1"/>
  <c r="C316" i="1"/>
  <c r="A317" i="1"/>
  <c r="D317" i="1" l="1"/>
  <c r="E317" i="1"/>
  <c r="C317" i="1"/>
  <c r="A318" i="1"/>
  <c r="E318" i="1" l="1"/>
  <c r="D318" i="1"/>
  <c r="C318" i="1"/>
  <c r="A319" i="1"/>
  <c r="D319" i="1" l="1"/>
  <c r="E319" i="1"/>
  <c r="C319" i="1"/>
  <c r="A320" i="1"/>
  <c r="E320" i="1" l="1"/>
  <c r="D320" i="1"/>
  <c r="C320" i="1"/>
  <c r="A321" i="1"/>
  <c r="E321" i="1" l="1"/>
  <c r="D321" i="1"/>
  <c r="C321" i="1"/>
  <c r="A322" i="1"/>
  <c r="E322" i="1" l="1"/>
  <c r="D322" i="1"/>
  <c r="C322" i="1"/>
  <c r="A323" i="1"/>
  <c r="D323" i="1" l="1"/>
  <c r="E323" i="1"/>
  <c r="C323" i="1"/>
  <c r="A324" i="1"/>
  <c r="D324" i="1" l="1"/>
  <c r="E324" i="1"/>
  <c r="C324" i="1"/>
  <c r="A325" i="1"/>
  <c r="D325" i="1" l="1"/>
  <c r="E325" i="1"/>
  <c r="C325" i="1"/>
  <c r="A326" i="1"/>
  <c r="E326" i="1" l="1"/>
  <c r="D326" i="1"/>
  <c r="C326" i="1"/>
  <c r="A327" i="1"/>
  <c r="D327" i="1" l="1"/>
  <c r="E327" i="1"/>
  <c r="C327" i="1"/>
  <c r="A328" i="1"/>
  <c r="E328" i="1" l="1"/>
  <c r="D328" i="1"/>
  <c r="C328" i="1"/>
  <c r="A329" i="1"/>
  <c r="E329" i="1" l="1"/>
  <c r="D329" i="1"/>
  <c r="C329" i="1"/>
  <c r="A330" i="1"/>
  <c r="E330" i="1" l="1"/>
  <c r="D330" i="1"/>
  <c r="C330" i="1"/>
  <c r="A331" i="1"/>
  <c r="D331" i="1" l="1"/>
  <c r="E331" i="1"/>
  <c r="C331" i="1"/>
  <c r="A332" i="1"/>
  <c r="D332" i="1" l="1"/>
  <c r="E332" i="1"/>
  <c r="C332" i="1"/>
  <c r="A333" i="1"/>
  <c r="D333" i="1" l="1"/>
  <c r="E333" i="1"/>
  <c r="C333" i="1"/>
  <c r="A334" i="1"/>
  <c r="E334" i="1" l="1"/>
  <c r="D334" i="1"/>
  <c r="C334" i="1"/>
  <c r="A335" i="1"/>
  <c r="D335" i="1" l="1"/>
  <c r="E335" i="1"/>
  <c r="C335" i="1"/>
  <c r="A336" i="1"/>
  <c r="E336" i="1" l="1"/>
  <c r="D336" i="1"/>
  <c r="C336" i="1"/>
  <c r="A337" i="1"/>
  <c r="E337" i="1" l="1"/>
  <c r="D337" i="1"/>
  <c r="C337" i="1"/>
  <c r="A338" i="1"/>
  <c r="E338" i="1" l="1"/>
  <c r="D338" i="1"/>
  <c r="C338" i="1"/>
  <c r="A339" i="1"/>
  <c r="D339" i="1" l="1"/>
  <c r="E339" i="1"/>
  <c r="C339" i="1"/>
  <c r="A340" i="1"/>
  <c r="D340" i="1" l="1"/>
  <c r="E340" i="1"/>
  <c r="C340" i="1"/>
  <c r="A341" i="1"/>
  <c r="D341" i="1" l="1"/>
  <c r="E341" i="1"/>
  <c r="C341" i="1"/>
  <c r="A342" i="1"/>
  <c r="E342" i="1" l="1"/>
  <c r="D342" i="1"/>
  <c r="C342" i="1"/>
  <c r="A343" i="1"/>
  <c r="D343" i="1" l="1"/>
  <c r="E343" i="1"/>
  <c r="C343" i="1"/>
  <c r="A344" i="1"/>
  <c r="E344" i="1" l="1"/>
  <c r="D344" i="1"/>
  <c r="C344" i="1"/>
  <c r="A345" i="1"/>
  <c r="E345" i="1" l="1"/>
  <c r="D345" i="1"/>
  <c r="C345" i="1"/>
  <c r="A346" i="1"/>
  <c r="E346" i="1" l="1"/>
  <c r="D346" i="1"/>
  <c r="C346" i="1"/>
  <c r="A347" i="1"/>
  <c r="D347" i="1" l="1"/>
  <c r="E347" i="1"/>
  <c r="C347" i="1"/>
  <c r="A348" i="1"/>
  <c r="D348" i="1" l="1"/>
  <c r="E348" i="1"/>
  <c r="C348" i="1"/>
  <c r="A349" i="1"/>
  <c r="D349" i="1" l="1"/>
  <c r="E349" i="1"/>
  <c r="C349" i="1"/>
  <c r="A350" i="1"/>
  <c r="E350" i="1" l="1"/>
  <c r="D350" i="1"/>
  <c r="C350" i="1"/>
  <c r="A351" i="1"/>
  <c r="D351" i="1" l="1"/>
  <c r="E351" i="1"/>
  <c r="C351" i="1"/>
  <c r="A352" i="1"/>
  <c r="E352" i="1" l="1"/>
  <c r="D352" i="1"/>
  <c r="C352" i="1"/>
  <c r="A353" i="1"/>
  <c r="E353" i="1" l="1"/>
  <c r="D353" i="1"/>
  <c r="C353" i="1"/>
  <c r="A354" i="1"/>
  <c r="E354" i="1" l="1"/>
  <c r="D354" i="1"/>
  <c r="C354" i="1"/>
  <c r="A355" i="1"/>
  <c r="D355" i="1" l="1"/>
  <c r="E355" i="1"/>
  <c r="C355" i="1"/>
  <c r="A356" i="1"/>
  <c r="D356" i="1" l="1"/>
  <c r="E356" i="1"/>
  <c r="C356" i="1"/>
  <c r="A357" i="1"/>
  <c r="D357" i="1" l="1"/>
  <c r="E357" i="1"/>
  <c r="C357" i="1"/>
  <c r="A358" i="1"/>
  <c r="E358" i="1" l="1"/>
  <c r="D358" i="1"/>
  <c r="C358" i="1"/>
  <c r="A359" i="1"/>
  <c r="D359" i="1" l="1"/>
  <c r="E359" i="1"/>
  <c r="C359" i="1"/>
  <c r="A360" i="1"/>
  <c r="E360" i="1" l="1"/>
  <c r="D360" i="1"/>
  <c r="C360" i="1"/>
  <c r="A361" i="1"/>
  <c r="E361" i="1" l="1"/>
  <c r="D361" i="1"/>
  <c r="C361" i="1"/>
  <c r="A362" i="1"/>
  <c r="E362" i="1" l="1"/>
  <c r="D362" i="1"/>
  <c r="C362" i="1"/>
  <c r="A363" i="1"/>
  <c r="D363" i="1" l="1"/>
  <c r="E363" i="1"/>
  <c r="C363" i="1"/>
  <c r="A364" i="1"/>
  <c r="D364" i="1" l="1"/>
  <c r="E364" i="1"/>
  <c r="C364" i="1"/>
  <c r="A365" i="1"/>
  <c r="D365" i="1" l="1"/>
  <c r="E365" i="1"/>
  <c r="C365" i="1"/>
  <c r="A366" i="1"/>
  <c r="E366" i="1" l="1"/>
  <c r="D366" i="1"/>
  <c r="C366" i="1"/>
  <c r="A367" i="1"/>
  <c r="D367" i="1" l="1"/>
  <c r="E367" i="1"/>
  <c r="C367" i="1"/>
  <c r="A368" i="1"/>
  <c r="E368" i="1" l="1"/>
  <c r="D368" i="1"/>
  <c r="C368" i="1"/>
  <c r="A369" i="1"/>
  <c r="E369" i="1" l="1"/>
  <c r="D369" i="1"/>
  <c r="C369" i="1"/>
  <c r="A370" i="1"/>
  <c r="E370" i="1" l="1"/>
  <c r="D370" i="1"/>
  <c r="C370" i="1"/>
  <c r="A371" i="1"/>
  <c r="D371" i="1" l="1"/>
  <c r="E371" i="1"/>
  <c r="C371" i="1"/>
  <c r="A372" i="1"/>
  <c r="D372" i="1" l="1"/>
  <c r="E372" i="1"/>
  <c r="C372" i="1"/>
  <c r="A373" i="1"/>
  <c r="D373" i="1" l="1"/>
  <c r="E373" i="1"/>
  <c r="C373" i="1"/>
  <c r="A374" i="1"/>
  <c r="E374" i="1" l="1"/>
  <c r="D374" i="1"/>
  <c r="C374" i="1"/>
  <c r="A375" i="1"/>
  <c r="D375" i="1" l="1"/>
  <c r="E375" i="1"/>
  <c r="C375" i="1"/>
  <c r="A376" i="1"/>
  <c r="E376" i="1" l="1"/>
  <c r="D376" i="1"/>
  <c r="C376" i="1"/>
  <c r="A377" i="1"/>
  <c r="E377" i="1" l="1"/>
  <c r="D377" i="1"/>
  <c r="C377" i="1"/>
  <c r="A378" i="1"/>
  <c r="E378" i="1" l="1"/>
  <c r="D378" i="1"/>
  <c r="C378" i="1"/>
  <c r="A379" i="1"/>
  <c r="D379" i="1" l="1"/>
  <c r="E379" i="1"/>
  <c r="C379" i="1"/>
  <c r="A380" i="1"/>
  <c r="D380" i="1" l="1"/>
  <c r="E380" i="1"/>
  <c r="C380" i="1"/>
  <c r="A381" i="1"/>
  <c r="D381" i="1" l="1"/>
  <c r="E381" i="1"/>
  <c r="C381" i="1"/>
  <c r="A382" i="1"/>
  <c r="E382" i="1" l="1"/>
  <c r="D382" i="1"/>
  <c r="C382" i="1"/>
  <c r="D6538" i="8" l="1"/>
  <c r="D6537" i="8"/>
  <c r="D6536" i="8"/>
  <c r="D6535" i="8"/>
  <c r="D6534" i="8"/>
  <c r="D6533" i="8"/>
  <c r="D6532" i="8"/>
  <c r="D6531" i="8"/>
  <c r="D6530" i="8"/>
  <c r="D6529" i="8"/>
  <c r="D6528" i="8"/>
  <c r="D6527" i="8"/>
  <c r="D6526" i="8"/>
  <c r="D6525" i="8"/>
  <c r="D6524" i="8"/>
  <c r="D6523" i="8"/>
  <c r="D6522" i="8"/>
  <c r="D6521" i="8"/>
  <c r="D6520" i="8"/>
  <c r="D6519" i="8"/>
  <c r="D6518" i="8"/>
  <c r="D6517" i="8"/>
  <c r="D6516" i="8"/>
  <c r="D6515" i="8"/>
  <c r="D6514" i="8"/>
  <c r="D6513" i="8"/>
  <c r="D6512" i="8"/>
  <c r="D6511" i="8"/>
  <c r="D6510" i="8"/>
  <c r="D6509" i="8"/>
  <c r="D6508" i="8"/>
  <c r="D6507" i="8"/>
  <c r="D6506" i="8"/>
  <c r="D6505" i="8"/>
  <c r="D6504" i="8"/>
  <c r="D6503" i="8"/>
  <c r="D6502" i="8"/>
  <c r="D6501" i="8"/>
  <c r="D6500" i="8"/>
  <c r="D6499" i="8"/>
  <c r="D6498" i="8"/>
  <c r="D6497" i="8"/>
  <c r="D6496" i="8"/>
  <c r="D6495" i="8"/>
  <c r="D6494" i="8"/>
  <c r="D6493" i="8"/>
  <c r="D6492" i="8"/>
  <c r="D6491" i="8"/>
  <c r="D6490" i="8"/>
  <c r="D6489" i="8"/>
  <c r="D6488" i="8"/>
  <c r="D6487" i="8"/>
  <c r="D6486" i="8"/>
  <c r="D6485" i="8"/>
  <c r="D6484" i="8"/>
  <c r="D6483" i="8"/>
  <c r="D6482" i="8"/>
  <c r="D6481" i="8"/>
  <c r="D6480" i="8"/>
  <c r="D6479" i="8"/>
  <c r="D6478" i="8"/>
  <c r="D6477" i="8"/>
  <c r="D6476" i="8"/>
  <c r="D6475" i="8"/>
  <c r="D6474" i="8"/>
  <c r="D6473" i="8"/>
  <c r="D6472" i="8"/>
  <c r="D6471" i="8"/>
  <c r="D6470" i="8"/>
  <c r="D6469" i="8"/>
  <c r="D6468" i="8"/>
  <c r="D6467" i="8"/>
  <c r="D6466" i="8"/>
  <c r="D6465" i="8"/>
  <c r="D6464" i="8"/>
  <c r="D6463" i="8"/>
  <c r="D6462" i="8"/>
  <c r="D6461" i="8"/>
  <c r="D6460" i="8"/>
  <c r="D6459" i="8"/>
  <c r="D6458" i="8"/>
  <c r="D6457" i="8"/>
  <c r="D6456" i="8"/>
  <c r="D6455" i="8"/>
  <c r="D6454" i="8"/>
  <c r="D6453" i="8"/>
  <c r="D6452" i="8"/>
  <c r="D6451" i="8"/>
  <c r="D6450" i="8"/>
  <c r="D6449" i="8"/>
  <c r="D6448" i="8"/>
  <c r="D6447" i="8"/>
  <c r="D6446" i="8"/>
  <c r="D6445" i="8"/>
  <c r="D6444" i="8"/>
  <c r="D6443" i="8"/>
  <c r="D6442" i="8"/>
  <c r="D6441" i="8"/>
  <c r="D6440" i="8"/>
  <c r="D6439" i="8"/>
  <c r="D6438" i="8"/>
  <c r="D6437" i="8"/>
  <c r="D6436" i="8"/>
  <c r="D6435" i="8"/>
  <c r="D6434" i="8"/>
  <c r="D6433" i="8"/>
  <c r="D6432" i="8"/>
  <c r="D6431" i="8"/>
  <c r="D6430" i="8"/>
  <c r="D6429" i="8"/>
  <c r="D6428" i="8"/>
  <c r="D6427" i="8"/>
  <c r="D6426" i="8"/>
  <c r="D6425" i="8"/>
  <c r="D6424" i="8"/>
  <c r="D6423" i="8"/>
  <c r="D6422" i="8"/>
  <c r="D6421" i="8"/>
  <c r="D6420" i="8"/>
  <c r="D6419" i="8"/>
  <c r="D6418" i="8"/>
  <c r="D6417" i="8"/>
  <c r="D6416" i="8"/>
  <c r="D6415" i="8"/>
  <c r="D6414" i="8"/>
  <c r="D6413" i="8"/>
  <c r="D6412" i="8"/>
  <c r="D6411" i="8"/>
  <c r="D6410" i="8"/>
  <c r="D6409" i="8"/>
  <c r="D6408" i="8"/>
  <c r="D6407" i="8"/>
  <c r="D6406" i="8"/>
  <c r="D6405" i="8"/>
  <c r="D6404" i="8"/>
  <c r="D6403" i="8"/>
  <c r="D6402" i="8"/>
  <c r="D6401" i="8"/>
  <c r="D6400" i="8"/>
  <c r="D6399" i="8"/>
  <c r="D6398" i="8"/>
  <c r="D6397" i="8"/>
  <c r="D6396" i="8"/>
  <c r="D6395" i="8"/>
  <c r="D6394" i="8"/>
  <c r="D6393" i="8"/>
  <c r="D6392" i="8"/>
  <c r="D6391" i="8"/>
  <c r="D6390" i="8"/>
  <c r="D6389" i="8"/>
  <c r="D6388" i="8"/>
  <c r="D6387" i="8"/>
  <c r="D6386" i="8"/>
  <c r="D6385" i="8"/>
  <c r="D6384" i="8"/>
  <c r="D6383" i="8"/>
  <c r="D6382" i="8"/>
  <c r="D6381" i="8"/>
  <c r="D6380" i="8"/>
  <c r="D6379" i="8"/>
  <c r="D6378" i="8"/>
  <c r="D6377" i="8"/>
  <c r="D6376" i="8"/>
  <c r="D6375" i="8"/>
  <c r="D6374" i="8"/>
  <c r="D6373" i="8"/>
  <c r="D6372" i="8"/>
  <c r="D6371" i="8"/>
  <c r="D6370" i="8"/>
  <c r="D6369" i="8"/>
  <c r="D6368" i="8"/>
  <c r="D6367" i="8"/>
  <c r="D6366" i="8"/>
  <c r="D6365" i="8"/>
  <c r="D6364" i="8"/>
  <c r="D6363" i="8"/>
  <c r="D6362" i="8"/>
  <c r="D6361" i="8"/>
  <c r="D6360" i="8"/>
  <c r="D6359" i="8"/>
  <c r="D6358" i="8"/>
  <c r="D6357" i="8"/>
  <c r="D6356" i="8"/>
  <c r="D6355" i="8"/>
  <c r="D6354" i="8"/>
  <c r="D6353" i="8"/>
  <c r="D6352" i="8"/>
  <c r="D6351" i="8"/>
  <c r="D6350" i="8"/>
  <c r="D6349" i="8"/>
  <c r="D6348" i="8"/>
  <c r="D6347" i="8"/>
  <c r="D6346" i="8"/>
  <c r="D6345" i="8"/>
  <c r="D6344" i="8"/>
  <c r="D6343" i="8"/>
  <c r="D6342" i="8"/>
  <c r="D6341" i="8"/>
  <c r="D6340" i="8"/>
  <c r="D6339" i="8"/>
  <c r="D6338" i="8"/>
  <c r="D6337" i="8"/>
  <c r="D6336" i="8"/>
  <c r="D6335" i="8"/>
  <c r="D6334" i="8"/>
  <c r="D6333" i="8"/>
  <c r="D6332" i="8"/>
  <c r="D6331" i="8"/>
  <c r="D6330" i="8"/>
  <c r="D6329" i="8"/>
  <c r="D6328" i="8"/>
  <c r="D6327" i="8"/>
  <c r="D6326" i="8"/>
  <c r="D6325" i="8"/>
  <c r="D6324" i="8"/>
  <c r="D6323" i="8"/>
  <c r="D6322" i="8"/>
  <c r="D6321" i="8"/>
  <c r="D6320" i="8"/>
  <c r="D6319" i="8"/>
  <c r="D6318" i="8"/>
  <c r="D6317" i="8"/>
  <c r="D6316" i="8"/>
  <c r="D6315" i="8"/>
  <c r="D6314" i="8"/>
  <c r="D6313" i="8"/>
  <c r="D6312" i="8"/>
  <c r="D6311" i="8"/>
  <c r="D6310" i="8"/>
  <c r="D6309" i="8"/>
  <c r="D6308" i="8"/>
  <c r="D6307" i="8"/>
  <c r="D6306" i="8"/>
  <c r="D6305" i="8"/>
  <c r="D6304" i="8"/>
  <c r="D6303" i="8"/>
  <c r="D6302" i="8"/>
  <c r="D6301" i="8"/>
  <c r="D6300" i="8"/>
  <c r="D6299" i="8"/>
  <c r="D6298" i="8"/>
  <c r="D6297" i="8"/>
  <c r="D6296" i="8"/>
  <c r="D6295" i="8"/>
  <c r="D6294" i="8"/>
  <c r="D6293" i="8"/>
  <c r="D6292" i="8"/>
  <c r="D6291" i="8"/>
  <c r="D6290" i="8"/>
  <c r="D6289" i="8"/>
  <c r="D6288" i="8"/>
  <c r="D6287" i="8"/>
  <c r="D6286" i="8"/>
  <c r="D6285" i="8"/>
  <c r="D6284" i="8"/>
  <c r="D6283" i="8"/>
  <c r="D6282" i="8"/>
  <c r="D6281" i="8"/>
  <c r="D6280" i="8"/>
  <c r="D6279" i="8"/>
  <c r="D6278" i="8"/>
  <c r="D6277" i="8"/>
  <c r="D6276" i="8"/>
  <c r="D6275" i="8"/>
  <c r="D6274" i="8"/>
  <c r="D6273" i="8"/>
  <c r="D6272" i="8"/>
  <c r="D6271" i="8"/>
  <c r="D6270" i="8"/>
  <c r="D6269" i="8"/>
  <c r="D6268" i="8"/>
  <c r="D6267" i="8"/>
  <c r="D6266" i="8"/>
  <c r="D6265" i="8"/>
  <c r="D6264" i="8"/>
  <c r="D6263" i="8"/>
  <c r="D6262" i="8"/>
  <c r="D6261" i="8"/>
  <c r="D6260" i="8"/>
  <c r="D6259" i="8"/>
  <c r="D6258" i="8"/>
  <c r="D6257" i="8"/>
  <c r="D6256" i="8"/>
  <c r="D6255" i="8"/>
  <c r="D6254" i="8"/>
  <c r="D6253" i="8"/>
  <c r="D6252" i="8"/>
  <c r="D6251" i="8"/>
  <c r="D6250" i="8"/>
  <c r="D6249" i="8"/>
  <c r="D6248" i="8"/>
  <c r="D6247" i="8"/>
  <c r="D6246" i="8"/>
  <c r="D6245" i="8"/>
  <c r="D6244" i="8"/>
  <c r="D6243" i="8"/>
  <c r="D6242" i="8"/>
  <c r="D6241" i="8"/>
  <c r="D6240" i="8"/>
  <c r="D6239" i="8"/>
  <c r="D6238" i="8"/>
  <c r="D6237" i="8"/>
  <c r="D6236" i="8"/>
  <c r="D6235" i="8"/>
  <c r="D6234" i="8"/>
  <c r="D6233" i="8"/>
  <c r="D6232" i="8"/>
  <c r="D6231" i="8"/>
  <c r="D6230" i="8"/>
  <c r="D6229" i="8"/>
  <c r="D6228" i="8"/>
  <c r="D6227" i="8"/>
  <c r="D6226" i="8"/>
  <c r="D6225" i="8"/>
  <c r="D6224" i="8"/>
  <c r="D6223" i="8"/>
  <c r="D6222" i="8"/>
  <c r="D6221" i="8"/>
  <c r="D6220" i="8"/>
  <c r="D6219" i="8"/>
  <c r="D6218" i="8"/>
  <c r="D6217" i="8"/>
  <c r="D6216" i="8"/>
  <c r="D6215" i="8"/>
  <c r="D6214" i="8"/>
  <c r="D6213" i="8"/>
  <c r="D6212" i="8"/>
  <c r="D6211" i="8"/>
  <c r="D6210" i="8"/>
  <c r="D6209" i="8"/>
  <c r="D6208" i="8"/>
  <c r="D6207" i="8"/>
  <c r="D6206" i="8"/>
  <c r="D6205" i="8"/>
  <c r="D6204" i="8"/>
  <c r="D6203" i="8"/>
  <c r="D6202" i="8"/>
  <c r="D6201" i="8"/>
  <c r="D6200" i="8"/>
  <c r="D6199" i="8"/>
  <c r="D6198" i="8"/>
  <c r="D6197" i="8"/>
  <c r="D6196" i="8"/>
  <c r="D6195" i="8"/>
  <c r="D6194" i="8"/>
  <c r="D6193" i="8"/>
  <c r="D6192" i="8"/>
  <c r="D6191" i="8"/>
  <c r="D6190" i="8"/>
  <c r="D6189" i="8"/>
  <c r="D6188" i="8"/>
  <c r="D6187" i="8"/>
  <c r="D6186" i="8"/>
  <c r="D6185" i="8"/>
  <c r="D6184" i="8"/>
  <c r="D6183" i="8"/>
  <c r="D6182" i="8"/>
  <c r="D6181" i="8"/>
  <c r="D6180" i="8"/>
  <c r="D6179" i="8"/>
  <c r="D6178" i="8"/>
  <c r="D6177" i="8"/>
  <c r="D6176" i="8"/>
  <c r="D6175" i="8"/>
  <c r="D6174" i="8"/>
  <c r="D6173" i="8"/>
  <c r="D6172" i="8"/>
  <c r="D6171" i="8"/>
  <c r="D6170" i="8"/>
  <c r="D6169" i="8"/>
  <c r="D6168" i="8"/>
  <c r="D6167" i="8"/>
  <c r="D6166" i="8"/>
  <c r="D6165" i="8"/>
  <c r="D6164" i="8"/>
  <c r="D6163" i="8"/>
  <c r="D6162" i="8"/>
  <c r="D6161" i="8"/>
  <c r="D6160" i="8"/>
  <c r="D6159" i="8"/>
  <c r="D6158" i="8"/>
  <c r="D6157" i="8"/>
  <c r="D6156" i="8"/>
  <c r="D6155" i="8"/>
  <c r="D6154" i="8"/>
  <c r="D6153" i="8"/>
  <c r="D6152" i="8"/>
  <c r="D6151" i="8"/>
  <c r="D6150" i="8"/>
  <c r="D6149" i="8"/>
  <c r="D6148" i="8"/>
  <c r="D6147" i="8"/>
  <c r="D6146" i="8"/>
  <c r="D6145" i="8"/>
  <c r="D6144" i="8"/>
  <c r="D6143" i="8"/>
  <c r="D6142" i="8"/>
  <c r="D6141" i="8"/>
  <c r="D6140" i="8"/>
  <c r="D6139" i="8"/>
  <c r="D6138" i="8"/>
  <c r="D6137" i="8"/>
  <c r="D6136" i="8"/>
  <c r="D6135" i="8"/>
  <c r="D6134" i="8"/>
  <c r="D6133" i="8"/>
  <c r="D6132" i="8"/>
  <c r="D6131" i="8"/>
  <c r="D6130" i="8"/>
  <c r="D6129" i="8"/>
  <c r="D6128" i="8"/>
  <c r="D6127" i="8"/>
  <c r="D6126" i="8"/>
  <c r="D6125" i="8"/>
  <c r="D6124" i="8"/>
  <c r="D6123" i="8"/>
  <c r="D6122" i="8"/>
  <c r="D6121" i="8"/>
  <c r="D6120" i="8"/>
  <c r="D6119" i="8"/>
  <c r="D6118" i="8"/>
  <c r="D6117" i="8"/>
  <c r="D6116" i="8"/>
  <c r="D6115" i="8"/>
  <c r="D6114" i="8"/>
  <c r="D6113" i="8"/>
  <c r="D6112" i="8"/>
  <c r="D6111" i="8"/>
  <c r="D6110" i="8"/>
  <c r="D6109" i="8"/>
  <c r="D6108" i="8"/>
  <c r="D6107" i="8"/>
  <c r="D6106" i="8"/>
  <c r="D6105" i="8"/>
  <c r="D6104" i="8"/>
  <c r="D6103" i="8"/>
  <c r="D6102" i="8"/>
  <c r="D6101" i="8"/>
  <c r="D6100" i="8"/>
  <c r="D6099" i="8"/>
  <c r="D6098" i="8"/>
  <c r="D6097" i="8"/>
  <c r="D6096" i="8"/>
  <c r="D6095" i="8"/>
  <c r="D6094" i="8"/>
  <c r="D6093" i="8"/>
  <c r="D6092" i="8"/>
  <c r="D6091" i="8"/>
  <c r="D6090" i="8"/>
  <c r="D6089" i="8"/>
  <c r="D6088" i="8"/>
  <c r="D6087" i="8"/>
  <c r="D6086" i="8"/>
  <c r="D6085" i="8"/>
  <c r="D6084" i="8"/>
  <c r="D6083" i="8"/>
  <c r="D6082" i="8"/>
  <c r="D6081" i="8"/>
  <c r="D6080" i="8"/>
  <c r="D6079" i="8"/>
  <c r="D6078" i="8"/>
  <c r="D6077" i="8"/>
  <c r="D6076" i="8"/>
  <c r="D6075" i="8"/>
  <c r="D6074" i="8"/>
  <c r="D6073" i="8"/>
  <c r="D6072" i="8"/>
  <c r="D6071" i="8"/>
  <c r="D6070" i="8"/>
  <c r="D6069" i="8"/>
  <c r="D6068" i="8"/>
  <c r="D6067" i="8"/>
  <c r="D6066" i="8"/>
  <c r="D6065" i="8"/>
  <c r="D6064" i="8"/>
  <c r="D6063" i="8"/>
  <c r="D6062" i="8"/>
  <c r="D6061" i="8"/>
  <c r="D6060" i="8"/>
  <c r="D6059" i="8"/>
  <c r="D6058" i="8"/>
  <c r="D6057" i="8"/>
  <c r="D6056" i="8"/>
  <c r="D6055" i="8"/>
  <c r="D6054" i="8"/>
  <c r="D6053" i="8"/>
  <c r="D6052" i="8"/>
  <c r="D6051" i="8"/>
  <c r="D6050" i="8"/>
  <c r="D6049" i="8"/>
  <c r="D6048" i="8"/>
  <c r="D6047" i="8"/>
  <c r="D6046" i="8"/>
  <c r="D6045" i="8"/>
  <c r="D6044" i="8"/>
  <c r="D6043" i="8"/>
  <c r="D6042" i="8"/>
  <c r="D6041" i="8"/>
  <c r="D6040" i="8"/>
  <c r="D6039" i="8"/>
  <c r="D6038" i="8"/>
  <c r="D6037" i="8"/>
  <c r="D6036" i="8"/>
  <c r="D6035" i="8"/>
  <c r="D6034" i="8"/>
  <c r="D6033" i="8"/>
  <c r="D6032" i="8"/>
  <c r="D6031" i="8"/>
  <c r="D6030" i="8"/>
  <c r="D6029" i="8"/>
  <c r="D6028" i="8"/>
  <c r="D6027" i="8"/>
  <c r="D6026" i="8"/>
  <c r="D6025" i="8"/>
  <c r="D6024" i="8"/>
  <c r="D6023" i="8"/>
  <c r="D6022" i="8"/>
  <c r="D6021" i="8"/>
  <c r="D6020" i="8"/>
  <c r="D6019" i="8"/>
  <c r="D6018" i="8"/>
  <c r="D6017" i="8"/>
  <c r="D6016" i="8"/>
  <c r="D6015" i="8"/>
  <c r="D6014" i="8"/>
  <c r="D6013" i="8"/>
  <c r="D6012" i="8"/>
  <c r="D6011" i="8"/>
  <c r="D6010" i="8"/>
  <c r="D6009" i="8"/>
  <c r="D6008" i="8"/>
  <c r="D6007" i="8"/>
  <c r="D6006" i="8"/>
  <c r="D6005" i="8"/>
  <c r="D6004" i="8"/>
  <c r="D6003" i="8"/>
  <c r="D6002" i="8"/>
  <c r="D6001" i="8"/>
  <c r="D6000" i="8"/>
  <c r="D5999" i="8"/>
  <c r="D5998" i="8"/>
  <c r="D5997" i="8"/>
  <c r="D5996" i="8"/>
  <c r="D5995" i="8"/>
  <c r="D5994" i="8"/>
  <c r="D5993" i="8"/>
  <c r="D5992" i="8"/>
  <c r="D5991" i="8"/>
  <c r="D5990" i="8"/>
  <c r="D5989" i="8"/>
  <c r="D5988" i="8"/>
  <c r="D5987" i="8"/>
  <c r="D5986" i="8"/>
  <c r="D5985" i="8"/>
  <c r="D5984" i="8"/>
  <c r="D5983" i="8"/>
  <c r="D5982" i="8"/>
  <c r="D5981" i="8"/>
  <c r="D5980" i="8"/>
  <c r="D5979" i="8"/>
  <c r="D5978" i="8"/>
  <c r="D5977" i="8"/>
  <c r="D5976" i="8"/>
  <c r="D5975" i="8"/>
  <c r="D5974" i="8"/>
  <c r="D5973" i="8"/>
  <c r="D5972" i="8"/>
  <c r="D5971" i="8"/>
  <c r="D5970" i="8"/>
  <c r="D5969" i="8"/>
  <c r="D5968" i="8"/>
  <c r="D5967" i="8"/>
  <c r="D5966" i="8"/>
  <c r="D5965" i="8"/>
  <c r="D5964" i="8"/>
  <c r="D5963" i="8"/>
  <c r="D5962" i="8"/>
  <c r="D5961" i="8"/>
  <c r="D5960" i="8"/>
  <c r="D5959" i="8"/>
  <c r="D5958" i="8"/>
  <c r="D5957" i="8"/>
  <c r="D5956" i="8"/>
  <c r="D5955" i="8"/>
  <c r="D5954" i="8"/>
  <c r="D5953" i="8"/>
  <c r="D5952" i="8"/>
  <c r="D5951" i="8"/>
  <c r="D5950" i="8"/>
  <c r="D5949" i="8"/>
  <c r="D5948" i="8"/>
  <c r="D5947" i="8"/>
  <c r="D5946" i="8"/>
  <c r="D5945" i="8"/>
  <c r="D5944" i="8"/>
  <c r="D5943" i="8"/>
  <c r="D5942" i="8"/>
  <c r="D5941" i="8"/>
  <c r="D5940" i="8"/>
  <c r="D5939" i="8"/>
  <c r="D5938" i="8"/>
  <c r="D5937" i="8"/>
  <c r="D5936" i="8"/>
  <c r="D5935" i="8"/>
  <c r="D5934" i="8"/>
  <c r="D5933" i="8"/>
  <c r="D5932" i="8"/>
  <c r="D5931" i="8"/>
  <c r="D5930" i="8"/>
  <c r="D5929" i="8"/>
  <c r="D5928" i="8"/>
  <c r="D5927" i="8"/>
  <c r="D5926" i="8"/>
  <c r="D5925" i="8"/>
  <c r="D5924" i="8"/>
  <c r="D5923" i="8"/>
  <c r="D5922" i="8"/>
  <c r="D5921" i="8"/>
  <c r="D5920" i="8"/>
  <c r="D5919" i="8"/>
  <c r="D5918" i="8"/>
  <c r="D5917" i="8"/>
  <c r="D5916" i="8"/>
  <c r="D5915" i="8"/>
  <c r="D5914" i="8"/>
  <c r="D5913" i="8"/>
  <c r="D5912" i="8"/>
  <c r="D5911" i="8"/>
  <c r="D5910" i="8"/>
  <c r="D5909" i="8"/>
  <c r="D5908" i="8"/>
  <c r="D5907" i="8"/>
  <c r="D5906" i="8"/>
  <c r="D5905" i="8"/>
  <c r="D5904" i="8"/>
  <c r="D5903" i="8"/>
  <c r="D5902" i="8"/>
  <c r="D5901" i="8"/>
  <c r="D5900" i="8"/>
  <c r="D5899" i="8"/>
  <c r="D5898" i="8"/>
  <c r="D5897" i="8"/>
  <c r="D5896" i="8"/>
  <c r="D5895" i="8"/>
  <c r="D5894" i="8"/>
  <c r="D5893" i="8"/>
  <c r="D5892" i="8"/>
  <c r="D5891" i="8"/>
  <c r="D5890" i="8"/>
  <c r="D5889" i="8"/>
  <c r="D5888" i="8"/>
  <c r="D5887" i="8"/>
  <c r="D5886" i="8"/>
  <c r="D5885" i="8"/>
  <c r="D5884" i="8"/>
  <c r="D5883" i="8"/>
  <c r="D5882" i="8"/>
  <c r="D5881" i="8"/>
  <c r="D5880" i="8"/>
  <c r="D5879" i="8"/>
  <c r="D5878" i="8"/>
  <c r="D5877" i="8"/>
  <c r="D5876" i="8"/>
  <c r="D5875" i="8"/>
  <c r="D5874" i="8"/>
  <c r="D5873" i="8"/>
  <c r="D5872" i="8"/>
  <c r="D5871" i="8"/>
  <c r="D5870" i="8"/>
  <c r="D5869" i="8"/>
  <c r="D5868" i="8"/>
  <c r="D5867" i="8"/>
  <c r="D5866" i="8"/>
  <c r="D5865" i="8"/>
  <c r="D5864" i="8"/>
  <c r="D5863" i="8"/>
  <c r="D5862" i="8"/>
  <c r="D5861" i="8"/>
  <c r="D5860" i="8"/>
  <c r="D5859" i="8"/>
  <c r="D5858" i="8"/>
  <c r="D5857" i="8"/>
  <c r="D5856" i="8"/>
  <c r="D5855" i="8"/>
  <c r="D5854" i="8"/>
  <c r="D5853" i="8"/>
  <c r="D5852" i="8"/>
  <c r="D5851" i="8"/>
  <c r="D5850" i="8"/>
  <c r="D5849" i="8"/>
  <c r="D5848" i="8"/>
  <c r="D5847" i="8"/>
  <c r="D5846" i="8"/>
  <c r="D5845" i="8"/>
  <c r="D5844" i="8"/>
  <c r="D5843" i="8"/>
  <c r="D5842" i="8"/>
  <c r="D5841" i="8"/>
  <c r="D5840" i="8"/>
  <c r="D5839" i="8"/>
  <c r="D5838" i="8"/>
  <c r="D5837" i="8"/>
  <c r="D5836" i="8"/>
  <c r="D5835" i="8"/>
  <c r="D5834" i="8"/>
  <c r="D5833" i="8"/>
  <c r="D5832" i="8"/>
  <c r="D5831" i="8"/>
  <c r="D5830" i="8"/>
  <c r="D5829" i="8"/>
  <c r="D5828" i="8"/>
  <c r="D5827" i="8"/>
  <c r="D5826" i="8"/>
  <c r="D5825" i="8"/>
  <c r="D5824" i="8"/>
  <c r="D5823" i="8"/>
  <c r="D5822" i="8"/>
  <c r="D5821" i="8"/>
  <c r="D5820" i="8"/>
  <c r="D5819" i="8"/>
  <c r="D5818" i="8"/>
  <c r="D5817" i="8"/>
  <c r="D5816" i="8"/>
  <c r="D5815" i="8"/>
  <c r="D5814" i="8"/>
  <c r="D5813" i="8"/>
  <c r="D5812" i="8"/>
  <c r="D5811" i="8"/>
  <c r="D5810" i="8"/>
  <c r="D5809" i="8"/>
  <c r="D5808" i="8"/>
  <c r="D5807" i="8"/>
  <c r="D5806" i="8"/>
  <c r="D5805" i="8"/>
  <c r="D5804" i="8"/>
  <c r="D5803" i="8"/>
  <c r="D5802" i="8"/>
  <c r="D5801" i="8"/>
  <c r="D5800" i="8"/>
  <c r="D5799" i="8"/>
  <c r="D5798" i="8"/>
  <c r="D5797" i="8"/>
  <c r="D5796" i="8"/>
  <c r="D5795" i="8"/>
  <c r="D5794" i="8"/>
  <c r="D5793" i="8"/>
  <c r="D5792" i="8"/>
  <c r="D5791" i="8"/>
  <c r="D5790" i="8"/>
  <c r="D5789" i="8"/>
  <c r="D5788" i="8"/>
  <c r="D5787" i="8"/>
  <c r="D5786" i="8"/>
  <c r="D5785" i="8"/>
  <c r="D5784" i="8"/>
  <c r="D5783" i="8"/>
  <c r="D5782" i="8"/>
  <c r="D5781" i="8"/>
  <c r="D5780" i="8"/>
  <c r="D5779" i="8"/>
  <c r="D5778" i="8"/>
  <c r="D5777" i="8"/>
  <c r="D5776" i="8"/>
  <c r="D5775" i="8"/>
  <c r="D5774" i="8"/>
  <c r="D5773" i="8"/>
  <c r="D5772" i="8"/>
  <c r="D5771" i="8"/>
  <c r="D5770" i="8"/>
  <c r="D5769" i="8"/>
  <c r="D5768" i="8"/>
  <c r="D5767" i="8"/>
  <c r="D5766" i="8"/>
  <c r="D5765" i="8"/>
  <c r="D5764" i="8"/>
  <c r="D5763" i="8"/>
  <c r="D5762" i="8"/>
  <c r="D5761" i="8"/>
  <c r="D5760" i="8"/>
  <c r="D5759" i="8"/>
  <c r="D5758" i="8"/>
  <c r="D5757" i="8"/>
  <c r="D5756" i="8"/>
  <c r="D5755" i="8"/>
  <c r="D5754" i="8"/>
  <c r="D5753" i="8"/>
  <c r="D5752" i="8"/>
  <c r="D5751" i="8"/>
  <c r="D5750" i="8"/>
  <c r="D5749" i="8"/>
  <c r="D5748" i="8"/>
  <c r="D5747" i="8"/>
  <c r="D5746" i="8"/>
  <c r="D5745" i="8"/>
  <c r="D5744" i="8"/>
  <c r="D5743" i="8"/>
  <c r="D5742" i="8"/>
  <c r="D5741" i="8"/>
  <c r="D5740" i="8"/>
  <c r="D5739" i="8"/>
  <c r="D5738" i="8"/>
  <c r="D5737" i="8"/>
  <c r="D5736" i="8"/>
  <c r="D5735" i="8"/>
  <c r="D5734" i="8"/>
  <c r="D5733" i="8"/>
  <c r="D5732" i="8"/>
  <c r="D5731" i="8"/>
  <c r="D5730" i="8"/>
  <c r="D5729" i="8"/>
  <c r="D5728" i="8"/>
  <c r="D5727" i="8"/>
  <c r="D5726" i="8"/>
  <c r="D5725" i="8"/>
  <c r="D5724" i="8"/>
  <c r="D5723" i="8"/>
  <c r="D5722" i="8"/>
  <c r="D5721" i="8"/>
  <c r="D5720" i="8"/>
  <c r="D5719" i="8"/>
  <c r="D5718" i="8"/>
  <c r="D5717" i="8"/>
  <c r="D5716" i="8"/>
  <c r="D5715" i="8"/>
  <c r="D5714" i="8"/>
  <c r="D5713" i="8"/>
  <c r="D5712" i="8"/>
  <c r="D5711" i="8"/>
  <c r="D5710" i="8"/>
  <c r="D5709" i="8"/>
  <c r="D5708" i="8"/>
  <c r="D5707" i="8"/>
  <c r="D5706" i="8"/>
  <c r="D5705" i="8"/>
  <c r="D5704" i="8"/>
  <c r="D5703" i="8"/>
  <c r="D5702" i="8"/>
  <c r="D5701" i="8"/>
  <c r="D5700" i="8"/>
  <c r="D5699" i="8"/>
  <c r="D5698" i="8"/>
  <c r="D5697" i="8"/>
  <c r="D5696" i="8"/>
  <c r="D5695" i="8"/>
  <c r="D5694" i="8"/>
  <c r="D5693" i="8"/>
  <c r="D5692" i="8"/>
  <c r="D5691" i="8"/>
  <c r="D5690" i="8"/>
  <c r="D5689" i="8"/>
  <c r="D5688" i="8"/>
  <c r="D5687" i="8"/>
  <c r="D5686" i="8"/>
  <c r="D5685" i="8"/>
  <c r="D5684" i="8"/>
  <c r="D5683" i="8"/>
  <c r="D5682" i="8"/>
  <c r="D5681" i="8"/>
  <c r="D5680" i="8"/>
  <c r="D5679" i="8"/>
  <c r="D5678" i="8"/>
  <c r="D5677" i="8"/>
  <c r="D5676" i="8"/>
  <c r="D5675" i="8"/>
  <c r="D5674" i="8"/>
  <c r="D5673" i="8"/>
  <c r="D5672" i="8"/>
  <c r="D5671" i="8"/>
  <c r="D5670" i="8"/>
  <c r="D5669" i="8"/>
  <c r="D5668" i="8"/>
  <c r="D5667" i="8"/>
  <c r="D5666" i="8"/>
  <c r="D5665" i="8"/>
  <c r="D5664" i="8"/>
  <c r="D5663" i="8"/>
  <c r="D5662" i="8"/>
  <c r="D5661" i="8"/>
  <c r="D5660" i="8"/>
  <c r="D5659" i="8"/>
  <c r="D5658" i="8"/>
  <c r="D5657" i="8"/>
  <c r="D5656" i="8"/>
  <c r="D5655" i="8"/>
  <c r="D5654" i="8"/>
  <c r="D5653" i="8"/>
  <c r="D5652" i="8"/>
  <c r="D5651" i="8"/>
  <c r="D5650" i="8"/>
  <c r="D5649" i="8"/>
  <c r="D5648" i="8"/>
  <c r="D5647" i="8"/>
  <c r="D5646" i="8"/>
  <c r="D5645" i="8"/>
  <c r="D5644" i="8"/>
  <c r="D5643" i="8"/>
  <c r="D5642" i="8"/>
  <c r="D5641" i="8"/>
  <c r="D5640" i="8"/>
  <c r="D5639" i="8"/>
  <c r="D5638" i="8"/>
  <c r="D5637" i="8"/>
  <c r="D5636" i="8"/>
  <c r="D5635" i="8"/>
  <c r="D5634" i="8"/>
  <c r="D5633" i="8"/>
  <c r="D5632" i="8"/>
  <c r="D5631" i="8"/>
  <c r="D5630" i="8"/>
  <c r="D5629" i="8"/>
  <c r="D5628" i="8"/>
  <c r="D5627" i="8"/>
  <c r="D5626" i="8"/>
  <c r="D5625" i="8"/>
  <c r="D5624" i="8"/>
  <c r="D5623" i="8"/>
  <c r="D5622" i="8"/>
  <c r="D5621" i="8"/>
  <c r="D5620" i="8"/>
  <c r="D5619" i="8"/>
  <c r="D5618" i="8"/>
  <c r="D5617" i="8"/>
  <c r="D5616" i="8"/>
  <c r="D5615" i="8"/>
  <c r="D5614" i="8"/>
  <c r="D5613" i="8"/>
  <c r="D5612" i="8"/>
  <c r="D5611" i="8"/>
  <c r="D5610" i="8"/>
  <c r="D5609" i="8"/>
  <c r="D5608" i="8"/>
  <c r="D5607" i="8"/>
  <c r="D5606" i="8"/>
  <c r="D5605" i="8"/>
  <c r="D5604" i="8"/>
  <c r="D5603" i="8"/>
  <c r="D5602" i="8"/>
  <c r="D5601" i="8"/>
  <c r="D5600" i="8"/>
  <c r="D5599" i="8"/>
  <c r="D5598" i="8"/>
  <c r="D5597" i="8"/>
  <c r="D5596" i="8"/>
  <c r="D5595" i="8"/>
  <c r="D5594" i="8"/>
  <c r="D5593" i="8"/>
  <c r="D5592" i="8"/>
  <c r="D5591" i="8"/>
  <c r="D5590" i="8"/>
  <c r="D5589" i="8"/>
  <c r="D5588" i="8"/>
  <c r="D5587" i="8"/>
  <c r="D5586" i="8"/>
  <c r="D5585" i="8"/>
  <c r="D5584" i="8"/>
  <c r="D5583" i="8"/>
  <c r="D5582" i="8"/>
  <c r="D5581" i="8"/>
  <c r="D5580" i="8"/>
  <c r="D5579" i="8"/>
  <c r="D5578" i="8"/>
  <c r="D5577" i="8"/>
  <c r="D5576" i="8"/>
  <c r="D5575" i="8"/>
  <c r="D5574" i="8"/>
  <c r="D5573" i="8"/>
  <c r="D5572" i="8"/>
  <c r="D5571" i="8"/>
  <c r="D5570" i="8"/>
  <c r="D5569" i="8"/>
  <c r="D5568" i="8"/>
  <c r="D5567" i="8"/>
  <c r="D5566" i="8"/>
  <c r="D5565" i="8"/>
  <c r="D5564" i="8"/>
  <c r="D5563" i="8"/>
  <c r="D5562" i="8"/>
  <c r="D5561" i="8"/>
  <c r="D5560" i="8"/>
  <c r="D5559" i="8"/>
  <c r="D5558" i="8"/>
  <c r="D5557" i="8"/>
  <c r="D5556" i="8"/>
  <c r="D5555" i="8"/>
  <c r="D5554" i="8"/>
  <c r="D5553" i="8"/>
  <c r="D5552" i="8"/>
  <c r="D5551" i="8"/>
  <c r="D5550" i="8"/>
  <c r="D5549" i="8"/>
  <c r="D5548" i="8"/>
  <c r="D5547" i="8"/>
  <c r="D5546" i="8"/>
  <c r="D5545" i="8"/>
  <c r="D5544" i="8"/>
  <c r="D5543" i="8"/>
  <c r="D5542" i="8"/>
  <c r="D5541" i="8"/>
  <c r="D5540" i="8"/>
  <c r="D5539" i="8"/>
  <c r="D5538" i="8"/>
  <c r="D5537" i="8"/>
  <c r="D5536" i="8"/>
  <c r="D5535" i="8"/>
  <c r="D5534" i="8"/>
  <c r="D5533" i="8"/>
  <c r="D5532" i="8"/>
  <c r="D5531" i="8"/>
  <c r="D5530" i="8"/>
  <c r="D5529" i="8"/>
  <c r="D5528" i="8"/>
  <c r="D5527" i="8"/>
  <c r="D5526" i="8"/>
  <c r="D5525" i="8"/>
  <c r="D5524" i="8"/>
  <c r="D5523" i="8"/>
  <c r="D5522" i="8"/>
  <c r="D5521" i="8"/>
  <c r="D5520" i="8"/>
  <c r="D5519" i="8"/>
  <c r="D5518" i="8"/>
  <c r="D5517" i="8"/>
  <c r="D5516" i="8"/>
  <c r="D5515" i="8"/>
  <c r="D5514" i="8"/>
  <c r="D5513" i="8"/>
  <c r="D5512" i="8"/>
  <c r="D5511" i="8"/>
  <c r="D5510" i="8"/>
  <c r="D5509" i="8"/>
  <c r="D5508" i="8"/>
  <c r="D5507" i="8"/>
  <c r="D5506" i="8"/>
  <c r="D5505" i="8"/>
  <c r="D5504" i="8"/>
  <c r="D5503" i="8"/>
  <c r="D5502" i="8"/>
  <c r="D5501" i="8"/>
  <c r="D5500" i="8"/>
  <c r="D5499" i="8"/>
  <c r="D5498" i="8"/>
  <c r="D5497" i="8"/>
  <c r="D5496" i="8"/>
  <c r="D5495" i="8"/>
  <c r="D5494" i="8"/>
  <c r="D5493" i="8"/>
  <c r="D5492" i="8"/>
  <c r="D5491" i="8"/>
  <c r="D5490" i="8"/>
  <c r="D5489" i="8"/>
  <c r="D5488" i="8"/>
  <c r="D5487" i="8"/>
  <c r="D5486" i="8"/>
  <c r="D5485" i="8"/>
  <c r="D5484" i="8"/>
  <c r="D5483" i="8"/>
  <c r="D5482" i="8"/>
  <c r="D5481" i="8"/>
  <c r="D5480" i="8"/>
  <c r="D5479" i="8"/>
  <c r="D5478" i="8"/>
  <c r="D5477" i="8"/>
  <c r="D5476" i="8"/>
  <c r="D5475" i="8"/>
  <c r="D5474" i="8"/>
  <c r="D5473" i="8"/>
  <c r="D5472" i="8"/>
  <c r="D5471" i="8"/>
  <c r="D5470" i="8"/>
  <c r="D5469" i="8"/>
  <c r="D5468" i="8"/>
  <c r="D5467" i="8"/>
  <c r="D5466" i="8"/>
  <c r="D5465" i="8"/>
  <c r="D5464" i="8"/>
  <c r="D5463" i="8"/>
  <c r="D5462" i="8"/>
  <c r="D5461" i="8"/>
  <c r="D5460" i="8"/>
  <c r="D5459" i="8"/>
  <c r="D5458" i="8"/>
  <c r="D5457" i="8"/>
  <c r="D5456" i="8"/>
  <c r="D5455" i="8"/>
  <c r="D5454" i="8"/>
  <c r="D5453" i="8"/>
  <c r="D5452" i="8"/>
  <c r="D5451" i="8"/>
  <c r="D5450" i="8"/>
  <c r="D5449" i="8"/>
  <c r="D5448" i="8"/>
  <c r="D5447" i="8"/>
  <c r="D5446" i="8"/>
  <c r="D5445" i="8"/>
  <c r="D5444" i="8"/>
  <c r="D5443" i="8"/>
  <c r="D5442" i="8"/>
  <c r="D5441" i="8"/>
  <c r="D5440" i="8"/>
  <c r="D5439" i="8"/>
  <c r="D5438" i="8"/>
  <c r="D5437" i="8"/>
  <c r="D5436" i="8"/>
  <c r="D5435" i="8"/>
  <c r="D5434" i="8"/>
  <c r="D5433" i="8"/>
  <c r="D5432" i="8"/>
  <c r="D5431" i="8"/>
  <c r="D5430" i="8"/>
  <c r="D5429" i="8"/>
  <c r="D5428" i="8"/>
  <c r="D5427" i="8"/>
  <c r="D5426" i="8"/>
  <c r="D5425" i="8"/>
  <c r="D5424" i="8"/>
  <c r="D5423" i="8"/>
  <c r="D5422" i="8"/>
  <c r="D5421" i="8"/>
  <c r="D5420" i="8"/>
  <c r="D5419" i="8"/>
  <c r="D5418" i="8"/>
  <c r="D5417" i="8"/>
  <c r="D5416" i="8"/>
  <c r="D5415" i="8"/>
  <c r="D5414" i="8"/>
  <c r="D5413" i="8"/>
  <c r="D5412" i="8"/>
  <c r="D5411" i="8"/>
  <c r="D5410" i="8"/>
  <c r="D5409" i="8"/>
  <c r="D5408" i="8"/>
  <c r="D5407" i="8"/>
  <c r="D5406" i="8"/>
  <c r="D5405" i="8"/>
  <c r="D5404" i="8"/>
  <c r="D5403" i="8"/>
  <c r="D5402" i="8"/>
  <c r="D5401" i="8"/>
  <c r="D5400" i="8"/>
  <c r="D5399" i="8"/>
  <c r="D5398" i="8"/>
  <c r="D5397" i="8"/>
  <c r="D5396" i="8"/>
  <c r="D5395" i="8"/>
  <c r="D5394" i="8"/>
  <c r="D5393" i="8"/>
  <c r="D5392" i="8"/>
  <c r="D5391" i="8"/>
  <c r="D5390" i="8"/>
  <c r="D5389" i="8"/>
  <c r="D5388" i="8"/>
  <c r="D5387" i="8"/>
  <c r="D5386" i="8"/>
  <c r="D5385" i="8"/>
  <c r="D5384" i="8"/>
  <c r="D5383" i="8"/>
  <c r="D5382" i="8"/>
  <c r="D5381" i="8"/>
  <c r="D5380" i="8"/>
  <c r="D5379" i="8"/>
  <c r="D5378" i="8"/>
  <c r="D5377" i="8"/>
  <c r="D5376" i="8"/>
  <c r="D5375" i="8"/>
  <c r="D5374" i="8"/>
  <c r="D5373" i="8"/>
  <c r="D5372" i="8"/>
  <c r="D5371" i="8"/>
  <c r="D5370" i="8"/>
  <c r="D5369" i="8"/>
  <c r="D5368" i="8"/>
  <c r="D5367" i="8"/>
  <c r="D5366" i="8"/>
  <c r="D5365" i="8"/>
  <c r="D5364" i="8"/>
  <c r="D5363" i="8"/>
  <c r="D5362" i="8"/>
  <c r="D5361" i="8"/>
  <c r="D5360" i="8"/>
  <c r="D5359" i="8"/>
  <c r="D5358" i="8"/>
  <c r="D5357" i="8"/>
  <c r="D5356" i="8"/>
  <c r="D5355" i="8"/>
  <c r="D5354" i="8"/>
  <c r="D5353" i="8"/>
  <c r="D5352" i="8"/>
  <c r="D5351" i="8"/>
  <c r="D5350" i="8"/>
  <c r="D5349" i="8"/>
  <c r="D5348" i="8"/>
  <c r="D5347" i="8"/>
  <c r="D5346" i="8"/>
  <c r="D5345" i="8"/>
  <c r="D5344" i="8"/>
  <c r="D5343" i="8"/>
  <c r="D5342" i="8"/>
  <c r="D5341" i="8"/>
  <c r="D5340" i="8"/>
  <c r="D5339" i="8"/>
  <c r="D5338" i="8"/>
  <c r="D5337" i="8"/>
  <c r="D5336" i="8"/>
  <c r="D5335" i="8"/>
  <c r="D5334" i="8"/>
  <c r="D5333" i="8"/>
  <c r="D5332" i="8"/>
  <c r="D5331" i="8"/>
  <c r="D5330" i="8"/>
  <c r="D5329" i="8"/>
  <c r="D5328" i="8"/>
  <c r="D5327" i="8"/>
  <c r="D5326" i="8"/>
  <c r="D5325" i="8"/>
  <c r="D5324" i="8"/>
  <c r="D5323" i="8"/>
  <c r="D5322" i="8"/>
  <c r="D5321" i="8"/>
  <c r="D5320" i="8"/>
  <c r="D5319" i="8"/>
  <c r="D5318" i="8"/>
  <c r="D5317" i="8"/>
  <c r="D5316" i="8"/>
  <c r="D5315" i="8"/>
  <c r="D5314" i="8"/>
  <c r="D5313" i="8"/>
  <c r="D5312" i="8"/>
  <c r="D5311" i="8"/>
  <c r="D5310" i="8"/>
  <c r="D5309" i="8"/>
  <c r="D5308" i="8"/>
  <c r="D5307" i="8"/>
  <c r="D5306" i="8"/>
  <c r="D5305" i="8"/>
  <c r="D5304" i="8"/>
  <c r="D5303" i="8"/>
  <c r="D5302" i="8"/>
  <c r="D5301" i="8"/>
  <c r="D5300" i="8"/>
  <c r="D5299" i="8"/>
  <c r="D5298" i="8"/>
  <c r="D5297" i="8"/>
  <c r="D5296" i="8"/>
  <c r="D5295" i="8"/>
  <c r="D5294" i="8"/>
  <c r="D5293" i="8"/>
  <c r="D5292" i="8"/>
  <c r="D5291" i="8"/>
  <c r="D5290" i="8"/>
  <c r="D5289" i="8"/>
  <c r="D5288" i="8"/>
  <c r="D5287" i="8"/>
  <c r="D5286" i="8"/>
  <c r="D5285" i="8"/>
  <c r="D5284" i="8"/>
  <c r="D5283" i="8"/>
  <c r="D5282" i="8"/>
  <c r="D5281" i="8"/>
  <c r="D5280" i="8"/>
  <c r="D5279" i="8"/>
  <c r="D5278" i="8"/>
  <c r="D5277" i="8"/>
  <c r="D5276" i="8"/>
  <c r="D5275" i="8"/>
  <c r="D5274" i="8"/>
  <c r="D5273" i="8"/>
  <c r="D5272" i="8"/>
  <c r="D5271" i="8"/>
  <c r="D5270" i="8"/>
  <c r="D5269" i="8"/>
  <c r="D5268" i="8"/>
  <c r="D5267" i="8"/>
  <c r="D5266" i="8"/>
  <c r="D5265" i="8"/>
  <c r="D5264" i="8"/>
  <c r="D5263" i="8"/>
  <c r="D5262" i="8"/>
  <c r="D5261" i="8"/>
  <c r="D5260" i="8"/>
  <c r="D5259" i="8"/>
  <c r="D5258" i="8"/>
  <c r="D5257" i="8"/>
  <c r="D5256" i="8"/>
  <c r="D5255" i="8"/>
  <c r="D5254" i="8"/>
  <c r="D5253" i="8"/>
  <c r="D5252" i="8"/>
  <c r="D5251" i="8"/>
  <c r="D5250" i="8"/>
  <c r="D5249" i="8"/>
  <c r="D5248" i="8"/>
  <c r="D5247" i="8"/>
  <c r="D5246" i="8"/>
  <c r="D5245" i="8"/>
  <c r="D5244" i="8"/>
  <c r="D5243" i="8"/>
  <c r="D5242" i="8"/>
  <c r="D5241" i="8"/>
  <c r="D5240" i="8"/>
  <c r="D5239" i="8"/>
  <c r="D5238" i="8"/>
  <c r="D5237" i="8"/>
  <c r="D5236" i="8"/>
  <c r="D5235" i="8"/>
  <c r="D5234" i="8"/>
  <c r="D5233" i="8"/>
  <c r="D5232" i="8"/>
  <c r="D5231" i="8"/>
  <c r="D5230" i="8"/>
  <c r="D5229" i="8"/>
  <c r="D5228" i="8"/>
  <c r="D5227" i="8"/>
  <c r="D5226" i="8"/>
  <c r="D5225" i="8"/>
  <c r="D5224" i="8"/>
  <c r="D5223" i="8"/>
  <c r="D5222" i="8"/>
  <c r="D5221" i="8"/>
  <c r="D5220" i="8"/>
  <c r="D5219" i="8"/>
  <c r="D5218" i="8"/>
  <c r="D5217" i="8"/>
  <c r="D5216" i="8"/>
  <c r="D5215" i="8"/>
  <c r="D5214" i="8"/>
  <c r="D5213" i="8"/>
  <c r="D5212" i="8"/>
  <c r="D5211" i="8"/>
  <c r="D5210" i="8"/>
  <c r="D5209" i="8"/>
  <c r="D5208" i="8"/>
  <c r="D5207" i="8"/>
  <c r="D5206" i="8"/>
  <c r="D5205" i="8"/>
  <c r="D5204" i="8"/>
  <c r="D5203" i="8"/>
  <c r="D5202" i="8"/>
  <c r="D5201" i="8"/>
  <c r="D5200" i="8"/>
  <c r="D5199" i="8"/>
  <c r="D5198" i="8"/>
  <c r="D5197" i="8"/>
  <c r="D5196" i="8"/>
  <c r="D5195" i="8"/>
  <c r="D5194" i="8"/>
  <c r="D5193" i="8"/>
  <c r="D5192" i="8"/>
  <c r="D5191" i="8"/>
  <c r="D5190" i="8"/>
  <c r="D5189" i="8"/>
  <c r="D5188" i="8"/>
  <c r="D5187" i="8"/>
  <c r="D5186" i="8"/>
  <c r="D5185" i="8"/>
  <c r="D5184" i="8"/>
  <c r="D5183" i="8"/>
  <c r="D5182" i="8"/>
  <c r="D5181" i="8"/>
  <c r="D5180" i="8"/>
  <c r="D5179" i="8"/>
  <c r="D5178" i="8"/>
  <c r="D5177" i="8"/>
  <c r="D5176" i="8"/>
  <c r="D5175" i="8"/>
  <c r="D5174" i="8"/>
  <c r="D5173" i="8"/>
  <c r="D5172" i="8"/>
  <c r="D5171" i="8"/>
  <c r="D5170" i="8"/>
  <c r="D5169" i="8"/>
  <c r="D5168" i="8"/>
  <c r="D5167" i="8"/>
  <c r="D5166" i="8"/>
  <c r="D5165" i="8"/>
  <c r="D5164" i="8"/>
  <c r="D5163" i="8"/>
  <c r="D5162" i="8"/>
  <c r="D5161" i="8"/>
  <c r="D5160" i="8"/>
  <c r="D5159" i="8"/>
  <c r="D5158" i="8"/>
  <c r="D5157" i="8"/>
  <c r="D5156" i="8"/>
  <c r="D5155" i="8"/>
  <c r="D5154" i="8"/>
  <c r="D5153" i="8"/>
  <c r="D5152" i="8"/>
  <c r="D5151" i="8"/>
  <c r="D5150" i="8"/>
  <c r="D5149" i="8"/>
  <c r="D5148" i="8"/>
  <c r="D5147" i="8"/>
  <c r="D5146" i="8"/>
  <c r="D5145" i="8"/>
  <c r="D5144" i="8"/>
  <c r="D5143" i="8"/>
  <c r="D5142" i="8"/>
  <c r="D5141" i="8"/>
  <c r="D5140" i="8"/>
  <c r="D5139" i="8"/>
  <c r="D5138" i="8"/>
  <c r="D5137" i="8"/>
  <c r="D5136" i="8"/>
  <c r="D5135" i="8"/>
  <c r="D5134" i="8"/>
  <c r="D5133" i="8"/>
  <c r="D5132" i="8"/>
  <c r="D5131" i="8"/>
  <c r="D5130" i="8"/>
  <c r="D5129" i="8"/>
  <c r="D5128" i="8"/>
  <c r="D5127" i="8"/>
  <c r="D5126" i="8"/>
  <c r="D5125" i="8"/>
  <c r="D5124" i="8"/>
  <c r="D5123" i="8"/>
  <c r="D5122" i="8"/>
  <c r="D5121" i="8"/>
  <c r="D5120" i="8"/>
  <c r="D5119" i="8"/>
  <c r="D5118" i="8"/>
  <c r="D5117" i="8"/>
  <c r="D5116" i="8"/>
  <c r="D5115" i="8"/>
  <c r="D5114" i="8"/>
  <c r="D5113" i="8"/>
  <c r="D5112" i="8"/>
  <c r="D5111" i="8"/>
  <c r="D5110" i="8"/>
  <c r="D5109" i="8"/>
  <c r="D5108" i="8"/>
  <c r="D5107" i="8"/>
  <c r="D5106" i="8"/>
  <c r="D5105" i="8"/>
  <c r="D5104" i="8"/>
  <c r="D5103" i="8"/>
  <c r="D5102" i="8"/>
  <c r="D5101" i="8"/>
  <c r="D5100" i="8"/>
  <c r="D5099" i="8"/>
  <c r="D5098" i="8"/>
  <c r="D5097" i="8"/>
  <c r="D5096" i="8"/>
  <c r="D5095" i="8"/>
  <c r="D5094" i="8"/>
  <c r="D5093" i="8"/>
  <c r="D5092" i="8"/>
  <c r="D5091" i="8"/>
  <c r="D5090" i="8"/>
  <c r="D5089" i="8"/>
  <c r="D5088" i="8"/>
  <c r="D5087" i="8"/>
  <c r="D5086" i="8"/>
  <c r="D5085" i="8"/>
  <c r="D5084" i="8"/>
  <c r="D5083" i="8"/>
  <c r="D5082" i="8"/>
  <c r="D5081" i="8"/>
  <c r="D5080" i="8"/>
  <c r="D5079" i="8"/>
  <c r="D5078" i="8"/>
  <c r="D5077" i="8"/>
  <c r="D5076" i="8"/>
  <c r="D5075" i="8"/>
  <c r="D5074" i="8"/>
  <c r="D5073" i="8"/>
  <c r="D5072" i="8"/>
  <c r="D5071" i="8"/>
  <c r="D5070" i="8"/>
  <c r="D5069" i="8"/>
  <c r="D5068" i="8"/>
  <c r="D5067" i="8"/>
  <c r="D5066" i="8"/>
  <c r="D5065" i="8"/>
  <c r="D5064" i="8"/>
  <c r="D5063" i="8"/>
  <c r="D5062" i="8"/>
  <c r="D5061" i="8"/>
  <c r="D5060" i="8"/>
  <c r="D5059" i="8"/>
  <c r="D5058" i="8"/>
  <c r="D5057" i="8"/>
  <c r="D5056" i="8"/>
  <c r="D5055" i="8"/>
  <c r="D5054" i="8"/>
  <c r="D5053" i="8"/>
  <c r="D5052" i="8"/>
  <c r="D5051" i="8"/>
  <c r="D5050" i="8"/>
  <c r="D5049" i="8"/>
  <c r="D5048" i="8"/>
  <c r="D5047" i="8"/>
  <c r="D5046" i="8"/>
  <c r="D5045" i="8"/>
  <c r="D5044" i="8"/>
  <c r="D5043" i="8"/>
  <c r="D5042" i="8"/>
  <c r="D5041" i="8"/>
  <c r="D5040" i="8"/>
  <c r="D5039" i="8"/>
  <c r="D5038" i="8"/>
  <c r="D5037" i="8"/>
  <c r="D5036" i="8"/>
  <c r="D5035" i="8"/>
  <c r="D5034" i="8"/>
  <c r="D5033" i="8"/>
  <c r="D5032" i="8"/>
  <c r="D5031" i="8"/>
  <c r="D5030" i="8"/>
  <c r="D5029" i="8"/>
  <c r="D5028" i="8"/>
  <c r="D5027" i="8"/>
  <c r="D5026" i="8"/>
  <c r="D5025" i="8"/>
  <c r="D5024" i="8"/>
  <c r="D5023" i="8"/>
  <c r="D5022" i="8"/>
  <c r="D5021" i="8"/>
  <c r="D5020" i="8"/>
  <c r="D5019" i="8"/>
  <c r="D5018" i="8"/>
  <c r="D5017" i="8"/>
  <c r="D5016" i="8"/>
  <c r="D5015" i="8"/>
  <c r="D5014" i="8"/>
  <c r="D5013" i="8"/>
  <c r="D5012" i="8"/>
  <c r="D5011" i="8"/>
  <c r="D5010" i="8"/>
  <c r="D5009" i="8"/>
  <c r="D5008" i="8"/>
  <c r="D5007" i="8"/>
  <c r="D5006" i="8"/>
  <c r="D5005" i="8"/>
  <c r="D5004" i="8"/>
  <c r="D5003" i="8"/>
  <c r="D5002" i="8"/>
  <c r="D5001" i="8"/>
  <c r="D5000" i="8"/>
  <c r="D4999" i="8"/>
  <c r="D4998" i="8"/>
  <c r="D4997" i="8"/>
  <c r="D4996" i="8"/>
  <c r="D4995" i="8"/>
  <c r="D4994" i="8"/>
  <c r="D4993" i="8"/>
  <c r="D4992" i="8"/>
  <c r="D4991" i="8"/>
  <c r="D4990" i="8"/>
  <c r="D4989" i="8"/>
  <c r="D4988" i="8"/>
  <c r="D4987" i="8"/>
  <c r="D4986" i="8"/>
  <c r="D4985" i="8"/>
  <c r="D4984" i="8"/>
  <c r="D4983" i="8"/>
  <c r="D4982" i="8"/>
  <c r="D4981" i="8"/>
  <c r="D4980" i="8"/>
  <c r="D4979" i="8"/>
  <c r="D4978" i="8"/>
  <c r="D4977" i="8"/>
  <c r="D4976" i="8"/>
  <c r="D4975" i="8"/>
  <c r="D4974" i="8"/>
  <c r="D4973" i="8"/>
  <c r="D4972" i="8"/>
  <c r="D4971" i="8"/>
  <c r="D4970" i="8"/>
  <c r="D4969" i="8"/>
  <c r="D4968" i="8"/>
  <c r="D4967" i="8"/>
  <c r="D4966" i="8"/>
  <c r="D4965" i="8"/>
  <c r="D4964" i="8"/>
  <c r="D4963" i="8"/>
  <c r="D4962" i="8"/>
  <c r="D4961" i="8"/>
  <c r="D4960" i="8"/>
  <c r="D4959" i="8"/>
  <c r="D4958" i="8"/>
  <c r="D4957" i="8"/>
  <c r="D4956" i="8"/>
  <c r="D4955" i="8"/>
  <c r="D4954" i="8"/>
  <c r="D4953" i="8"/>
  <c r="D4952" i="8"/>
  <c r="D4951" i="8"/>
  <c r="D4950" i="8"/>
  <c r="D4949" i="8"/>
  <c r="D4948" i="8"/>
  <c r="D4947" i="8"/>
  <c r="D4946" i="8"/>
  <c r="D4945" i="8"/>
  <c r="D4944" i="8"/>
  <c r="D4943" i="8"/>
  <c r="D4942" i="8"/>
  <c r="D4941" i="8"/>
  <c r="D4940" i="8"/>
  <c r="D4939" i="8"/>
  <c r="D4938" i="8"/>
  <c r="D4937" i="8"/>
  <c r="D4936" i="8"/>
  <c r="D4935" i="8"/>
  <c r="D4934" i="8"/>
  <c r="D4933" i="8"/>
  <c r="D4932" i="8"/>
  <c r="D4931" i="8"/>
  <c r="D4930" i="8"/>
  <c r="D4929" i="8"/>
  <c r="D4928" i="8"/>
  <c r="D4927" i="8"/>
  <c r="D4926" i="8"/>
  <c r="D4925" i="8"/>
  <c r="D4924" i="8"/>
  <c r="D4923" i="8"/>
  <c r="D4922" i="8"/>
  <c r="D4921" i="8"/>
  <c r="D4920" i="8"/>
  <c r="D4919" i="8"/>
  <c r="D4918" i="8"/>
  <c r="D4917" i="8"/>
  <c r="D4916" i="8"/>
  <c r="D4915" i="8"/>
  <c r="D4914" i="8"/>
  <c r="D4913" i="8"/>
  <c r="D4912" i="8"/>
  <c r="D4911" i="8"/>
  <c r="D4910" i="8"/>
  <c r="D4909" i="8"/>
  <c r="D4908" i="8"/>
  <c r="D4907" i="8"/>
  <c r="D4906" i="8"/>
  <c r="D4905" i="8"/>
  <c r="D4904" i="8"/>
  <c r="D4903" i="8"/>
  <c r="D4902" i="8"/>
  <c r="D4901" i="8"/>
  <c r="D4900" i="8"/>
  <c r="D4899" i="8"/>
  <c r="D4898" i="8"/>
  <c r="D4897" i="8"/>
  <c r="D4896" i="8"/>
  <c r="D4895" i="8"/>
  <c r="D4894" i="8"/>
  <c r="D4893" i="8"/>
  <c r="D4892" i="8"/>
  <c r="D4891" i="8"/>
  <c r="D4890" i="8"/>
  <c r="D4889" i="8"/>
  <c r="D4888" i="8"/>
  <c r="D4887" i="8"/>
  <c r="D4886" i="8"/>
  <c r="D4885" i="8"/>
  <c r="D4884" i="8"/>
  <c r="D4883" i="8"/>
  <c r="D4882" i="8"/>
  <c r="D4881" i="8"/>
  <c r="D4880" i="8"/>
  <c r="D4879" i="8"/>
  <c r="D4878" i="8"/>
  <c r="D4877" i="8"/>
  <c r="D4876" i="8"/>
  <c r="D4875" i="8"/>
  <c r="D4874" i="8"/>
  <c r="D4873" i="8"/>
  <c r="D4872" i="8"/>
  <c r="D4871" i="8"/>
  <c r="D4870" i="8"/>
  <c r="D4869" i="8"/>
  <c r="D4868" i="8"/>
  <c r="D4867" i="8"/>
  <c r="D4866" i="8"/>
  <c r="D4865" i="8"/>
  <c r="D4864" i="8"/>
  <c r="D4863" i="8"/>
  <c r="D4862" i="8"/>
  <c r="D4861" i="8"/>
  <c r="D4860" i="8"/>
  <c r="D4859" i="8"/>
  <c r="D4858" i="8"/>
  <c r="D4857" i="8"/>
  <c r="D4856" i="8"/>
  <c r="D4855" i="8"/>
  <c r="D4854" i="8"/>
  <c r="D4853" i="8"/>
  <c r="D4852" i="8"/>
  <c r="D4851" i="8"/>
  <c r="D4850" i="8"/>
  <c r="D4849" i="8"/>
  <c r="D4848" i="8"/>
  <c r="D4847" i="8"/>
  <c r="D4846" i="8"/>
  <c r="D4845" i="8"/>
  <c r="D4844" i="8"/>
  <c r="D4843" i="8"/>
  <c r="D4842" i="8"/>
  <c r="D4841" i="8"/>
  <c r="D4840" i="8"/>
  <c r="D4839" i="8"/>
  <c r="D4838" i="8"/>
  <c r="D4837" i="8"/>
  <c r="D4836" i="8"/>
  <c r="D4835" i="8"/>
  <c r="D4834" i="8"/>
  <c r="D4833" i="8"/>
  <c r="D4832" i="8"/>
  <c r="D4831" i="8"/>
  <c r="D4830" i="8"/>
  <c r="D4829" i="8"/>
  <c r="D4828" i="8"/>
  <c r="D4827" i="8"/>
  <c r="D4826" i="8"/>
  <c r="D4825" i="8"/>
  <c r="D4824" i="8"/>
  <c r="D4823" i="8"/>
  <c r="D4822" i="8"/>
  <c r="D4821" i="8"/>
  <c r="D4820" i="8"/>
  <c r="D4819" i="8"/>
  <c r="D4818" i="8"/>
  <c r="D4817" i="8"/>
  <c r="D4816" i="8"/>
  <c r="D4815" i="8"/>
  <c r="D4814" i="8"/>
  <c r="D4813" i="8"/>
  <c r="D4812" i="8"/>
  <c r="D4811" i="8"/>
  <c r="D4810" i="8"/>
  <c r="D4809" i="8"/>
  <c r="D4808" i="8"/>
  <c r="D4807" i="8"/>
  <c r="D4806" i="8"/>
  <c r="D4805" i="8"/>
  <c r="D4804" i="8"/>
  <c r="D4803" i="8"/>
  <c r="D4802" i="8"/>
  <c r="D4801" i="8"/>
  <c r="D4800" i="8"/>
  <c r="D4799" i="8"/>
  <c r="D4798" i="8"/>
  <c r="D4797" i="8"/>
  <c r="D4796" i="8"/>
  <c r="D4795" i="8"/>
  <c r="D4794" i="8"/>
  <c r="D4793" i="8"/>
  <c r="D4792" i="8"/>
  <c r="D4791" i="8"/>
  <c r="D4790" i="8"/>
  <c r="D4789" i="8"/>
  <c r="D4788" i="8"/>
  <c r="D4787" i="8"/>
  <c r="D4786" i="8"/>
  <c r="D4785" i="8"/>
  <c r="D4784" i="8"/>
  <c r="D4783" i="8"/>
  <c r="D4782" i="8"/>
  <c r="D4781" i="8"/>
  <c r="D4780" i="8"/>
  <c r="D4779" i="8"/>
  <c r="D4778" i="8"/>
  <c r="D4777" i="8"/>
  <c r="D4776" i="8"/>
  <c r="D4775" i="8"/>
  <c r="D4774" i="8"/>
  <c r="D4773" i="8"/>
  <c r="D4772" i="8"/>
  <c r="D4771" i="8"/>
  <c r="D4770" i="8"/>
  <c r="D4769" i="8"/>
  <c r="D4768" i="8"/>
  <c r="D4767" i="8"/>
  <c r="D4766" i="8"/>
  <c r="D4765" i="8"/>
  <c r="D4764" i="8"/>
  <c r="D4763" i="8"/>
  <c r="D4762" i="8"/>
  <c r="D4761" i="8"/>
  <c r="D4760" i="8"/>
  <c r="D4759" i="8"/>
  <c r="D4758" i="8"/>
  <c r="D4757" i="8"/>
  <c r="D4756" i="8"/>
  <c r="D4755" i="8"/>
  <c r="D4754" i="8"/>
  <c r="D4753" i="8"/>
  <c r="D4752" i="8"/>
  <c r="D4751" i="8"/>
  <c r="D4750" i="8"/>
  <c r="D4749" i="8"/>
  <c r="D4748" i="8"/>
  <c r="D4747" i="8"/>
  <c r="D4746" i="8"/>
  <c r="D4745" i="8"/>
  <c r="D4744" i="8"/>
  <c r="D4743" i="8"/>
  <c r="D4742" i="8"/>
  <c r="D4741" i="8"/>
  <c r="D4740" i="8"/>
  <c r="D4739" i="8"/>
  <c r="D4738" i="8"/>
  <c r="D4737" i="8"/>
  <c r="D4736" i="8"/>
  <c r="D4735" i="8"/>
  <c r="D4734" i="8"/>
  <c r="D4733" i="8"/>
  <c r="D4732" i="8"/>
  <c r="D4731" i="8"/>
  <c r="D4730" i="8"/>
  <c r="D4729" i="8"/>
  <c r="D4728" i="8"/>
  <c r="D4727" i="8"/>
  <c r="D4726" i="8"/>
  <c r="D4725" i="8"/>
  <c r="D4724" i="8"/>
  <c r="D4723" i="8"/>
  <c r="D4722" i="8"/>
  <c r="D4721" i="8"/>
  <c r="D4720" i="8"/>
  <c r="D4719" i="8"/>
  <c r="D4718" i="8"/>
  <c r="D4717" i="8"/>
  <c r="D4716" i="8"/>
  <c r="D4715" i="8"/>
  <c r="D4714" i="8"/>
  <c r="D4713" i="8"/>
  <c r="D4712" i="8"/>
  <c r="D4711" i="8"/>
  <c r="D4710" i="8"/>
  <c r="D4709" i="8"/>
  <c r="D4708" i="8"/>
  <c r="D4707" i="8"/>
  <c r="D4706" i="8"/>
  <c r="D4705" i="8"/>
  <c r="D4704" i="8"/>
  <c r="D4703" i="8"/>
  <c r="D4702" i="8"/>
  <c r="D4701" i="8"/>
  <c r="D4700" i="8"/>
  <c r="D4699" i="8"/>
  <c r="D4698" i="8"/>
  <c r="D4697" i="8"/>
  <c r="D4696" i="8"/>
  <c r="D4695" i="8"/>
  <c r="D4694" i="8"/>
  <c r="D4693" i="8"/>
  <c r="D4692" i="8"/>
  <c r="D4691" i="8"/>
  <c r="D4690" i="8"/>
  <c r="D4689" i="8"/>
  <c r="D4688" i="8"/>
  <c r="D4687" i="8"/>
  <c r="D4686" i="8"/>
  <c r="D4685" i="8"/>
  <c r="D4684" i="8"/>
  <c r="D4683" i="8"/>
  <c r="D4682" i="8"/>
  <c r="D4681" i="8"/>
  <c r="D4680" i="8"/>
  <c r="D4679" i="8"/>
  <c r="D4678" i="8"/>
  <c r="D4677" i="8"/>
  <c r="D4676" i="8"/>
  <c r="D4675" i="8"/>
  <c r="D4674" i="8"/>
  <c r="D4673" i="8"/>
  <c r="D4672" i="8"/>
  <c r="D4671" i="8"/>
  <c r="D4670" i="8"/>
  <c r="D4669" i="8"/>
  <c r="D4668" i="8"/>
  <c r="D4667" i="8"/>
  <c r="D4666" i="8"/>
  <c r="D4665" i="8"/>
  <c r="D4664" i="8"/>
  <c r="D4663" i="8"/>
  <c r="D4662" i="8"/>
  <c r="D4661" i="8"/>
  <c r="D4660" i="8"/>
  <c r="D4659" i="8"/>
  <c r="D4658" i="8"/>
  <c r="D4657" i="8"/>
  <c r="D4656" i="8"/>
  <c r="D4655" i="8"/>
  <c r="D4654" i="8"/>
  <c r="D4653" i="8"/>
  <c r="D4652" i="8"/>
  <c r="D4651" i="8"/>
  <c r="D4650" i="8"/>
  <c r="D4649" i="8"/>
  <c r="D4648" i="8"/>
  <c r="D4647" i="8"/>
  <c r="D4646" i="8"/>
  <c r="D4645" i="8"/>
  <c r="D4644" i="8"/>
  <c r="D4643" i="8"/>
  <c r="D4642" i="8"/>
  <c r="D4641" i="8"/>
  <c r="D4640" i="8"/>
  <c r="D4639" i="8"/>
  <c r="D4638" i="8"/>
  <c r="D4637" i="8"/>
  <c r="D4636" i="8"/>
  <c r="D4635" i="8"/>
  <c r="D4634" i="8"/>
  <c r="D4633" i="8"/>
  <c r="D4632" i="8"/>
  <c r="D4631" i="8"/>
  <c r="D4630" i="8"/>
  <c r="D4629" i="8"/>
  <c r="D4628" i="8"/>
  <c r="D4627" i="8"/>
  <c r="D4626" i="8"/>
  <c r="D4625" i="8"/>
  <c r="D4624" i="8"/>
  <c r="D4623" i="8"/>
  <c r="D4622" i="8"/>
  <c r="D4621" i="8"/>
  <c r="D4620" i="8"/>
  <c r="D4619" i="8"/>
  <c r="D4618" i="8"/>
  <c r="D4617" i="8"/>
  <c r="D4616" i="8"/>
  <c r="D4615" i="8"/>
  <c r="D4614" i="8"/>
  <c r="D4613" i="8"/>
  <c r="D4612" i="8"/>
  <c r="D4611" i="8"/>
  <c r="D4610" i="8"/>
  <c r="D4609" i="8"/>
  <c r="D4608" i="8"/>
  <c r="D4607" i="8"/>
  <c r="D4606" i="8"/>
  <c r="D4605" i="8"/>
  <c r="D4604" i="8"/>
  <c r="D4603" i="8"/>
  <c r="D4602" i="8"/>
  <c r="D4601" i="8"/>
  <c r="D4600" i="8"/>
  <c r="D4599" i="8"/>
  <c r="D4598" i="8"/>
  <c r="D4597" i="8"/>
  <c r="D4596" i="8"/>
  <c r="D4595" i="8"/>
  <c r="D4594" i="8"/>
  <c r="D4593" i="8"/>
  <c r="D4592" i="8"/>
  <c r="D4591" i="8"/>
  <c r="D4590" i="8"/>
  <c r="D4589" i="8"/>
  <c r="D4588" i="8"/>
  <c r="D4587" i="8"/>
  <c r="D4586" i="8"/>
  <c r="D4585" i="8"/>
  <c r="D4584" i="8"/>
  <c r="D4583" i="8"/>
  <c r="D4582" i="8"/>
  <c r="D4581" i="8"/>
  <c r="D4580" i="8"/>
  <c r="D4579" i="8"/>
  <c r="D4578" i="8"/>
  <c r="D4577" i="8"/>
  <c r="D4576" i="8"/>
  <c r="D4575" i="8"/>
  <c r="D4574" i="8"/>
  <c r="D4573" i="8"/>
  <c r="D4572" i="8"/>
  <c r="D4571" i="8"/>
  <c r="D4570" i="8"/>
  <c r="D4569" i="8"/>
  <c r="D4568" i="8"/>
  <c r="D4567" i="8"/>
  <c r="D4566" i="8"/>
  <c r="D4565" i="8"/>
  <c r="D4564" i="8"/>
  <c r="D4563" i="8"/>
  <c r="D4562" i="8"/>
  <c r="D4561" i="8"/>
  <c r="D4560" i="8"/>
  <c r="D4559" i="8"/>
  <c r="D4558" i="8"/>
  <c r="D4557" i="8"/>
  <c r="D4556" i="8"/>
  <c r="D4555" i="8"/>
  <c r="D4554" i="8"/>
  <c r="D4553" i="8"/>
  <c r="D4552" i="8"/>
  <c r="D4551" i="8"/>
  <c r="D4550" i="8"/>
  <c r="D4549" i="8"/>
  <c r="D4548" i="8"/>
  <c r="D4547" i="8"/>
  <c r="D4546" i="8"/>
  <c r="D4545" i="8"/>
  <c r="D4544" i="8"/>
  <c r="D4543" i="8"/>
  <c r="D4542" i="8"/>
  <c r="D4541" i="8"/>
  <c r="D4540" i="8"/>
  <c r="D4539" i="8"/>
  <c r="D4538" i="8"/>
  <c r="D4537" i="8"/>
  <c r="D4536" i="8"/>
  <c r="D4535" i="8"/>
  <c r="D4534" i="8"/>
  <c r="D4533" i="8"/>
  <c r="D4532" i="8"/>
  <c r="D4531" i="8"/>
  <c r="D4530" i="8"/>
  <c r="D4529" i="8"/>
  <c r="D4528" i="8"/>
  <c r="D4527" i="8"/>
  <c r="D4526" i="8"/>
  <c r="D4525" i="8"/>
  <c r="D4524" i="8"/>
  <c r="D4523" i="8"/>
  <c r="D4522" i="8"/>
  <c r="D4521" i="8"/>
  <c r="D4520" i="8"/>
  <c r="D4519" i="8"/>
  <c r="D4518" i="8"/>
  <c r="D4517" i="8"/>
  <c r="D4516" i="8"/>
  <c r="D4515" i="8"/>
  <c r="D4514" i="8"/>
  <c r="D4513" i="8"/>
  <c r="D4512" i="8"/>
  <c r="D4511" i="8"/>
  <c r="D4510" i="8"/>
  <c r="D4509" i="8"/>
  <c r="D4508" i="8"/>
  <c r="D4507" i="8"/>
  <c r="D4506" i="8"/>
  <c r="D4505" i="8"/>
  <c r="D4504" i="8"/>
  <c r="D4503" i="8"/>
  <c r="D4502" i="8"/>
  <c r="D4501" i="8"/>
  <c r="D4500" i="8"/>
  <c r="D4499" i="8"/>
  <c r="D4498" i="8"/>
  <c r="D4497" i="8"/>
  <c r="D4496" i="8"/>
  <c r="D4495" i="8"/>
  <c r="D4494" i="8"/>
  <c r="D4493" i="8"/>
  <c r="D4492" i="8"/>
  <c r="D4491" i="8"/>
  <c r="D4490" i="8"/>
  <c r="D4489" i="8"/>
  <c r="D4488" i="8"/>
  <c r="D4487" i="8"/>
  <c r="D4486" i="8"/>
  <c r="D4485" i="8"/>
  <c r="D4484" i="8"/>
  <c r="D4483" i="8"/>
  <c r="D4482" i="8"/>
  <c r="D4481" i="8"/>
  <c r="D4480" i="8"/>
  <c r="D4479" i="8"/>
  <c r="D4478" i="8"/>
  <c r="D4477" i="8"/>
  <c r="D4476" i="8"/>
  <c r="D4475" i="8"/>
  <c r="D4474" i="8"/>
  <c r="D4473" i="8"/>
  <c r="D4472" i="8"/>
  <c r="D4471" i="8"/>
  <c r="D4470" i="8"/>
  <c r="D4469" i="8"/>
  <c r="D4468" i="8"/>
  <c r="D4467" i="8"/>
  <c r="D4466" i="8"/>
  <c r="D4465" i="8"/>
  <c r="D4464" i="8"/>
  <c r="D4463" i="8"/>
  <c r="D4462" i="8"/>
  <c r="D4461" i="8"/>
  <c r="D4460" i="8"/>
  <c r="D4459" i="8"/>
  <c r="D4458" i="8"/>
  <c r="D4457" i="8"/>
  <c r="D4456" i="8"/>
  <c r="D4455" i="8"/>
  <c r="D4454" i="8"/>
  <c r="D4453" i="8"/>
  <c r="D4452" i="8"/>
  <c r="D4451" i="8"/>
  <c r="D4450" i="8"/>
  <c r="D4449" i="8"/>
  <c r="D4448" i="8"/>
  <c r="D4447" i="8"/>
  <c r="D4446" i="8"/>
  <c r="D4445" i="8"/>
  <c r="D4444" i="8"/>
  <c r="D4443" i="8"/>
  <c r="D4442" i="8"/>
  <c r="D4441" i="8"/>
  <c r="D4440" i="8"/>
  <c r="D4439" i="8"/>
  <c r="D4438" i="8"/>
  <c r="D4437" i="8"/>
  <c r="D4436" i="8"/>
  <c r="D4435" i="8"/>
  <c r="D4434" i="8"/>
  <c r="D4433" i="8"/>
  <c r="D4432" i="8"/>
  <c r="D4431" i="8"/>
  <c r="D4430" i="8"/>
  <c r="D4429" i="8"/>
  <c r="D4428" i="8"/>
  <c r="D4427" i="8"/>
  <c r="D4426" i="8"/>
  <c r="D4425" i="8"/>
  <c r="D4424" i="8"/>
  <c r="D4423" i="8"/>
  <c r="D4422" i="8"/>
  <c r="D4421" i="8"/>
  <c r="D4420" i="8"/>
  <c r="D4419" i="8"/>
  <c r="D4418" i="8"/>
  <c r="D4417" i="8"/>
  <c r="D4416" i="8"/>
  <c r="D4415" i="8"/>
  <c r="D4414" i="8"/>
  <c r="D4413" i="8"/>
  <c r="D4412" i="8"/>
  <c r="D4411" i="8"/>
  <c r="D4410" i="8"/>
  <c r="D4409" i="8"/>
  <c r="D4408" i="8"/>
  <c r="D4407" i="8"/>
  <c r="D4406" i="8"/>
  <c r="D4405" i="8"/>
  <c r="D4404" i="8"/>
  <c r="D4403" i="8"/>
  <c r="D4402" i="8"/>
  <c r="D4401" i="8"/>
  <c r="D4400" i="8"/>
  <c r="D4399" i="8"/>
  <c r="D4398" i="8"/>
  <c r="D4397" i="8"/>
  <c r="D4396" i="8"/>
  <c r="D4395" i="8"/>
  <c r="D4394" i="8"/>
  <c r="D4393" i="8"/>
  <c r="D4392" i="8"/>
  <c r="D4391" i="8"/>
  <c r="D4390" i="8"/>
  <c r="D4389" i="8"/>
  <c r="D4388" i="8"/>
  <c r="D4387" i="8"/>
  <c r="D4386" i="8"/>
  <c r="D4385" i="8"/>
  <c r="D4384" i="8"/>
  <c r="D4383" i="8"/>
  <c r="D4382" i="8"/>
  <c r="D4381" i="8"/>
  <c r="D4380" i="8"/>
  <c r="D4379" i="8"/>
  <c r="D4378" i="8"/>
  <c r="D4377" i="8"/>
  <c r="D4376" i="8"/>
  <c r="D4375" i="8"/>
  <c r="D4374" i="8"/>
  <c r="D4373" i="8"/>
  <c r="D4372" i="8"/>
  <c r="D4371" i="8"/>
  <c r="D4370" i="8"/>
  <c r="D4369" i="8"/>
  <c r="D4368" i="8"/>
  <c r="D4367" i="8"/>
  <c r="D4366" i="8"/>
  <c r="D4365" i="8"/>
  <c r="D4364" i="8"/>
  <c r="D4363" i="8"/>
  <c r="D4362" i="8"/>
  <c r="D4361" i="8"/>
  <c r="D4360" i="8"/>
  <c r="D4359" i="8"/>
  <c r="D4358" i="8"/>
  <c r="D4357" i="8"/>
  <c r="D4356" i="8"/>
  <c r="D4355" i="8"/>
  <c r="D4354" i="8"/>
  <c r="D4353" i="8"/>
  <c r="D4352" i="8"/>
  <c r="D4351" i="8"/>
  <c r="D4350" i="8"/>
  <c r="D4349" i="8"/>
  <c r="D4348" i="8"/>
  <c r="D4347" i="8"/>
  <c r="D4346" i="8"/>
  <c r="D4345" i="8"/>
  <c r="D4344" i="8"/>
  <c r="D4343" i="8"/>
  <c r="D4342" i="8"/>
  <c r="D4341" i="8"/>
  <c r="D4340" i="8"/>
  <c r="D4339" i="8"/>
  <c r="D4338" i="8"/>
  <c r="D4337" i="8"/>
  <c r="D4336" i="8"/>
  <c r="D4335" i="8"/>
  <c r="D4334" i="8"/>
  <c r="D4333" i="8"/>
  <c r="D4332" i="8"/>
  <c r="D4331" i="8"/>
  <c r="D4330" i="8"/>
  <c r="D4329" i="8"/>
  <c r="D4328" i="8"/>
  <c r="D4327" i="8"/>
  <c r="D4326" i="8"/>
  <c r="D4325" i="8"/>
  <c r="D4324" i="8"/>
  <c r="D4323" i="8"/>
  <c r="D4322" i="8"/>
  <c r="D4321" i="8"/>
  <c r="D4320" i="8"/>
  <c r="D4319" i="8"/>
  <c r="D4318" i="8"/>
  <c r="D4317" i="8"/>
  <c r="D4316" i="8"/>
  <c r="D4315" i="8"/>
  <c r="D4314" i="8"/>
  <c r="D4313" i="8"/>
  <c r="D4312" i="8"/>
  <c r="D4311" i="8"/>
  <c r="D4310" i="8"/>
  <c r="D4309" i="8"/>
  <c r="D4308" i="8"/>
  <c r="D4307" i="8"/>
  <c r="D4306" i="8"/>
  <c r="D4305" i="8"/>
  <c r="D4304" i="8"/>
  <c r="D4303" i="8"/>
  <c r="D4302" i="8"/>
  <c r="D4301" i="8"/>
  <c r="D4300" i="8"/>
  <c r="D4299" i="8"/>
  <c r="D4298" i="8"/>
  <c r="D4297" i="8"/>
  <c r="D4296" i="8"/>
  <c r="D4295" i="8"/>
  <c r="D4294" i="8"/>
  <c r="D4293" i="8"/>
  <c r="D4292" i="8"/>
  <c r="D4291" i="8"/>
  <c r="D4290" i="8"/>
  <c r="D4289" i="8"/>
  <c r="D4288" i="8"/>
  <c r="D4287" i="8"/>
  <c r="D4286" i="8"/>
  <c r="D4285" i="8"/>
  <c r="D4284" i="8"/>
  <c r="D4283" i="8"/>
  <c r="D4282" i="8"/>
  <c r="D4281" i="8"/>
  <c r="D4280" i="8"/>
  <c r="D4279" i="8"/>
  <c r="D4278" i="8"/>
  <c r="D4277" i="8"/>
  <c r="D4276" i="8"/>
  <c r="D4275" i="8"/>
  <c r="D4274" i="8"/>
  <c r="D4273" i="8"/>
  <c r="D4272" i="8"/>
  <c r="D4271" i="8"/>
  <c r="D4270" i="8"/>
  <c r="D4269" i="8"/>
  <c r="D4268" i="8"/>
  <c r="D4267" i="8"/>
  <c r="D4266" i="8"/>
  <c r="D4265" i="8"/>
  <c r="D4264" i="8"/>
  <c r="D4263" i="8"/>
  <c r="D4262" i="8"/>
  <c r="D4261" i="8"/>
  <c r="D4260" i="8"/>
  <c r="D4259" i="8"/>
  <c r="D4258" i="8"/>
  <c r="D4257" i="8"/>
  <c r="D4256" i="8"/>
  <c r="D4255" i="8"/>
  <c r="D4254" i="8"/>
  <c r="D4253" i="8"/>
  <c r="D4252" i="8"/>
  <c r="D4251" i="8"/>
  <c r="D4250" i="8"/>
  <c r="D4249" i="8"/>
  <c r="D4248" i="8"/>
  <c r="D4247" i="8"/>
  <c r="D4246" i="8"/>
  <c r="D4245" i="8"/>
  <c r="D4244" i="8"/>
  <c r="D4243" i="8"/>
  <c r="D4242" i="8"/>
  <c r="D4241" i="8"/>
  <c r="D4240" i="8"/>
  <c r="D4239" i="8"/>
  <c r="D4238" i="8"/>
  <c r="D4237" i="8"/>
  <c r="D4236" i="8"/>
  <c r="D4235" i="8"/>
  <c r="D4234" i="8"/>
  <c r="D4233" i="8"/>
  <c r="D4232" i="8"/>
  <c r="D4231" i="8"/>
  <c r="D4230" i="8"/>
  <c r="D4229" i="8"/>
  <c r="D4228" i="8"/>
  <c r="D4227" i="8"/>
  <c r="D4226" i="8"/>
  <c r="D4225" i="8"/>
  <c r="D4224" i="8"/>
  <c r="D4223" i="8"/>
  <c r="D4222" i="8"/>
  <c r="D4221" i="8"/>
  <c r="D4220" i="8"/>
  <c r="D4219" i="8"/>
  <c r="D4218" i="8"/>
  <c r="D4217" i="8"/>
  <c r="D4216" i="8"/>
  <c r="D4215" i="8"/>
  <c r="D4214" i="8"/>
  <c r="D4213" i="8"/>
  <c r="D4212" i="8"/>
  <c r="D4211" i="8"/>
  <c r="D4210" i="8"/>
  <c r="D4209" i="8"/>
  <c r="D4208" i="8"/>
  <c r="D4207" i="8"/>
  <c r="D4206" i="8"/>
  <c r="D4205" i="8"/>
  <c r="D4204" i="8"/>
  <c r="D4203" i="8"/>
  <c r="D4202" i="8"/>
  <c r="D4201" i="8"/>
  <c r="D4200" i="8"/>
  <c r="D4199" i="8"/>
  <c r="D4198" i="8"/>
  <c r="D4197" i="8"/>
  <c r="D4196" i="8"/>
  <c r="D4195" i="8"/>
  <c r="D4194" i="8"/>
  <c r="D4193" i="8"/>
  <c r="D4192" i="8"/>
  <c r="D4191" i="8"/>
  <c r="D4190" i="8"/>
  <c r="D4189" i="8"/>
  <c r="D4188" i="8"/>
  <c r="D4187" i="8"/>
  <c r="D4186" i="8"/>
  <c r="D4185" i="8"/>
  <c r="D4184" i="8"/>
  <c r="D4183" i="8"/>
  <c r="D4182" i="8"/>
  <c r="D4181" i="8"/>
  <c r="D4180" i="8"/>
  <c r="D4179" i="8"/>
  <c r="D4178" i="8"/>
  <c r="D4177" i="8"/>
  <c r="D4176" i="8"/>
  <c r="D4175" i="8"/>
  <c r="D4174" i="8"/>
  <c r="D4173" i="8"/>
  <c r="D4172" i="8"/>
  <c r="D4171" i="8"/>
  <c r="D4170" i="8"/>
  <c r="D4169" i="8"/>
  <c r="D4168" i="8"/>
  <c r="D4167" i="8"/>
  <c r="D4166" i="8"/>
  <c r="D4165" i="8"/>
  <c r="D4164" i="8"/>
  <c r="D4163" i="8"/>
  <c r="D4162" i="8"/>
  <c r="D4161" i="8"/>
  <c r="D4160" i="8"/>
  <c r="D4159" i="8"/>
  <c r="D4158" i="8"/>
  <c r="D4157" i="8"/>
  <c r="D4156" i="8"/>
  <c r="D4155" i="8"/>
  <c r="D4154" i="8"/>
  <c r="D4153" i="8"/>
  <c r="D4152" i="8"/>
  <c r="D4151" i="8"/>
  <c r="D4150" i="8"/>
  <c r="D4149" i="8"/>
  <c r="D4148" i="8"/>
  <c r="D4147" i="8"/>
  <c r="D4146" i="8"/>
  <c r="D4145" i="8"/>
  <c r="D4144" i="8"/>
  <c r="D4143" i="8"/>
  <c r="D4142" i="8"/>
  <c r="D4141" i="8"/>
  <c r="D4140" i="8"/>
  <c r="D4139" i="8"/>
  <c r="D4138" i="8"/>
  <c r="D4137" i="8"/>
  <c r="D4136" i="8"/>
  <c r="D4135" i="8"/>
  <c r="D4134" i="8"/>
  <c r="D4133" i="8"/>
  <c r="D4132" i="8"/>
  <c r="D4131" i="8"/>
  <c r="D4130" i="8"/>
  <c r="D4129" i="8"/>
  <c r="D4128" i="8"/>
  <c r="D4127" i="8"/>
  <c r="D4126" i="8"/>
  <c r="D4125" i="8"/>
  <c r="D4124" i="8"/>
  <c r="D4123" i="8"/>
  <c r="D4122" i="8"/>
  <c r="D4121" i="8"/>
  <c r="D4120" i="8"/>
  <c r="D4119" i="8"/>
  <c r="D4118" i="8"/>
  <c r="D4117" i="8"/>
  <c r="D4116" i="8"/>
  <c r="D4115" i="8"/>
  <c r="D4114" i="8"/>
  <c r="D4113" i="8"/>
  <c r="D4112" i="8"/>
  <c r="D4111" i="8"/>
  <c r="D4110" i="8"/>
  <c r="D4109" i="8"/>
  <c r="D4108" i="8"/>
  <c r="D4107" i="8"/>
  <c r="D4106" i="8"/>
  <c r="D4105" i="8"/>
  <c r="D4104" i="8"/>
  <c r="D4103" i="8"/>
  <c r="D4102" i="8"/>
  <c r="D4101" i="8"/>
  <c r="D4100" i="8"/>
  <c r="D4099" i="8"/>
  <c r="D4098" i="8"/>
  <c r="D4097" i="8"/>
  <c r="D4096" i="8"/>
  <c r="D4095" i="8"/>
  <c r="D4094" i="8"/>
  <c r="D4093" i="8"/>
  <c r="D4092" i="8"/>
  <c r="D4091" i="8"/>
  <c r="D4090" i="8"/>
  <c r="D4089" i="8"/>
  <c r="D4088" i="8"/>
  <c r="D4087" i="8"/>
  <c r="D4086" i="8"/>
  <c r="D4085" i="8"/>
  <c r="D4084" i="8"/>
  <c r="D4083" i="8"/>
  <c r="D4082" i="8"/>
  <c r="D4081" i="8"/>
  <c r="D4080" i="8"/>
  <c r="D4079" i="8"/>
  <c r="D4078" i="8"/>
  <c r="D4077" i="8"/>
  <c r="D4076" i="8"/>
  <c r="D4075" i="8"/>
  <c r="D4074" i="8"/>
  <c r="D4073" i="8"/>
  <c r="D4072" i="8"/>
  <c r="D4071" i="8"/>
  <c r="D4070" i="8"/>
  <c r="D4069" i="8"/>
  <c r="D4068" i="8"/>
  <c r="D4067" i="8"/>
  <c r="D4066" i="8"/>
  <c r="D4065" i="8"/>
  <c r="D4064" i="8"/>
  <c r="D4063" i="8"/>
  <c r="D4062" i="8"/>
  <c r="D4061" i="8"/>
  <c r="D4060" i="8"/>
  <c r="D4059" i="8"/>
  <c r="D4058" i="8"/>
  <c r="D4057" i="8"/>
  <c r="D4056" i="8"/>
  <c r="D4055" i="8"/>
  <c r="D4054" i="8"/>
  <c r="D4053" i="8"/>
  <c r="D4052" i="8"/>
  <c r="D4051" i="8"/>
  <c r="D4050" i="8"/>
  <c r="D4049" i="8"/>
  <c r="D4048" i="8"/>
  <c r="D4047" i="8"/>
  <c r="D4046" i="8"/>
  <c r="D4045" i="8"/>
  <c r="D4044" i="8"/>
  <c r="D4043" i="8"/>
  <c r="D4042" i="8"/>
  <c r="D4041" i="8"/>
  <c r="D4040" i="8"/>
  <c r="D4039" i="8"/>
  <c r="D4038" i="8"/>
  <c r="D4037" i="8"/>
  <c r="D4036" i="8"/>
  <c r="D4035" i="8"/>
  <c r="D4034" i="8"/>
  <c r="D4033" i="8"/>
  <c r="D4032" i="8"/>
  <c r="D4031" i="8"/>
  <c r="D4030" i="8"/>
  <c r="D4029" i="8"/>
  <c r="D4028" i="8"/>
  <c r="D4027" i="8"/>
  <c r="D4026" i="8"/>
  <c r="D4025" i="8"/>
  <c r="D4024" i="8"/>
  <c r="D4023" i="8"/>
  <c r="D4022" i="8"/>
  <c r="D4021" i="8"/>
  <c r="D4020" i="8"/>
  <c r="D4019" i="8"/>
  <c r="D4018" i="8"/>
  <c r="D4017" i="8"/>
  <c r="D4016" i="8"/>
  <c r="D4015" i="8"/>
  <c r="D4014" i="8"/>
  <c r="D4013" i="8"/>
  <c r="D4012" i="8"/>
  <c r="D4011" i="8"/>
  <c r="D4010" i="8"/>
  <c r="D4009" i="8"/>
  <c r="D4008" i="8"/>
  <c r="D4007" i="8"/>
  <c r="D4006" i="8"/>
  <c r="D4005" i="8"/>
  <c r="D4004" i="8"/>
  <c r="D4003" i="8"/>
  <c r="D4002" i="8"/>
  <c r="D4001" i="8"/>
  <c r="D4000" i="8"/>
  <c r="D3999" i="8"/>
  <c r="D3998" i="8"/>
  <c r="D3997" i="8"/>
  <c r="D3996" i="8"/>
  <c r="D3995" i="8"/>
  <c r="D3994" i="8"/>
  <c r="D3993" i="8"/>
  <c r="D3992" i="8"/>
  <c r="D3991" i="8"/>
  <c r="D3990" i="8"/>
  <c r="D3989" i="8"/>
  <c r="D3988" i="8"/>
  <c r="D3987" i="8"/>
  <c r="D3986" i="8"/>
  <c r="D3985" i="8"/>
  <c r="D3984" i="8"/>
  <c r="D3983" i="8"/>
  <c r="D3982" i="8"/>
  <c r="D3981" i="8"/>
  <c r="D3980" i="8"/>
  <c r="D3979" i="8"/>
  <c r="D3978" i="8"/>
  <c r="D3977" i="8"/>
  <c r="D3976" i="8"/>
  <c r="D3975" i="8"/>
  <c r="D3974" i="8"/>
  <c r="D3973" i="8"/>
  <c r="D3972" i="8"/>
  <c r="D3971" i="8"/>
  <c r="D3970" i="8"/>
  <c r="D3969" i="8"/>
  <c r="D3968" i="8"/>
  <c r="D3967" i="8"/>
  <c r="D3966" i="8"/>
  <c r="D3965" i="8"/>
  <c r="D3964" i="8"/>
  <c r="D3963" i="8"/>
  <c r="D3962" i="8"/>
  <c r="D3961" i="8"/>
  <c r="D3960" i="8"/>
  <c r="D3959" i="8"/>
  <c r="D3958" i="8"/>
  <c r="D3957" i="8"/>
  <c r="D3956" i="8"/>
  <c r="D3955" i="8"/>
  <c r="D3954" i="8"/>
  <c r="D3953" i="8"/>
  <c r="D3952" i="8"/>
  <c r="D3951" i="8"/>
  <c r="D3950" i="8"/>
  <c r="D3949" i="8"/>
  <c r="D3948" i="8"/>
  <c r="D3947" i="8"/>
  <c r="D3946" i="8"/>
  <c r="D3945" i="8"/>
  <c r="D3944" i="8"/>
  <c r="D3943" i="8"/>
  <c r="D3942" i="8"/>
  <c r="D3941" i="8"/>
  <c r="D3940" i="8"/>
  <c r="D3939" i="8"/>
  <c r="D3938" i="8"/>
  <c r="D3937" i="8"/>
  <c r="D3936" i="8"/>
  <c r="D3935" i="8"/>
  <c r="D3934" i="8"/>
  <c r="D3933" i="8"/>
  <c r="D3932" i="8"/>
  <c r="D3931" i="8"/>
  <c r="D3930" i="8"/>
  <c r="D3929" i="8"/>
  <c r="D3928" i="8"/>
  <c r="D3927" i="8"/>
  <c r="D3926" i="8"/>
  <c r="D3925" i="8"/>
  <c r="D3924" i="8"/>
  <c r="D3923" i="8"/>
  <c r="D3922" i="8"/>
  <c r="D3921" i="8"/>
  <c r="D3920" i="8"/>
  <c r="D3919" i="8"/>
  <c r="D3918" i="8"/>
  <c r="D3917" i="8"/>
  <c r="D3916" i="8"/>
  <c r="D3915" i="8"/>
  <c r="D3914" i="8"/>
  <c r="D3913" i="8"/>
  <c r="D3912" i="8"/>
  <c r="D3911" i="8"/>
  <c r="D3910" i="8"/>
  <c r="D3909" i="8"/>
  <c r="D3908" i="8"/>
  <c r="D3907" i="8"/>
  <c r="D3906" i="8"/>
  <c r="D3905" i="8"/>
  <c r="D3904" i="8"/>
  <c r="D3903" i="8"/>
  <c r="D3902" i="8"/>
  <c r="D3901" i="8"/>
  <c r="D3900" i="8"/>
  <c r="D3899" i="8"/>
  <c r="D3898" i="8"/>
  <c r="D3897" i="8"/>
  <c r="D3896" i="8"/>
  <c r="D3895" i="8"/>
  <c r="D3894" i="8"/>
  <c r="D3893" i="8"/>
  <c r="D3892" i="8"/>
  <c r="D3891" i="8"/>
  <c r="D3890" i="8"/>
  <c r="D3889" i="8"/>
  <c r="D3888" i="8"/>
  <c r="D3887" i="8"/>
  <c r="D3886" i="8"/>
  <c r="D3885" i="8"/>
  <c r="D3884" i="8"/>
  <c r="D3883" i="8"/>
  <c r="D3882" i="8"/>
  <c r="D3881" i="8"/>
  <c r="D3880" i="8"/>
  <c r="D3879" i="8"/>
  <c r="D3878" i="8"/>
  <c r="D3877" i="8"/>
  <c r="D3876" i="8"/>
  <c r="D3875" i="8"/>
  <c r="D3874" i="8"/>
  <c r="D3873" i="8"/>
  <c r="D3872" i="8"/>
  <c r="D3871" i="8"/>
  <c r="D3870" i="8"/>
  <c r="D3869" i="8"/>
  <c r="D3868" i="8"/>
  <c r="D3867" i="8"/>
  <c r="D3866" i="8"/>
  <c r="D3865" i="8"/>
  <c r="D3864" i="8"/>
  <c r="D3863" i="8"/>
  <c r="D3862" i="8"/>
  <c r="D3861" i="8"/>
  <c r="D3860" i="8"/>
  <c r="D3859" i="8"/>
  <c r="D3858" i="8"/>
  <c r="D3857" i="8"/>
  <c r="D3856" i="8"/>
  <c r="D3855" i="8"/>
  <c r="D3854" i="8"/>
  <c r="D3853" i="8"/>
  <c r="D3852" i="8"/>
  <c r="D3851" i="8"/>
  <c r="D3850" i="8"/>
  <c r="D3849" i="8"/>
  <c r="D3848" i="8"/>
  <c r="D3847" i="8"/>
  <c r="D3846" i="8"/>
  <c r="D3845" i="8"/>
  <c r="D3844" i="8"/>
  <c r="D3843" i="8"/>
  <c r="D3842" i="8"/>
  <c r="D3841" i="8"/>
  <c r="D3840" i="8"/>
  <c r="D3839" i="8"/>
  <c r="D3838" i="8"/>
  <c r="D3837" i="8"/>
  <c r="D3836" i="8"/>
  <c r="D3835" i="8"/>
  <c r="D3834" i="8"/>
  <c r="D3833" i="8"/>
  <c r="D3832" i="8"/>
  <c r="D3831" i="8"/>
  <c r="D3830" i="8"/>
  <c r="D3829" i="8"/>
  <c r="D3828" i="8"/>
  <c r="D3827" i="8"/>
  <c r="D3826" i="8"/>
  <c r="D3825" i="8"/>
  <c r="D3824" i="8"/>
  <c r="D3823" i="8"/>
  <c r="D3822" i="8"/>
  <c r="D3821" i="8"/>
  <c r="D3820" i="8"/>
  <c r="D3819" i="8"/>
  <c r="D3818" i="8"/>
  <c r="D3817" i="8"/>
  <c r="D3816" i="8"/>
  <c r="D3815" i="8"/>
  <c r="D3814" i="8"/>
  <c r="D3813" i="8"/>
  <c r="D3812" i="8"/>
  <c r="D3811" i="8"/>
  <c r="D3810" i="8"/>
  <c r="D3809" i="8"/>
  <c r="D3808" i="8"/>
  <c r="D3807" i="8"/>
  <c r="D3806" i="8"/>
  <c r="D3805" i="8"/>
  <c r="D3804" i="8"/>
  <c r="D3803" i="8"/>
  <c r="D3802" i="8"/>
  <c r="D3801" i="8"/>
  <c r="D3800" i="8"/>
  <c r="D3799" i="8"/>
  <c r="D3798" i="8"/>
  <c r="D3797" i="8"/>
  <c r="D3796" i="8"/>
  <c r="D3795" i="8"/>
  <c r="D3794" i="8"/>
  <c r="D3793" i="8"/>
  <c r="D3792" i="8"/>
  <c r="D3791" i="8"/>
  <c r="D3790" i="8"/>
  <c r="D3789" i="8"/>
  <c r="D3788" i="8"/>
  <c r="D3787" i="8"/>
  <c r="D3786" i="8"/>
  <c r="D3785" i="8"/>
  <c r="D3784" i="8"/>
  <c r="D3783" i="8"/>
  <c r="D3782" i="8"/>
  <c r="D3781" i="8"/>
  <c r="D3780" i="8"/>
  <c r="D3779" i="8"/>
  <c r="D3778" i="8"/>
  <c r="D3777" i="8"/>
  <c r="D3776" i="8"/>
  <c r="D3775" i="8"/>
  <c r="D3774" i="8"/>
  <c r="D3773" i="8"/>
  <c r="D3772" i="8"/>
  <c r="D3771" i="8"/>
  <c r="D3770" i="8"/>
  <c r="D3769" i="8"/>
  <c r="D3768" i="8"/>
  <c r="D3767" i="8"/>
  <c r="D3766" i="8"/>
  <c r="D3765" i="8"/>
  <c r="D3764" i="8"/>
  <c r="D3763" i="8"/>
  <c r="D3762" i="8"/>
  <c r="D3761" i="8"/>
  <c r="D3760" i="8"/>
  <c r="D3759" i="8"/>
  <c r="D3758" i="8"/>
  <c r="D3757" i="8"/>
  <c r="D3756" i="8"/>
  <c r="D3755" i="8"/>
  <c r="D3754" i="8"/>
  <c r="D3753" i="8"/>
  <c r="D3752" i="8"/>
  <c r="D3751" i="8"/>
  <c r="D3750" i="8"/>
  <c r="D3749" i="8"/>
  <c r="D3748" i="8"/>
  <c r="D3747" i="8"/>
  <c r="D3746" i="8"/>
  <c r="D3745" i="8"/>
  <c r="D3744" i="8"/>
  <c r="D3743" i="8"/>
  <c r="D3742" i="8"/>
  <c r="D3741" i="8"/>
  <c r="D3740" i="8"/>
  <c r="D3739" i="8"/>
  <c r="D3738" i="8"/>
  <c r="D3737" i="8"/>
  <c r="D3736" i="8"/>
  <c r="D3735" i="8"/>
  <c r="D3734" i="8"/>
  <c r="D3733" i="8"/>
  <c r="D3732" i="8"/>
  <c r="D3731" i="8"/>
  <c r="D3730" i="8"/>
  <c r="D3729" i="8"/>
  <c r="D3728" i="8"/>
  <c r="D3727" i="8"/>
  <c r="D3726" i="8"/>
  <c r="D3725" i="8"/>
  <c r="D3724" i="8"/>
  <c r="D3723" i="8"/>
  <c r="D3722" i="8"/>
  <c r="D3721" i="8"/>
  <c r="D3720" i="8"/>
  <c r="D3719" i="8"/>
  <c r="D3718" i="8"/>
  <c r="D3717" i="8"/>
  <c r="D3716" i="8"/>
  <c r="D3715" i="8"/>
  <c r="D3714" i="8"/>
  <c r="D3713" i="8"/>
  <c r="D3712" i="8"/>
  <c r="D3711" i="8"/>
  <c r="D3710" i="8"/>
  <c r="D3709" i="8"/>
  <c r="D3708" i="8"/>
  <c r="D3707" i="8"/>
  <c r="D3706" i="8"/>
  <c r="D3705" i="8"/>
  <c r="D3704" i="8"/>
  <c r="D3703" i="8"/>
  <c r="D3702" i="8"/>
  <c r="D3701" i="8"/>
  <c r="D3700" i="8"/>
  <c r="D3699" i="8"/>
  <c r="D3698" i="8"/>
  <c r="D3697" i="8"/>
  <c r="D3696" i="8"/>
  <c r="D3695" i="8"/>
  <c r="D3694" i="8"/>
  <c r="D3693" i="8"/>
  <c r="D3692" i="8"/>
  <c r="D3691" i="8"/>
  <c r="D3690" i="8"/>
  <c r="D3689" i="8"/>
  <c r="D3688" i="8"/>
  <c r="D3687" i="8"/>
  <c r="D3686" i="8"/>
  <c r="D3685" i="8"/>
  <c r="D3684" i="8"/>
  <c r="D3683" i="8"/>
  <c r="D3682" i="8"/>
  <c r="D3681" i="8"/>
  <c r="D3680" i="8"/>
  <c r="D3679" i="8"/>
  <c r="D3678" i="8"/>
  <c r="D3677" i="8"/>
  <c r="D3676" i="8"/>
  <c r="D3675" i="8"/>
  <c r="D3674" i="8"/>
  <c r="D3673" i="8"/>
  <c r="D3672" i="8"/>
  <c r="D3671" i="8"/>
  <c r="D3670" i="8"/>
  <c r="D3669" i="8"/>
  <c r="D3668" i="8"/>
  <c r="D3667" i="8"/>
  <c r="D3666" i="8"/>
  <c r="D3665" i="8"/>
  <c r="D3664" i="8"/>
  <c r="D3663" i="8"/>
  <c r="D3662" i="8"/>
  <c r="D3661" i="8"/>
  <c r="D3660" i="8"/>
  <c r="D3659" i="8"/>
  <c r="D3658" i="8"/>
  <c r="D3657" i="8"/>
  <c r="D3656" i="8"/>
  <c r="D3655" i="8"/>
  <c r="D3654" i="8"/>
  <c r="D3653" i="8"/>
  <c r="D3652" i="8"/>
  <c r="D3651" i="8"/>
  <c r="D3650" i="8"/>
  <c r="D3649" i="8"/>
  <c r="D3648" i="8"/>
  <c r="D3647" i="8"/>
  <c r="D3646" i="8"/>
  <c r="D3645" i="8"/>
  <c r="D3644" i="8"/>
  <c r="D3643" i="8"/>
  <c r="D3642" i="8"/>
  <c r="D3641" i="8"/>
  <c r="D3640" i="8"/>
  <c r="D3639" i="8"/>
  <c r="D3638" i="8"/>
  <c r="D3637" i="8"/>
  <c r="D3636" i="8"/>
  <c r="D3635" i="8"/>
  <c r="D3634" i="8"/>
  <c r="D3633" i="8"/>
  <c r="D3632" i="8"/>
  <c r="D3631" i="8"/>
  <c r="D3630" i="8"/>
  <c r="D3629" i="8"/>
  <c r="D3628" i="8"/>
  <c r="D3627" i="8"/>
  <c r="D3626" i="8"/>
  <c r="D3625" i="8"/>
  <c r="D3624" i="8"/>
  <c r="D3623" i="8"/>
  <c r="D3622" i="8"/>
  <c r="D3621" i="8"/>
  <c r="D3620" i="8"/>
  <c r="D3619" i="8"/>
  <c r="D3618" i="8"/>
  <c r="D3617" i="8"/>
  <c r="D3616" i="8"/>
  <c r="D3615" i="8"/>
  <c r="D3614" i="8"/>
  <c r="D3613" i="8"/>
  <c r="D3612" i="8"/>
  <c r="D3611" i="8"/>
  <c r="D3610" i="8"/>
  <c r="D3609" i="8"/>
  <c r="D3608" i="8"/>
  <c r="D3607" i="8"/>
  <c r="D3606" i="8"/>
  <c r="D3605" i="8"/>
  <c r="D3604" i="8"/>
  <c r="D3603" i="8"/>
  <c r="D3602" i="8"/>
  <c r="D3601" i="8"/>
  <c r="D3600" i="8"/>
  <c r="D3599" i="8"/>
  <c r="D3598" i="8"/>
  <c r="D3597" i="8"/>
  <c r="D3596" i="8"/>
  <c r="D3595" i="8"/>
  <c r="D3594" i="8"/>
  <c r="D3593" i="8"/>
  <c r="D3592" i="8"/>
  <c r="D3591" i="8"/>
  <c r="D3590" i="8"/>
  <c r="D3589" i="8"/>
  <c r="D3588" i="8"/>
  <c r="D3587" i="8"/>
  <c r="D3586" i="8"/>
  <c r="D3585" i="8"/>
  <c r="D3584" i="8"/>
  <c r="D3583" i="8"/>
  <c r="D3582" i="8"/>
  <c r="D3581" i="8"/>
  <c r="D3580" i="8"/>
  <c r="D3579" i="8"/>
  <c r="D3578" i="8"/>
  <c r="D3577" i="8"/>
  <c r="D3576" i="8"/>
  <c r="D3575" i="8"/>
  <c r="D3574" i="8"/>
  <c r="D3573" i="8"/>
  <c r="D3572" i="8"/>
  <c r="D3571" i="8"/>
  <c r="D3570" i="8"/>
  <c r="D3569" i="8"/>
  <c r="D3568" i="8"/>
  <c r="D3567" i="8"/>
  <c r="D3566" i="8"/>
  <c r="D3565" i="8"/>
  <c r="D3564" i="8"/>
  <c r="D3563" i="8"/>
  <c r="D3562" i="8"/>
  <c r="D3561" i="8"/>
  <c r="D3560" i="8"/>
  <c r="D3559" i="8"/>
  <c r="D3558" i="8"/>
  <c r="D3557" i="8"/>
  <c r="D3556" i="8"/>
  <c r="D3555" i="8"/>
  <c r="D3554" i="8"/>
  <c r="D3553" i="8"/>
  <c r="D3552" i="8"/>
  <c r="D3551" i="8"/>
  <c r="D3550" i="8"/>
  <c r="D3549" i="8"/>
  <c r="D3548" i="8"/>
  <c r="D3547" i="8"/>
  <c r="D3546" i="8"/>
  <c r="D3545" i="8"/>
  <c r="D3544" i="8"/>
  <c r="D3543" i="8"/>
  <c r="D3542" i="8"/>
  <c r="D3541" i="8"/>
  <c r="D3540" i="8"/>
  <c r="D3539" i="8"/>
  <c r="D3538" i="8"/>
  <c r="D3537" i="8"/>
  <c r="D3536" i="8"/>
  <c r="D3535" i="8"/>
  <c r="D3534" i="8"/>
  <c r="D3533" i="8"/>
  <c r="D3532" i="8"/>
  <c r="D3531" i="8"/>
  <c r="D3530" i="8"/>
  <c r="D3529" i="8"/>
  <c r="D3528" i="8"/>
  <c r="D3527" i="8"/>
  <c r="D3526" i="8"/>
  <c r="D3525" i="8"/>
  <c r="D3524" i="8"/>
  <c r="D3523" i="8"/>
  <c r="D3522" i="8"/>
  <c r="D3521" i="8"/>
  <c r="D3520" i="8"/>
  <c r="D3519" i="8"/>
  <c r="D3518" i="8"/>
  <c r="D3517" i="8"/>
  <c r="D3516" i="8"/>
  <c r="D3515" i="8"/>
  <c r="D3514" i="8"/>
  <c r="D3513" i="8"/>
  <c r="D3512" i="8"/>
  <c r="D3511" i="8"/>
  <c r="D3510" i="8"/>
  <c r="D3509" i="8"/>
  <c r="D3508" i="8"/>
  <c r="D3507" i="8"/>
  <c r="D3506" i="8"/>
  <c r="D3505" i="8"/>
  <c r="D3504" i="8"/>
  <c r="D3503" i="8"/>
  <c r="D3502" i="8"/>
  <c r="D3501" i="8"/>
  <c r="D3500" i="8"/>
  <c r="D3499" i="8"/>
  <c r="D3498" i="8"/>
  <c r="D3497" i="8"/>
  <c r="D3496" i="8"/>
  <c r="D3495" i="8"/>
  <c r="D3494" i="8"/>
  <c r="D3493" i="8"/>
  <c r="D3492" i="8"/>
  <c r="D3491" i="8"/>
  <c r="D3490" i="8"/>
  <c r="D3489" i="8"/>
  <c r="D3488" i="8"/>
  <c r="D3487" i="8"/>
  <c r="D3486" i="8"/>
  <c r="D3485" i="8"/>
  <c r="D3484" i="8"/>
  <c r="D3483" i="8"/>
  <c r="D3482" i="8"/>
  <c r="D3481" i="8"/>
  <c r="D3480" i="8"/>
  <c r="D3479" i="8"/>
  <c r="D3478" i="8"/>
  <c r="D3477" i="8"/>
  <c r="D3476" i="8"/>
  <c r="D3475" i="8"/>
  <c r="D3474" i="8"/>
  <c r="D3473" i="8"/>
  <c r="D3472" i="8"/>
  <c r="D3471" i="8"/>
  <c r="D3470" i="8"/>
  <c r="D3469" i="8"/>
  <c r="D3468" i="8"/>
  <c r="D3467" i="8"/>
  <c r="D3466" i="8"/>
  <c r="D3465" i="8"/>
  <c r="D3464" i="8"/>
  <c r="D3463" i="8"/>
  <c r="D3462" i="8"/>
  <c r="D3461" i="8"/>
  <c r="D3460" i="8"/>
  <c r="D3459" i="8"/>
  <c r="D3458" i="8"/>
  <c r="D3457" i="8"/>
  <c r="D3456" i="8"/>
  <c r="D3455" i="8"/>
  <c r="D3454" i="8"/>
  <c r="D3453" i="8"/>
  <c r="D3452" i="8"/>
  <c r="D3451" i="8"/>
  <c r="D3450" i="8"/>
  <c r="D3449" i="8"/>
  <c r="D3448" i="8"/>
  <c r="D3447" i="8"/>
  <c r="D3446" i="8"/>
  <c r="D3445" i="8"/>
  <c r="D3444" i="8"/>
  <c r="D3443" i="8"/>
  <c r="D3442" i="8"/>
  <c r="D3441" i="8"/>
  <c r="D3440" i="8"/>
  <c r="D3439" i="8"/>
  <c r="D3438" i="8"/>
  <c r="D3437" i="8"/>
  <c r="D3436" i="8"/>
  <c r="D3435" i="8"/>
  <c r="D3434" i="8"/>
  <c r="D3433" i="8"/>
  <c r="D3432" i="8"/>
  <c r="D3431" i="8"/>
  <c r="D3430" i="8"/>
  <c r="D3429" i="8"/>
  <c r="D3428" i="8"/>
  <c r="D3427" i="8"/>
  <c r="D3426" i="8"/>
  <c r="D3425" i="8"/>
  <c r="D3424" i="8"/>
  <c r="D3423" i="8"/>
  <c r="D3422" i="8"/>
  <c r="D3421" i="8"/>
  <c r="D3420" i="8"/>
  <c r="D3419" i="8"/>
  <c r="D3418" i="8"/>
  <c r="D3417" i="8"/>
  <c r="D3416" i="8"/>
  <c r="D3415" i="8"/>
  <c r="D3414" i="8"/>
  <c r="D3413" i="8"/>
  <c r="D3412" i="8"/>
  <c r="D3411" i="8"/>
  <c r="D3410" i="8"/>
  <c r="D3409" i="8"/>
  <c r="D3408" i="8"/>
  <c r="D3407" i="8"/>
  <c r="D3406" i="8"/>
  <c r="D3405" i="8"/>
  <c r="D3404" i="8"/>
  <c r="D3403" i="8"/>
  <c r="D3402" i="8"/>
  <c r="D3401" i="8"/>
  <c r="D3400" i="8"/>
  <c r="D3399" i="8"/>
  <c r="D3398" i="8"/>
  <c r="D3397" i="8"/>
  <c r="D3396" i="8"/>
  <c r="D3395" i="8"/>
  <c r="D3394" i="8"/>
  <c r="D3393" i="8"/>
  <c r="D3392" i="8"/>
  <c r="D3391" i="8"/>
  <c r="D3390" i="8"/>
  <c r="D3389" i="8"/>
  <c r="D3388" i="8"/>
  <c r="D3387" i="8"/>
  <c r="D3386" i="8"/>
  <c r="D3385" i="8"/>
  <c r="D3384" i="8"/>
  <c r="D3383" i="8"/>
  <c r="D3382" i="8"/>
  <c r="D3381" i="8"/>
  <c r="D3380" i="8"/>
  <c r="D3379" i="8"/>
  <c r="D3378" i="8"/>
  <c r="D3377" i="8"/>
  <c r="D3376" i="8"/>
  <c r="D3375" i="8"/>
  <c r="D3374" i="8"/>
  <c r="D3373" i="8"/>
  <c r="D3372" i="8"/>
  <c r="D3371" i="8"/>
  <c r="D3370" i="8"/>
  <c r="D3369" i="8"/>
  <c r="D3368" i="8"/>
  <c r="D3367" i="8"/>
  <c r="D3366" i="8"/>
  <c r="D3365" i="8"/>
  <c r="D3364" i="8"/>
  <c r="D3363" i="8"/>
  <c r="D3362" i="8"/>
  <c r="D3361" i="8"/>
  <c r="D3360" i="8"/>
  <c r="D3359" i="8"/>
  <c r="D3358" i="8"/>
  <c r="D3357" i="8"/>
  <c r="D3356" i="8"/>
  <c r="D3355" i="8"/>
  <c r="D3354" i="8"/>
  <c r="D3353" i="8"/>
  <c r="D3352" i="8"/>
  <c r="D3351" i="8"/>
  <c r="D3350" i="8"/>
  <c r="D3349" i="8"/>
  <c r="D3348" i="8"/>
  <c r="D3347" i="8"/>
  <c r="D3346" i="8"/>
  <c r="D3345" i="8"/>
  <c r="D3344" i="8"/>
  <c r="D3343" i="8"/>
  <c r="D3342" i="8"/>
  <c r="D3341" i="8"/>
  <c r="D3340" i="8"/>
  <c r="D3339" i="8"/>
  <c r="D3338" i="8"/>
  <c r="D3337" i="8"/>
  <c r="D3336" i="8"/>
  <c r="D3335" i="8"/>
  <c r="D3334" i="8"/>
  <c r="D3333" i="8"/>
  <c r="D3332" i="8"/>
  <c r="D3331" i="8"/>
  <c r="D3330" i="8"/>
  <c r="D3329" i="8"/>
  <c r="D3328" i="8"/>
  <c r="D3327" i="8"/>
  <c r="D3326" i="8"/>
  <c r="D3325" i="8"/>
  <c r="D3324" i="8"/>
  <c r="D3323" i="8"/>
  <c r="D3322" i="8"/>
  <c r="D3321" i="8"/>
  <c r="D3320" i="8"/>
  <c r="D3319" i="8"/>
  <c r="D3318" i="8"/>
  <c r="D3317" i="8"/>
  <c r="D3316" i="8"/>
  <c r="D3315" i="8"/>
  <c r="D3314" i="8"/>
  <c r="D3313" i="8"/>
  <c r="D3312" i="8"/>
  <c r="D3311" i="8"/>
  <c r="D3310" i="8"/>
  <c r="D3309" i="8"/>
  <c r="D3308" i="8"/>
  <c r="D3307" i="8"/>
  <c r="D3306" i="8"/>
  <c r="D3305" i="8"/>
  <c r="D3304" i="8"/>
  <c r="D3303" i="8"/>
  <c r="D3302" i="8"/>
  <c r="D3301" i="8"/>
  <c r="D3300" i="8"/>
  <c r="D3299" i="8"/>
  <c r="D3298" i="8"/>
  <c r="D3297" i="8"/>
  <c r="D3296" i="8"/>
  <c r="D3295" i="8"/>
  <c r="D3294" i="8"/>
  <c r="D3293" i="8"/>
  <c r="D3292" i="8"/>
  <c r="D3291" i="8"/>
  <c r="D3290" i="8"/>
  <c r="D3289" i="8"/>
  <c r="D3288" i="8"/>
  <c r="D3287" i="8"/>
  <c r="D3286" i="8"/>
  <c r="D3285" i="8"/>
  <c r="D3284" i="8"/>
  <c r="D3283" i="8"/>
  <c r="D3282" i="8"/>
  <c r="D3281" i="8"/>
  <c r="D3280" i="8"/>
  <c r="D3279" i="8"/>
  <c r="D3278" i="8"/>
  <c r="D3277" i="8"/>
  <c r="D3276" i="8"/>
  <c r="D3275" i="8"/>
  <c r="D3274" i="8"/>
  <c r="D3273" i="8"/>
  <c r="D3272" i="8"/>
  <c r="D3271" i="8"/>
  <c r="D3270" i="8"/>
  <c r="D3269" i="8"/>
  <c r="D3268" i="8"/>
  <c r="D3267" i="8"/>
  <c r="D3266" i="8"/>
  <c r="D3265" i="8"/>
  <c r="D3264" i="8"/>
  <c r="D3263" i="8"/>
  <c r="D3262" i="8"/>
  <c r="D3261" i="8"/>
  <c r="D3260" i="8"/>
  <c r="D3259" i="8"/>
  <c r="D3258" i="8"/>
  <c r="D3257" i="8"/>
  <c r="D3256" i="8"/>
  <c r="D3255" i="8"/>
  <c r="D3254" i="8"/>
  <c r="D3253" i="8"/>
  <c r="D3252" i="8"/>
  <c r="D3251" i="8"/>
  <c r="D3250" i="8"/>
  <c r="D3249" i="8"/>
  <c r="D3248" i="8"/>
  <c r="D3247" i="8"/>
  <c r="D3246" i="8"/>
  <c r="D3245" i="8"/>
  <c r="D3244" i="8"/>
  <c r="D3243" i="8"/>
  <c r="D3242" i="8"/>
  <c r="D3241" i="8"/>
  <c r="D3240" i="8"/>
  <c r="D3239" i="8"/>
  <c r="D3238" i="8"/>
  <c r="D3237" i="8"/>
  <c r="D3236" i="8"/>
  <c r="D3235" i="8"/>
  <c r="D3234" i="8"/>
  <c r="D3233" i="8"/>
  <c r="D3232" i="8"/>
  <c r="D3231" i="8"/>
  <c r="D3230" i="8"/>
  <c r="D3229" i="8"/>
  <c r="D3228" i="8"/>
  <c r="D3227" i="8"/>
  <c r="D3226" i="8"/>
  <c r="D3225" i="8"/>
  <c r="D3224" i="8"/>
  <c r="D3223" i="8"/>
  <c r="D3222" i="8"/>
  <c r="D3221" i="8"/>
  <c r="D3220" i="8"/>
  <c r="D3219" i="8"/>
  <c r="D3218" i="8"/>
  <c r="D3217" i="8"/>
  <c r="D3216" i="8"/>
  <c r="D3215" i="8"/>
  <c r="D3214" i="8"/>
  <c r="D3213" i="8"/>
  <c r="D3212" i="8"/>
  <c r="D3211" i="8"/>
  <c r="D3210" i="8"/>
  <c r="D3209" i="8"/>
  <c r="D3208" i="8"/>
  <c r="D3207" i="8"/>
  <c r="D3206" i="8"/>
  <c r="D3205" i="8"/>
  <c r="D3204" i="8"/>
  <c r="D3203" i="8"/>
  <c r="D3202" i="8"/>
  <c r="D3201" i="8"/>
  <c r="D3200" i="8"/>
  <c r="D3199" i="8"/>
  <c r="D3198" i="8"/>
  <c r="D3197" i="8"/>
  <c r="D3196" i="8"/>
  <c r="D3195" i="8"/>
  <c r="D3194" i="8"/>
  <c r="D3193" i="8"/>
  <c r="D3192" i="8"/>
  <c r="D3191" i="8"/>
  <c r="D3190" i="8"/>
  <c r="D3189" i="8"/>
  <c r="D3188" i="8"/>
  <c r="D3187" i="8"/>
  <c r="D3186" i="8"/>
  <c r="D3185" i="8"/>
  <c r="D3184" i="8"/>
  <c r="D3183" i="8"/>
  <c r="D3182" i="8"/>
  <c r="D3181" i="8"/>
  <c r="D3180" i="8"/>
  <c r="D3179" i="8"/>
  <c r="D3178" i="8"/>
  <c r="D3177" i="8"/>
  <c r="D3176" i="8"/>
  <c r="D3175" i="8"/>
  <c r="D3174" i="8"/>
  <c r="D3173" i="8"/>
  <c r="D3172" i="8"/>
  <c r="D3171" i="8"/>
  <c r="D3170" i="8"/>
  <c r="D3169" i="8"/>
  <c r="D3168" i="8"/>
  <c r="D3167" i="8"/>
  <c r="D3166" i="8"/>
  <c r="D3165" i="8"/>
  <c r="D3164" i="8"/>
  <c r="D3163" i="8"/>
  <c r="D3162" i="8"/>
  <c r="D3161" i="8"/>
  <c r="D3160" i="8"/>
  <c r="D3159" i="8"/>
  <c r="D3158" i="8"/>
  <c r="D3157" i="8"/>
  <c r="D3156" i="8"/>
  <c r="D3155" i="8"/>
  <c r="D3154" i="8"/>
  <c r="D3153" i="8"/>
  <c r="D3152" i="8"/>
  <c r="D3151" i="8"/>
  <c r="D3150" i="8"/>
  <c r="D3149" i="8"/>
  <c r="D3148" i="8"/>
  <c r="D3147" i="8"/>
  <c r="D3146" i="8"/>
  <c r="D3145" i="8"/>
  <c r="D3144" i="8"/>
  <c r="D3143" i="8"/>
  <c r="D3142" i="8"/>
  <c r="D3141" i="8"/>
  <c r="D3140" i="8"/>
  <c r="D3139" i="8"/>
  <c r="D3138" i="8"/>
  <c r="D3137" i="8"/>
  <c r="D3136" i="8"/>
  <c r="D3135" i="8"/>
  <c r="D3134" i="8"/>
  <c r="D3133" i="8"/>
  <c r="D3132" i="8"/>
  <c r="D3131" i="8"/>
  <c r="D3130" i="8"/>
  <c r="D3129" i="8"/>
  <c r="D3128" i="8"/>
  <c r="D3127" i="8"/>
  <c r="D3126" i="8"/>
  <c r="D3125" i="8"/>
  <c r="D3124" i="8"/>
  <c r="D3123" i="8"/>
  <c r="D3122" i="8"/>
  <c r="D3121" i="8"/>
  <c r="D3120" i="8"/>
  <c r="D3119" i="8"/>
  <c r="D3118" i="8"/>
  <c r="D3117" i="8"/>
  <c r="D3116" i="8"/>
  <c r="D3115" i="8"/>
  <c r="D3114" i="8"/>
  <c r="D3113" i="8"/>
  <c r="D3112" i="8"/>
  <c r="D3111" i="8"/>
  <c r="D3110" i="8"/>
  <c r="D3109" i="8"/>
  <c r="D3108" i="8"/>
  <c r="D3107" i="8"/>
  <c r="D3106" i="8"/>
  <c r="D3105" i="8"/>
  <c r="D3104" i="8"/>
  <c r="D3103" i="8"/>
  <c r="D3102" i="8"/>
  <c r="D3101" i="8"/>
  <c r="D3100" i="8"/>
  <c r="D3099" i="8"/>
  <c r="D3098" i="8"/>
  <c r="D3097" i="8"/>
  <c r="D3096" i="8"/>
  <c r="D3095" i="8"/>
  <c r="D3094" i="8"/>
  <c r="D3093" i="8"/>
  <c r="D3092" i="8"/>
  <c r="D3091" i="8"/>
  <c r="D3090" i="8"/>
  <c r="D3089" i="8"/>
  <c r="D3088" i="8"/>
  <c r="D3087" i="8"/>
  <c r="D3086" i="8"/>
  <c r="D3085" i="8"/>
  <c r="D3084" i="8"/>
  <c r="D3083" i="8"/>
  <c r="D3082" i="8"/>
  <c r="D3081" i="8"/>
  <c r="D3080" i="8"/>
  <c r="D3079" i="8"/>
  <c r="D3078" i="8"/>
  <c r="D3077" i="8"/>
  <c r="D3076" i="8"/>
  <c r="D3075" i="8"/>
  <c r="D3074" i="8"/>
  <c r="D3073" i="8"/>
  <c r="D3072" i="8"/>
  <c r="D3071" i="8"/>
  <c r="D3070" i="8"/>
  <c r="D3069" i="8"/>
  <c r="D3068" i="8"/>
  <c r="D3067" i="8"/>
  <c r="D3066" i="8"/>
  <c r="D3065" i="8"/>
  <c r="D3064" i="8"/>
  <c r="D3063" i="8"/>
  <c r="D3062" i="8"/>
  <c r="D3061" i="8"/>
  <c r="D3060" i="8"/>
  <c r="D3059" i="8"/>
  <c r="D3058" i="8"/>
  <c r="D3057" i="8"/>
  <c r="D3056" i="8"/>
  <c r="D3055" i="8"/>
  <c r="D3054" i="8"/>
  <c r="D3053" i="8"/>
  <c r="D3052" i="8"/>
  <c r="D3051" i="8"/>
  <c r="D3050" i="8"/>
  <c r="D3049" i="8"/>
  <c r="D3048" i="8"/>
  <c r="D3047" i="8"/>
  <c r="D3046" i="8"/>
  <c r="D3045" i="8"/>
  <c r="D3044" i="8"/>
  <c r="D3043" i="8"/>
  <c r="D3042" i="8"/>
  <c r="D3041" i="8"/>
  <c r="D3040" i="8"/>
  <c r="D3039" i="8"/>
  <c r="D3038" i="8"/>
  <c r="D3037" i="8"/>
  <c r="D3036" i="8"/>
  <c r="D3035" i="8"/>
  <c r="D3034" i="8"/>
  <c r="D3033" i="8"/>
  <c r="D3032" i="8"/>
  <c r="D3031" i="8"/>
  <c r="D3030" i="8"/>
  <c r="D3029" i="8"/>
  <c r="D3028" i="8"/>
  <c r="D3027" i="8"/>
  <c r="D3026" i="8"/>
  <c r="D3025" i="8"/>
  <c r="D3024" i="8"/>
  <c r="D3023" i="8"/>
  <c r="D3022" i="8"/>
  <c r="D3021" i="8"/>
  <c r="D3020" i="8"/>
  <c r="D3019" i="8"/>
  <c r="D3018" i="8"/>
  <c r="D3017" i="8"/>
  <c r="D3016" i="8"/>
  <c r="D3015" i="8"/>
  <c r="D3014" i="8"/>
  <c r="D3013" i="8"/>
  <c r="D3012" i="8"/>
  <c r="D3011" i="8"/>
  <c r="D3010" i="8"/>
  <c r="D3009" i="8"/>
  <c r="D3008" i="8"/>
  <c r="D3007" i="8"/>
  <c r="D3006" i="8"/>
  <c r="D3005" i="8"/>
  <c r="D3004" i="8"/>
  <c r="D3003" i="8"/>
  <c r="D3002" i="8"/>
  <c r="D3001" i="8"/>
  <c r="D3000" i="8"/>
  <c r="D2999" i="8"/>
  <c r="D2998" i="8"/>
  <c r="D2997" i="8"/>
  <c r="D2996" i="8"/>
  <c r="D2995" i="8"/>
  <c r="D2994" i="8"/>
  <c r="D2993" i="8"/>
  <c r="D2992" i="8"/>
  <c r="D2991" i="8"/>
  <c r="D2990" i="8"/>
  <c r="D2989" i="8"/>
  <c r="D2988" i="8"/>
  <c r="D2987" i="8"/>
  <c r="D2986" i="8"/>
  <c r="D2985" i="8"/>
  <c r="D2984" i="8"/>
  <c r="D2983" i="8"/>
  <c r="D2982" i="8"/>
  <c r="D2981" i="8"/>
  <c r="D2980" i="8"/>
  <c r="D2979" i="8"/>
  <c r="D2978" i="8"/>
  <c r="D2977" i="8"/>
  <c r="D2976" i="8"/>
  <c r="D2975" i="8"/>
  <c r="D2974" i="8"/>
  <c r="D2973" i="8"/>
  <c r="D2972" i="8"/>
  <c r="D2971" i="8"/>
  <c r="D2970" i="8"/>
  <c r="D2969" i="8"/>
  <c r="D2968" i="8"/>
  <c r="D2967" i="8"/>
  <c r="D2966" i="8"/>
  <c r="D2965" i="8"/>
  <c r="D2964" i="8"/>
  <c r="D2963" i="8"/>
  <c r="D2962" i="8"/>
  <c r="D2961" i="8"/>
  <c r="D2960" i="8"/>
  <c r="D2959" i="8"/>
  <c r="D2958" i="8"/>
  <c r="D2957" i="8"/>
  <c r="D2956" i="8"/>
  <c r="D2955" i="8"/>
  <c r="D2954" i="8"/>
  <c r="D2953" i="8"/>
  <c r="D2952" i="8"/>
  <c r="D2951" i="8"/>
  <c r="D2950" i="8"/>
  <c r="D2949" i="8"/>
  <c r="D2948" i="8"/>
  <c r="D2947" i="8"/>
  <c r="D2946" i="8"/>
  <c r="D2945" i="8"/>
  <c r="D2944" i="8"/>
  <c r="D2943" i="8"/>
  <c r="D2942" i="8"/>
  <c r="D2941" i="8"/>
  <c r="D2940" i="8"/>
  <c r="D2939" i="8"/>
  <c r="D2938" i="8"/>
  <c r="D2937" i="8"/>
  <c r="D2936" i="8"/>
  <c r="D2935" i="8"/>
  <c r="D2934" i="8"/>
  <c r="D2933" i="8"/>
  <c r="D2932" i="8"/>
  <c r="D2931" i="8"/>
  <c r="D2930" i="8"/>
  <c r="D2929" i="8"/>
  <c r="D2928" i="8"/>
  <c r="D2927" i="8"/>
  <c r="D2926" i="8"/>
  <c r="D2925" i="8"/>
  <c r="D2924" i="8"/>
  <c r="D2923" i="8"/>
  <c r="D2922" i="8"/>
  <c r="D2921" i="8"/>
  <c r="D2920" i="8"/>
  <c r="D2919" i="8"/>
  <c r="D2918" i="8"/>
  <c r="D2917" i="8"/>
  <c r="D2916" i="8"/>
  <c r="D2915" i="8"/>
  <c r="D2914" i="8"/>
  <c r="D2913" i="8"/>
  <c r="D2912" i="8"/>
  <c r="D2911" i="8"/>
  <c r="D2910" i="8"/>
  <c r="D2909" i="8"/>
  <c r="D2908" i="8"/>
  <c r="D2907" i="8"/>
  <c r="D2906" i="8"/>
  <c r="D2905" i="8"/>
  <c r="D2904" i="8"/>
  <c r="D2903" i="8"/>
  <c r="D2902" i="8"/>
  <c r="D2901" i="8"/>
  <c r="D2900" i="8"/>
  <c r="D2899" i="8"/>
  <c r="D2898" i="8"/>
  <c r="D2897" i="8"/>
  <c r="D2896" i="8"/>
  <c r="D2895" i="8"/>
  <c r="D2894" i="8"/>
  <c r="D2893" i="8"/>
  <c r="D2892" i="8"/>
  <c r="D2891" i="8"/>
  <c r="D2890" i="8"/>
  <c r="D2889" i="8"/>
  <c r="D2888" i="8"/>
  <c r="D2887" i="8"/>
  <c r="D2886" i="8"/>
  <c r="D2885" i="8"/>
  <c r="D2884" i="8"/>
  <c r="D2883" i="8"/>
  <c r="D2882" i="8"/>
  <c r="D2881" i="8"/>
  <c r="D2880" i="8"/>
  <c r="D2879" i="8"/>
  <c r="D2878" i="8"/>
  <c r="D2877" i="8"/>
  <c r="D2876" i="8"/>
  <c r="D2875" i="8"/>
  <c r="D2874" i="8"/>
  <c r="D2873" i="8"/>
  <c r="D2872" i="8"/>
  <c r="D2871" i="8"/>
  <c r="D2870" i="8"/>
  <c r="D2869" i="8"/>
  <c r="D2868" i="8"/>
  <c r="D2867" i="8"/>
  <c r="D2866" i="8"/>
  <c r="D2865" i="8"/>
  <c r="D2864" i="8"/>
  <c r="D2863" i="8"/>
  <c r="D2862" i="8"/>
  <c r="D2861" i="8"/>
  <c r="D2860" i="8"/>
  <c r="D2859" i="8"/>
  <c r="D2858" i="8"/>
  <c r="D2857" i="8"/>
  <c r="D2856" i="8"/>
  <c r="D2855" i="8"/>
  <c r="D2854" i="8"/>
  <c r="D2853" i="8"/>
  <c r="D2852" i="8"/>
  <c r="D2851" i="8"/>
  <c r="D2850" i="8"/>
  <c r="D2849" i="8"/>
  <c r="D2848" i="8"/>
  <c r="D2847" i="8"/>
  <c r="D2846" i="8"/>
  <c r="D2845" i="8"/>
  <c r="D2844" i="8"/>
  <c r="D2843" i="8"/>
  <c r="D2842" i="8"/>
  <c r="D2841" i="8"/>
  <c r="D2840" i="8"/>
  <c r="D2839" i="8"/>
  <c r="D2838" i="8"/>
  <c r="D2837" i="8"/>
  <c r="D2836" i="8"/>
  <c r="D2835" i="8"/>
  <c r="D2834" i="8"/>
  <c r="D2833" i="8"/>
  <c r="D2832" i="8"/>
  <c r="D2831" i="8"/>
  <c r="D2830" i="8"/>
  <c r="D2829" i="8"/>
  <c r="D2828" i="8"/>
  <c r="D2827" i="8"/>
  <c r="D2826" i="8"/>
  <c r="D2825" i="8"/>
  <c r="D2824" i="8"/>
  <c r="D2823" i="8"/>
  <c r="D2822" i="8"/>
  <c r="D2821" i="8"/>
  <c r="D2820" i="8"/>
  <c r="D2819" i="8"/>
  <c r="D2818" i="8"/>
  <c r="D2817" i="8"/>
  <c r="D2816" i="8"/>
  <c r="D2815" i="8"/>
  <c r="D2814" i="8"/>
  <c r="D2813" i="8"/>
  <c r="D2812" i="8"/>
  <c r="D2811" i="8"/>
  <c r="D2810" i="8"/>
  <c r="D2809" i="8"/>
  <c r="D2808" i="8"/>
  <c r="D2807" i="8"/>
  <c r="D2806" i="8"/>
  <c r="D2805" i="8"/>
  <c r="D2804" i="8"/>
  <c r="D2803" i="8"/>
  <c r="D2802" i="8"/>
  <c r="D2801" i="8"/>
  <c r="D2800" i="8"/>
  <c r="D2799" i="8"/>
  <c r="D2798" i="8"/>
  <c r="D2797" i="8"/>
  <c r="D2796" i="8"/>
  <c r="D2795" i="8"/>
  <c r="D2794" i="8"/>
  <c r="D2793" i="8"/>
  <c r="D2792" i="8"/>
  <c r="D2791" i="8"/>
  <c r="D2790" i="8"/>
  <c r="D2789" i="8"/>
  <c r="D2788" i="8"/>
  <c r="D2787" i="8"/>
  <c r="D2786" i="8"/>
  <c r="D2785" i="8"/>
  <c r="D2784" i="8"/>
  <c r="D2783" i="8"/>
  <c r="D2782" i="8"/>
  <c r="D2781" i="8"/>
  <c r="D2780" i="8"/>
  <c r="D2779" i="8"/>
  <c r="D2778" i="8"/>
  <c r="D2777" i="8"/>
  <c r="D2776" i="8"/>
  <c r="D2775" i="8"/>
  <c r="D2774" i="8"/>
  <c r="D2773" i="8"/>
  <c r="D2772" i="8"/>
  <c r="D2771" i="8"/>
  <c r="D2770" i="8"/>
  <c r="D2769" i="8"/>
  <c r="D2768" i="8"/>
  <c r="D2767" i="8"/>
  <c r="D2766" i="8"/>
  <c r="D2765" i="8"/>
  <c r="D2764" i="8"/>
  <c r="D2763" i="8"/>
  <c r="D2762" i="8"/>
  <c r="D2761" i="8"/>
  <c r="D2760" i="8"/>
  <c r="D2759" i="8"/>
  <c r="D2758" i="8"/>
  <c r="D2757" i="8"/>
  <c r="D2756" i="8"/>
  <c r="D2755" i="8"/>
  <c r="D2754" i="8"/>
  <c r="D2753" i="8"/>
  <c r="D2752" i="8"/>
  <c r="D2751" i="8"/>
  <c r="D2750" i="8"/>
  <c r="D2749" i="8"/>
  <c r="D2748" i="8"/>
  <c r="D2747" i="8"/>
  <c r="D2746" i="8"/>
  <c r="D2745" i="8"/>
  <c r="D2744" i="8"/>
  <c r="D2743" i="8"/>
  <c r="D2742" i="8"/>
  <c r="D2741" i="8"/>
  <c r="D2740" i="8"/>
  <c r="D2739" i="8"/>
  <c r="D2738" i="8"/>
  <c r="D2737" i="8"/>
  <c r="D2736" i="8"/>
  <c r="D2735" i="8"/>
  <c r="D2734" i="8"/>
  <c r="D2733" i="8"/>
  <c r="D2732" i="8"/>
  <c r="D2731" i="8"/>
  <c r="D2730" i="8"/>
  <c r="D2729" i="8"/>
  <c r="D2728" i="8"/>
  <c r="D2727" i="8"/>
  <c r="D2726" i="8"/>
  <c r="D2725" i="8"/>
  <c r="D2724" i="8"/>
  <c r="D2723" i="8"/>
  <c r="D2722" i="8"/>
  <c r="D2721" i="8"/>
  <c r="D2720" i="8"/>
  <c r="D2719" i="8"/>
  <c r="D2718" i="8"/>
  <c r="D2717" i="8"/>
  <c r="D2716" i="8"/>
  <c r="D2715" i="8"/>
  <c r="D2714" i="8"/>
  <c r="D2713" i="8"/>
  <c r="D2712" i="8"/>
  <c r="D2711" i="8"/>
  <c r="D2710" i="8"/>
  <c r="D2709" i="8"/>
  <c r="D2708" i="8"/>
  <c r="D2707" i="8"/>
  <c r="D2706" i="8"/>
  <c r="D2705" i="8"/>
  <c r="D2704" i="8"/>
  <c r="D2703" i="8"/>
  <c r="D2702" i="8"/>
  <c r="D2701" i="8"/>
  <c r="D2700" i="8"/>
  <c r="D2699" i="8"/>
  <c r="D2698" i="8"/>
  <c r="D2697" i="8"/>
  <c r="D2696" i="8"/>
  <c r="D2695" i="8"/>
  <c r="D2694" i="8"/>
  <c r="D2693" i="8"/>
  <c r="D2692" i="8"/>
  <c r="D2691" i="8"/>
  <c r="D2690" i="8"/>
  <c r="D2689" i="8"/>
  <c r="D2688" i="8"/>
  <c r="D2687" i="8"/>
  <c r="D2686" i="8"/>
  <c r="D2685" i="8"/>
  <c r="D2684" i="8"/>
  <c r="D2683" i="8"/>
  <c r="D2682" i="8"/>
  <c r="D2681" i="8"/>
  <c r="D2680" i="8"/>
  <c r="D2679" i="8"/>
  <c r="D2678" i="8"/>
  <c r="D2677" i="8"/>
  <c r="D2676" i="8"/>
  <c r="D2675" i="8"/>
  <c r="D2674" i="8"/>
  <c r="D2673" i="8"/>
  <c r="D2672" i="8"/>
  <c r="D2671" i="8"/>
  <c r="D2670" i="8"/>
  <c r="D2669" i="8"/>
  <c r="D2668" i="8"/>
  <c r="D2667" i="8"/>
  <c r="D2666" i="8"/>
  <c r="D2665" i="8"/>
  <c r="D2664" i="8"/>
  <c r="D2663" i="8"/>
  <c r="D2662" i="8"/>
  <c r="D2661" i="8"/>
  <c r="D2660" i="8"/>
  <c r="D2659" i="8"/>
  <c r="D2658" i="8"/>
  <c r="D2657" i="8"/>
  <c r="D2656" i="8"/>
  <c r="D2655" i="8"/>
  <c r="D2654" i="8"/>
  <c r="D2653" i="8"/>
  <c r="D2652" i="8"/>
  <c r="D2651" i="8"/>
  <c r="D2650" i="8"/>
  <c r="D2649" i="8"/>
  <c r="D2648" i="8"/>
  <c r="D2647" i="8"/>
  <c r="D2646" i="8"/>
  <c r="D2645" i="8"/>
  <c r="D2644" i="8"/>
  <c r="D2643" i="8"/>
  <c r="D2642" i="8"/>
  <c r="D2641" i="8"/>
  <c r="D2640" i="8"/>
  <c r="D2639" i="8"/>
  <c r="D2638" i="8"/>
  <c r="D2637" i="8"/>
  <c r="D2636" i="8"/>
  <c r="D2635" i="8"/>
  <c r="D2634" i="8"/>
  <c r="D2633" i="8"/>
  <c r="D2632" i="8"/>
  <c r="D2631" i="8"/>
  <c r="D2630" i="8"/>
  <c r="D2629" i="8"/>
  <c r="D2628" i="8"/>
  <c r="D2627" i="8"/>
  <c r="D2626" i="8"/>
  <c r="D2625" i="8"/>
  <c r="D2624" i="8"/>
  <c r="D2623" i="8"/>
  <c r="D2622" i="8"/>
  <c r="D2621" i="8"/>
  <c r="D2620" i="8"/>
  <c r="D2619" i="8"/>
  <c r="D2618" i="8"/>
  <c r="D2617" i="8"/>
  <c r="D2616" i="8"/>
  <c r="D2615" i="8"/>
  <c r="D2614" i="8"/>
  <c r="D2613" i="8"/>
  <c r="D2612" i="8"/>
  <c r="D2611" i="8"/>
  <c r="D2610" i="8"/>
  <c r="D2609" i="8"/>
  <c r="D2608" i="8"/>
  <c r="D2607" i="8"/>
  <c r="D2606" i="8"/>
  <c r="D2605" i="8"/>
  <c r="D2604" i="8"/>
  <c r="D2603" i="8"/>
  <c r="D2602" i="8"/>
  <c r="D2601" i="8"/>
  <c r="D2600" i="8"/>
  <c r="D2599" i="8"/>
  <c r="D2598" i="8"/>
  <c r="D2597" i="8"/>
  <c r="D2596" i="8"/>
  <c r="D2595" i="8"/>
  <c r="D2594" i="8"/>
  <c r="D2593" i="8"/>
  <c r="D2592" i="8"/>
  <c r="D2591" i="8"/>
  <c r="D2590" i="8"/>
  <c r="D2589" i="8"/>
  <c r="D2588" i="8"/>
  <c r="D2587" i="8"/>
  <c r="D2586" i="8"/>
  <c r="D2585" i="8"/>
  <c r="D2584" i="8"/>
  <c r="D2583" i="8"/>
  <c r="D2582" i="8"/>
  <c r="D2581" i="8"/>
  <c r="D2580" i="8"/>
  <c r="D2579" i="8"/>
  <c r="D2578" i="8"/>
  <c r="D2577" i="8"/>
  <c r="D2576" i="8"/>
  <c r="D2575" i="8"/>
  <c r="D2574" i="8"/>
  <c r="D2573" i="8"/>
  <c r="D2572" i="8"/>
  <c r="D2571" i="8"/>
  <c r="D2570" i="8"/>
  <c r="D2569" i="8"/>
  <c r="D2568" i="8"/>
  <c r="D2567" i="8"/>
  <c r="D2566" i="8"/>
  <c r="D2565" i="8"/>
  <c r="D2564" i="8"/>
  <c r="D2563" i="8"/>
  <c r="D2562" i="8"/>
  <c r="D2561" i="8"/>
  <c r="D2560" i="8"/>
  <c r="D2559" i="8"/>
  <c r="D2558" i="8"/>
  <c r="D2557" i="8"/>
  <c r="D2556" i="8"/>
  <c r="D2555" i="8"/>
  <c r="D2554" i="8"/>
  <c r="D2553" i="8"/>
  <c r="D2552" i="8"/>
  <c r="D2551" i="8"/>
  <c r="D2550" i="8"/>
  <c r="D2549" i="8"/>
  <c r="D2548" i="8"/>
  <c r="D2547" i="8"/>
  <c r="D2546" i="8"/>
  <c r="D2545" i="8"/>
  <c r="D2544" i="8"/>
  <c r="D2543" i="8"/>
  <c r="D2542" i="8"/>
  <c r="D2541" i="8"/>
  <c r="D2540" i="8"/>
  <c r="D2539" i="8"/>
  <c r="D2538" i="8"/>
  <c r="D2537" i="8"/>
  <c r="D2536" i="8"/>
  <c r="D2535" i="8"/>
  <c r="D2534" i="8"/>
  <c r="D2533" i="8"/>
  <c r="D2532" i="8"/>
  <c r="D2531" i="8"/>
  <c r="D2530" i="8"/>
  <c r="D2529" i="8"/>
  <c r="D2528" i="8"/>
  <c r="D2527" i="8"/>
  <c r="D2526" i="8"/>
  <c r="D2525" i="8"/>
  <c r="D2524" i="8"/>
  <c r="D2523" i="8"/>
  <c r="D2522" i="8"/>
  <c r="D2521" i="8"/>
  <c r="D2520" i="8"/>
  <c r="D2519" i="8"/>
  <c r="D2518" i="8"/>
  <c r="D2517" i="8"/>
  <c r="D2516" i="8"/>
  <c r="D2515" i="8"/>
  <c r="D2514" i="8"/>
  <c r="D2513" i="8"/>
  <c r="D2512" i="8"/>
  <c r="D2511" i="8"/>
  <c r="D2510" i="8"/>
  <c r="D2509" i="8"/>
  <c r="D2508" i="8"/>
  <c r="D2507" i="8"/>
  <c r="D2506" i="8"/>
  <c r="D2505" i="8"/>
  <c r="D2504" i="8"/>
  <c r="D2503" i="8"/>
  <c r="D2502" i="8"/>
  <c r="D2501" i="8"/>
  <c r="D2500" i="8"/>
  <c r="D2499" i="8"/>
  <c r="D2498" i="8"/>
  <c r="D2497" i="8"/>
  <c r="D2496" i="8"/>
  <c r="D2495" i="8"/>
  <c r="D2494" i="8"/>
  <c r="D2493" i="8"/>
  <c r="D2492" i="8"/>
  <c r="D2491" i="8"/>
  <c r="D2490" i="8"/>
  <c r="D2489" i="8"/>
  <c r="D2488" i="8"/>
  <c r="D2487" i="8"/>
  <c r="D2486" i="8"/>
  <c r="D2485" i="8"/>
  <c r="D2484" i="8"/>
  <c r="D2483" i="8"/>
  <c r="D2482" i="8"/>
  <c r="D2481" i="8"/>
  <c r="D2480" i="8"/>
  <c r="D2479" i="8"/>
  <c r="D2478" i="8"/>
  <c r="D2477" i="8"/>
  <c r="D2476" i="8"/>
  <c r="D2475" i="8"/>
  <c r="D2474" i="8"/>
  <c r="D2473" i="8"/>
  <c r="D2472" i="8"/>
  <c r="D2471" i="8"/>
  <c r="D2470" i="8"/>
  <c r="D2469" i="8"/>
  <c r="D2468" i="8"/>
  <c r="D2467" i="8"/>
  <c r="D2466" i="8"/>
  <c r="D2465" i="8"/>
  <c r="D2464" i="8"/>
  <c r="D2463" i="8"/>
  <c r="D2462" i="8"/>
  <c r="D2461" i="8"/>
  <c r="D2460" i="8"/>
  <c r="D2459" i="8"/>
  <c r="D2458" i="8"/>
  <c r="D2457" i="8"/>
  <c r="D2456" i="8"/>
  <c r="D2455" i="8"/>
  <c r="D2454" i="8"/>
  <c r="D2453" i="8"/>
  <c r="D2452" i="8"/>
  <c r="D2451" i="8"/>
  <c r="D2450" i="8"/>
  <c r="D2449" i="8"/>
  <c r="D2448" i="8"/>
  <c r="D2447" i="8"/>
  <c r="D2446" i="8"/>
  <c r="D2445" i="8"/>
  <c r="D2444" i="8"/>
  <c r="D2443" i="8"/>
  <c r="D2442" i="8"/>
  <c r="D2441" i="8"/>
  <c r="D2440" i="8"/>
  <c r="D2439" i="8"/>
  <c r="D2438" i="8"/>
  <c r="D2437" i="8"/>
  <c r="D2436" i="8"/>
  <c r="D2435" i="8"/>
  <c r="D2434" i="8"/>
  <c r="D2433" i="8"/>
  <c r="D2432" i="8"/>
  <c r="D2431" i="8"/>
  <c r="D2430" i="8"/>
  <c r="D2429" i="8"/>
  <c r="D2428" i="8"/>
  <c r="D2427" i="8"/>
  <c r="D2426" i="8"/>
  <c r="D2425" i="8"/>
  <c r="D2424" i="8"/>
  <c r="D2423" i="8"/>
  <c r="D2422" i="8"/>
  <c r="D2421" i="8"/>
  <c r="D2420" i="8"/>
  <c r="D2419" i="8"/>
  <c r="D2418" i="8"/>
  <c r="D2417" i="8"/>
  <c r="D2416" i="8"/>
  <c r="D2415" i="8"/>
  <c r="D2414" i="8"/>
  <c r="D2413" i="8"/>
  <c r="D2412" i="8"/>
  <c r="D2411" i="8"/>
  <c r="D2410" i="8"/>
  <c r="D2409" i="8"/>
  <c r="D2408" i="8"/>
  <c r="D2407" i="8"/>
  <c r="D2406" i="8"/>
  <c r="D2405" i="8"/>
  <c r="D2404" i="8"/>
  <c r="D2403" i="8"/>
  <c r="D2402" i="8"/>
  <c r="D2401" i="8"/>
  <c r="D2400" i="8"/>
  <c r="D2399" i="8"/>
  <c r="D2398" i="8"/>
  <c r="D2397" i="8"/>
  <c r="D2396" i="8"/>
  <c r="D2395" i="8"/>
  <c r="D2394" i="8"/>
  <c r="D2393" i="8"/>
  <c r="D2392" i="8"/>
  <c r="D2391" i="8"/>
  <c r="D2390" i="8"/>
  <c r="D2389" i="8"/>
  <c r="D2388" i="8"/>
  <c r="D2387" i="8"/>
  <c r="D2386" i="8"/>
  <c r="D2385" i="8"/>
  <c r="D2384" i="8"/>
  <c r="D2383" i="8"/>
  <c r="D2382" i="8"/>
  <c r="D2381" i="8"/>
  <c r="D2380" i="8"/>
  <c r="D2379" i="8"/>
  <c r="D2378" i="8"/>
  <c r="D2377" i="8"/>
  <c r="D2376" i="8"/>
  <c r="D2375" i="8"/>
  <c r="D2374" i="8"/>
  <c r="D2373" i="8"/>
  <c r="D2372" i="8"/>
  <c r="D2371" i="8"/>
  <c r="D2370" i="8"/>
  <c r="D2369" i="8"/>
  <c r="D2368" i="8"/>
  <c r="D2367" i="8"/>
  <c r="D2366" i="8"/>
  <c r="D2365" i="8"/>
  <c r="D2364" i="8"/>
  <c r="D2363" i="8"/>
  <c r="D2362" i="8"/>
  <c r="D2361" i="8"/>
  <c r="D2360" i="8"/>
  <c r="D2359" i="8"/>
  <c r="D2358" i="8"/>
  <c r="D2357" i="8"/>
  <c r="D2356" i="8"/>
  <c r="D2355" i="8"/>
  <c r="D2354" i="8"/>
  <c r="D2353" i="8"/>
  <c r="D2352" i="8"/>
  <c r="D2351" i="8"/>
  <c r="D2350" i="8"/>
  <c r="D2349" i="8"/>
  <c r="D2348" i="8"/>
  <c r="D2347" i="8"/>
  <c r="D2346" i="8"/>
  <c r="D2345" i="8"/>
  <c r="D2344" i="8"/>
  <c r="D2343" i="8"/>
  <c r="D2342" i="8"/>
  <c r="D2341" i="8"/>
  <c r="D2340" i="8"/>
  <c r="D2339" i="8"/>
  <c r="D2338" i="8"/>
  <c r="D2337" i="8"/>
  <c r="D2336" i="8"/>
  <c r="D2335" i="8"/>
  <c r="D2334" i="8"/>
  <c r="D2333" i="8"/>
  <c r="D2332" i="8"/>
  <c r="D2331" i="8"/>
  <c r="D2330" i="8"/>
  <c r="D2329" i="8"/>
  <c r="D2328" i="8"/>
  <c r="D2327" i="8"/>
  <c r="D2326" i="8"/>
  <c r="D2325" i="8"/>
  <c r="D2324" i="8"/>
  <c r="D2323" i="8"/>
  <c r="D2322" i="8"/>
  <c r="D2321" i="8"/>
  <c r="D2320" i="8"/>
  <c r="D2319" i="8"/>
  <c r="D2318" i="8"/>
  <c r="D2317" i="8"/>
  <c r="D2316" i="8"/>
  <c r="D2315" i="8"/>
  <c r="D2314" i="8"/>
  <c r="D2313" i="8"/>
  <c r="D2312" i="8"/>
  <c r="D2311" i="8"/>
  <c r="D2310" i="8"/>
  <c r="D2309" i="8"/>
  <c r="D2308" i="8"/>
  <c r="D2307" i="8"/>
  <c r="D2306" i="8"/>
  <c r="D2305" i="8"/>
  <c r="D2304" i="8"/>
  <c r="D2303" i="8"/>
  <c r="D2302" i="8"/>
  <c r="D2301" i="8"/>
  <c r="D2300" i="8"/>
  <c r="D2299" i="8"/>
  <c r="D2298" i="8"/>
  <c r="D2297" i="8"/>
  <c r="D2296" i="8"/>
  <c r="D2295" i="8"/>
  <c r="D2294" i="8"/>
  <c r="D2293" i="8"/>
  <c r="D2292" i="8"/>
  <c r="D2291" i="8"/>
  <c r="D2290" i="8"/>
  <c r="D2289" i="8"/>
  <c r="D2288" i="8"/>
  <c r="D2287" i="8"/>
  <c r="D2286" i="8"/>
  <c r="D2285" i="8"/>
  <c r="D2284" i="8"/>
  <c r="D2283" i="8"/>
  <c r="D2282" i="8"/>
  <c r="D2281" i="8"/>
  <c r="D2280" i="8"/>
  <c r="D2279" i="8"/>
  <c r="D2278" i="8"/>
  <c r="D2277" i="8"/>
  <c r="D2276" i="8"/>
  <c r="D2275" i="8"/>
  <c r="D2274" i="8"/>
  <c r="D2273" i="8"/>
  <c r="D2272" i="8"/>
  <c r="D2271" i="8"/>
  <c r="D2270" i="8"/>
  <c r="D2269" i="8"/>
  <c r="D2268" i="8"/>
  <c r="D2267" i="8"/>
  <c r="D2266" i="8"/>
  <c r="D2265" i="8"/>
  <c r="D2264" i="8"/>
  <c r="D2263" i="8"/>
  <c r="D2262" i="8"/>
  <c r="D2261" i="8"/>
  <c r="D2260" i="8"/>
  <c r="D2259" i="8"/>
  <c r="D2258" i="8"/>
  <c r="D2257" i="8"/>
  <c r="D2256" i="8"/>
  <c r="D2255" i="8"/>
  <c r="D2254" i="8"/>
  <c r="D2253" i="8"/>
  <c r="D2252" i="8"/>
  <c r="D2251" i="8"/>
  <c r="D2250" i="8"/>
  <c r="D2249" i="8"/>
  <c r="D2248" i="8"/>
  <c r="D2247" i="8"/>
  <c r="D2246" i="8"/>
  <c r="D2245" i="8"/>
  <c r="D2244" i="8"/>
  <c r="D2243" i="8"/>
  <c r="D2242" i="8"/>
  <c r="D2241" i="8"/>
  <c r="D2240" i="8"/>
  <c r="D2239" i="8"/>
  <c r="D2238" i="8"/>
  <c r="D2237" i="8"/>
  <c r="D2236" i="8"/>
  <c r="D2235" i="8"/>
  <c r="D2234" i="8"/>
  <c r="D2233" i="8"/>
  <c r="D2232" i="8"/>
  <c r="D2231" i="8"/>
  <c r="D2230" i="8"/>
  <c r="D2229" i="8"/>
  <c r="D2228" i="8"/>
  <c r="D2227" i="8"/>
  <c r="D2226" i="8"/>
  <c r="D2225" i="8"/>
  <c r="D2224" i="8"/>
  <c r="D2223" i="8"/>
  <c r="D2222" i="8"/>
  <c r="D2221" i="8"/>
  <c r="D2220" i="8"/>
  <c r="D2219" i="8"/>
  <c r="D2218" i="8"/>
  <c r="D2217" i="8"/>
  <c r="D2216" i="8"/>
  <c r="D2215" i="8"/>
  <c r="D2214" i="8"/>
  <c r="D2213" i="8"/>
  <c r="D2212" i="8"/>
  <c r="D2211" i="8"/>
  <c r="D2210" i="8"/>
  <c r="D2209" i="8"/>
  <c r="D2208" i="8"/>
  <c r="D2207" i="8"/>
  <c r="D2206" i="8"/>
  <c r="D2205" i="8"/>
  <c r="D2204" i="8"/>
  <c r="D2203" i="8"/>
  <c r="D2202" i="8"/>
  <c r="D2201" i="8"/>
  <c r="D2200" i="8"/>
  <c r="D2199" i="8"/>
  <c r="D2198" i="8"/>
  <c r="D2197" i="8"/>
  <c r="D2196" i="8"/>
  <c r="D2195" i="8"/>
  <c r="D2194" i="8"/>
  <c r="D2193" i="8"/>
  <c r="D2192" i="8"/>
  <c r="D2191" i="8"/>
  <c r="D2190" i="8"/>
  <c r="D2189" i="8"/>
  <c r="D2188" i="8"/>
  <c r="D2187" i="8"/>
  <c r="D2186" i="8"/>
  <c r="D2185" i="8"/>
  <c r="D2184" i="8"/>
  <c r="D2183" i="8"/>
  <c r="D2182" i="8"/>
  <c r="D2181" i="8"/>
  <c r="D2180" i="8"/>
  <c r="D2179" i="8"/>
  <c r="D2178" i="8"/>
  <c r="D2177" i="8"/>
  <c r="D2176" i="8"/>
  <c r="D2175" i="8"/>
  <c r="D2174" i="8"/>
  <c r="D2173" i="8"/>
  <c r="D2172" i="8"/>
  <c r="D2171" i="8"/>
  <c r="D2170" i="8"/>
  <c r="D2169" i="8"/>
  <c r="D2168" i="8"/>
  <c r="D2167" i="8"/>
  <c r="D2166" i="8"/>
  <c r="D2165" i="8"/>
  <c r="D2164" i="8"/>
  <c r="D2163" i="8"/>
  <c r="D2162" i="8"/>
  <c r="D2161" i="8"/>
  <c r="D2160" i="8"/>
  <c r="D2159" i="8"/>
  <c r="D2158" i="8"/>
  <c r="D2157" i="8"/>
  <c r="D2156" i="8"/>
  <c r="D2155" i="8"/>
  <c r="D2154" i="8"/>
  <c r="D2153" i="8"/>
  <c r="D2152" i="8"/>
  <c r="D2151" i="8"/>
  <c r="D2150" i="8"/>
  <c r="D2149" i="8"/>
  <c r="D2148" i="8"/>
  <c r="D2147" i="8"/>
  <c r="D2146" i="8"/>
  <c r="D2145" i="8"/>
  <c r="D2144" i="8"/>
  <c r="D2143" i="8"/>
  <c r="D2142" i="8"/>
  <c r="D2141" i="8"/>
  <c r="D2140" i="8"/>
  <c r="D2139" i="8"/>
  <c r="D2138" i="8"/>
  <c r="D2137" i="8"/>
  <c r="D2136" i="8"/>
  <c r="D2135" i="8"/>
  <c r="D2134" i="8"/>
  <c r="D2133" i="8"/>
  <c r="D2132" i="8"/>
  <c r="D2131" i="8"/>
  <c r="D2130" i="8"/>
  <c r="D2129" i="8"/>
  <c r="D2128" i="8"/>
  <c r="D2127" i="8"/>
  <c r="D2126" i="8"/>
  <c r="D2125" i="8"/>
  <c r="D2124" i="8"/>
  <c r="D2123" i="8"/>
  <c r="D2122" i="8"/>
  <c r="D2121" i="8"/>
  <c r="D2120" i="8"/>
  <c r="D2119" i="8"/>
  <c r="D2118" i="8"/>
  <c r="D2117" i="8"/>
  <c r="D2116" i="8"/>
  <c r="D2115" i="8"/>
  <c r="D2114" i="8"/>
  <c r="D2113" i="8"/>
  <c r="D2112" i="8"/>
  <c r="D2111" i="8"/>
  <c r="D2110" i="8"/>
  <c r="D2109" i="8"/>
  <c r="D2108" i="8"/>
  <c r="D2107" i="8"/>
  <c r="D2106" i="8"/>
  <c r="D2105" i="8"/>
  <c r="D2104" i="8"/>
  <c r="D2103" i="8"/>
  <c r="D2102" i="8"/>
  <c r="D2101" i="8"/>
  <c r="D2100" i="8"/>
  <c r="D2099" i="8"/>
  <c r="D2098" i="8"/>
  <c r="D2097" i="8"/>
  <c r="D2096" i="8"/>
  <c r="D2095" i="8"/>
  <c r="D2094" i="8"/>
  <c r="D2093" i="8"/>
  <c r="D2092" i="8"/>
  <c r="D2091" i="8"/>
  <c r="D2090" i="8"/>
  <c r="D2089" i="8"/>
  <c r="D2088" i="8"/>
  <c r="D2087" i="8"/>
  <c r="D2086" i="8"/>
  <c r="D2085" i="8"/>
  <c r="D2084" i="8"/>
  <c r="D2083" i="8"/>
  <c r="D2082" i="8"/>
  <c r="D2081" i="8"/>
  <c r="D2080" i="8"/>
  <c r="D2079" i="8"/>
  <c r="D2078" i="8"/>
  <c r="D2077" i="8"/>
  <c r="D2076" i="8"/>
  <c r="D2075" i="8"/>
  <c r="D2074" i="8"/>
  <c r="D2073" i="8"/>
  <c r="D2072" i="8"/>
  <c r="D2071" i="8"/>
  <c r="D2070" i="8"/>
  <c r="D2069" i="8"/>
  <c r="D2068" i="8"/>
  <c r="D2067" i="8"/>
  <c r="D2066" i="8"/>
  <c r="D2065" i="8"/>
  <c r="D2064" i="8"/>
  <c r="D2063" i="8"/>
  <c r="D2062" i="8"/>
  <c r="D2061" i="8"/>
  <c r="D2060" i="8"/>
  <c r="D2059" i="8"/>
  <c r="D2058" i="8"/>
  <c r="D2057" i="8"/>
  <c r="D2056" i="8"/>
  <c r="D2055" i="8"/>
  <c r="D2054" i="8"/>
  <c r="D2053" i="8"/>
  <c r="D2052" i="8"/>
  <c r="D2051" i="8"/>
  <c r="D2050" i="8"/>
  <c r="D2049" i="8"/>
  <c r="D2048" i="8"/>
  <c r="D2047" i="8"/>
  <c r="D2046" i="8"/>
  <c r="D2045" i="8"/>
  <c r="D2044" i="8"/>
  <c r="D2043" i="8"/>
  <c r="D2042" i="8"/>
  <c r="D2041" i="8"/>
  <c r="D2040" i="8"/>
  <c r="D2039" i="8"/>
  <c r="D2038" i="8"/>
  <c r="D2037" i="8"/>
  <c r="D2036" i="8"/>
  <c r="D2035" i="8"/>
  <c r="D2034" i="8"/>
  <c r="D2033" i="8"/>
  <c r="D2032" i="8"/>
  <c r="D2031" i="8"/>
  <c r="D2030" i="8"/>
  <c r="D2029" i="8"/>
  <c r="D2028" i="8"/>
  <c r="D2027" i="8"/>
  <c r="D2026" i="8"/>
  <c r="D2025" i="8"/>
  <c r="D2024" i="8"/>
  <c r="D2023" i="8"/>
  <c r="D2022" i="8"/>
  <c r="D2021" i="8"/>
  <c r="D2020" i="8"/>
  <c r="D2019" i="8"/>
  <c r="D2018" i="8"/>
  <c r="D2017" i="8"/>
  <c r="D2016" i="8"/>
  <c r="D2015" i="8"/>
  <c r="D2014" i="8"/>
  <c r="D2013" i="8"/>
  <c r="D2012" i="8"/>
  <c r="D2011" i="8"/>
  <c r="D2010" i="8"/>
  <c r="D2009" i="8"/>
  <c r="D2008" i="8"/>
  <c r="D2007" i="8"/>
  <c r="D2006" i="8"/>
  <c r="D2005" i="8"/>
  <c r="D2004" i="8"/>
  <c r="D2003" i="8"/>
  <c r="D2002" i="8"/>
  <c r="D2001" i="8"/>
  <c r="D2000" i="8"/>
  <c r="D1999" i="8"/>
  <c r="D1998" i="8"/>
  <c r="D1997" i="8"/>
  <c r="D1996" i="8"/>
  <c r="D1995" i="8"/>
  <c r="D1994" i="8"/>
  <c r="D1993" i="8"/>
  <c r="D1992" i="8"/>
  <c r="D1991" i="8"/>
  <c r="D1990" i="8"/>
  <c r="D1989" i="8"/>
  <c r="D1988" i="8"/>
  <c r="D1987" i="8"/>
  <c r="D1986" i="8"/>
  <c r="D1985" i="8"/>
  <c r="D1984" i="8"/>
  <c r="D1983" i="8"/>
  <c r="D1982" i="8"/>
  <c r="D1981" i="8"/>
  <c r="D1980" i="8"/>
  <c r="D1979" i="8"/>
  <c r="D1978" i="8"/>
  <c r="D1977" i="8"/>
  <c r="D1976" i="8"/>
  <c r="D1975" i="8"/>
  <c r="D1974" i="8"/>
  <c r="D1973" i="8"/>
  <c r="D1972" i="8"/>
  <c r="D1971" i="8"/>
  <c r="D1970" i="8"/>
  <c r="D1969" i="8"/>
  <c r="D1968" i="8"/>
  <c r="D1967" i="8"/>
  <c r="D1966" i="8"/>
  <c r="D1965" i="8"/>
  <c r="D1964" i="8"/>
  <c r="D1963" i="8"/>
  <c r="D1962" i="8"/>
  <c r="D1961" i="8"/>
  <c r="D1960" i="8"/>
  <c r="D1959" i="8"/>
  <c r="D1958" i="8"/>
  <c r="D1957" i="8"/>
  <c r="D1956" i="8"/>
  <c r="D1955" i="8"/>
  <c r="D1954" i="8"/>
  <c r="D1953" i="8"/>
  <c r="D1952" i="8"/>
  <c r="D1951" i="8"/>
  <c r="D1950" i="8"/>
  <c r="D1949" i="8"/>
  <c r="D1948" i="8"/>
  <c r="D1947" i="8"/>
  <c r="D1946" i="8"/>
  <c r="D1945" i="8"/>
  <c r="D1944" i="8"/>
  <c r="D1943" i="8"/>
  <c r="D1942" i="8"/>
  <c r="D1941" i="8"/>
  <c r="D1940" i="8"/>
  <c r="D1939" i="8"/>
  <c r="D1938" i="8"/>
  <c r="D1937" i="8"/>
  <c r="D1936" i="8"/>
  <c r="D1935" i="8"/>
  <c r="D1934" i="8"/>
  <c r="D1933" i="8"/>
  <c r="D1932" i="8"/>
  <c r="D1931" i="8"/>
  <c r="D1930" i="8"/>
  <c r="D1929" i="8"/>
  <c r="D1928" i="8"/>
  <c r="D1927" i="8"/>
  <c r="D1926" i="8"/>
  <c r="D1925" i="8"/>
  <c r="D1924" i="8"/>
  <c r="D1923" i="8"/>
  <c r="D1922" i="8"/>
  <c r="D1921" i="8"/>
  <c r="D1920" i="8"/>
  <c r="D1919" i="8"/>
  <c r="D1918" i="8"/>
  <c r="D1917" i="8"/>
  <c r="D1916" i="8"/>
  <c r="D1915" i="8"/>
  <c r="D1914" i="8"/>
  <c r="D1913" i="8"/>
  <c r="D1912" i="8"/>
  <c r="D1911" i="8"/>
  <c r="D1910" i="8"/>
  <c r="D1909" i="8"/>
  <c r="D1908" i="8"/>
  <c r="D1907" i="8"/>
  <c r="D1906" i="8"/>
  <c r="D1905" i="8"/>
  <c r="D1904" i="8"/>
  <c r="D1903" i="8"/>
  <c r="D1902" i="8"/>
  <c r="D1901" i="8"/>
  <c r="D1900" i="8"/>
  <c r="D1899" i="8"/>
  <c r="D1898" i="8"/>
  <c r="D1897" i="8"/>
  <c r="D1896" i="8"/>
  <c r="D1895" i="8"/>
  <c r="D1894" i="8"/>
  <c r="D1893" i="8"/>
  <c r="D1892" i="8"/>
  <c r="D1891" i="8"/>
  <c r="D1890" i="8"/>
  <c r="D1889" i="8"/>
  <c r="D1888" i="8"/>
  <c r="D1887" i="8"/>
  <c r="D1886" i="8"/>
  <c r="D1885" i="8"/>
  <c r="D1884" i="8"/>
  <c r="D1883" i="8"/>
  <c r="D1882" i="8"/>
  <c r="D1881" i="8"/>
  <c r="D1880" i="8"/>
  <c r="D1879" i="8"/>
  <c r="D1878" i="8"/>
  <c r="D1877" i="8"/>
  <c r="D1876" i="8"/>
  <c r="D1875" i="8"/>
  <c r="D1874" i="8"/>
  <c r="D1873" i="8"/>
  <c r="D1872" i="8"/>
  <c r="D1871" i="8"/>
  <c r="D1870" i="8"/>
  <c r="D1869" i="8"/>
  <c r="D1868" i="8"/>
  <c r="D1867" i="8"/>
  <c r="D1866" i="8"/>
  <c r="D1865" i="8"/>
  <c r="D1864" i="8"/>
  <c r="D1863" i="8"/>
  <c r="D1862" i="8"/>
  <c r="D1861" i="8"/>
  <c r="D1860" i="8"/>
  <c r="D1859" i="8"/>
  <c r="D1858" i="8"/>
  <c r="D1857" i="8"/>
  <c r="D1856" i="8"/>
  <c r="D1855" i="8"/>
  <c r="D1854" i="8"/>
  <c r="D1853" i="8"/>
  <c r="D1852" i="8"/>
  <c r="D1851" i="8"/>
  <c r="D1850" i="8"/>
  <c r="D1849" i="8"/>
  <c r="D1848" i="8"/>
  <c r="D1847" i="8"/>
  <c r="D1846" i="8"/>
  <c r="D1845" i="8"/>
  <c r="D1844" i="8"/>
  <c r="D1843" i="8"/>
  <c r="D1842" i="8"/>
  <c r="D1841" i="8"/>
  <c r="D1840" i="8"/>
  <c r="D1839" i="8"/>
  <c r="D1838" i="8"/>
  <c r="D1837" i="8"/>
  <c r="D1836" i="8"/>
  <c r="D1835" i="8"/>
  <c r="D1834" i="8"/>
  <c r="D1833" i="8"/>
  <c r="D1832" i="8"/>
  <c r="D1831" i="8"/>
  <c r="D1830" i="8"/>
  <c r="D1829" i="8"/>
  <c r="D1828" i="8"/>
  <c r="D1827" i="8"/>
  <c r="D1826" i="8"/>
  <c r="D1825" i="8"/>
  <c r="D1824" i="8"/>
  <c r="D1823" i="8"/>
  <c r="D1822" i="8"/>
  <c r="D1821" i="8"/>
  <c r="D1820" i="8"/>
  <c r="D1819" i="8"/>
  <c r="D1818" i="8"/>
  <c r="D1817" i="8"/>
  <c r="D1816" i="8"/>
  <c r="D1815" i="8"/>
  <c r="D1814" i="8"/>
  <c r="D1813" i="8"/>
  <c r="D1812" i="8"/>
  <c r="D1811" i="8"/>
  <c r="D1810" i="8"/>
  <c r="D1809" i="8"/>
  <c r="D1808" i="8"/>
  <c r="D1807" i="8"/>
  <c r="D1806" i="8"/>
  <c r="D1805" i="8"/>
  <c r="D1804" i="8"/>
  <c r="D1803" i="8"/>
  <c r="D1802" i="8"/>
  <c r="D1801" i="8"/>
  <c r="D1800" i="8"/>
  <c r="D1799" i="8"/>
  <c r="D1798" i="8"/>
  <c r="D1797" i="8"/>
  <c r="D1796" i="8"/>
  <c r="D1795" i="8"/>
  <c r="D1794" i="8"/>
  <c r="D1793" i="8"/>
  <c r="D1792" i="8"/>
  <c r="D1791" i="8"/>
  <c r="D1790" i="8"/>
  <c r="D1789" i="8"/>
  <c r="D1788" i="8"/>
  <c r="D1787" i="8"/>
  <c r="D1786" i="8"/>
  <c r="D1785" i="8"/>
  <c r="D1784" i="8"/>
  <c r="D1783" i="8"/>
  <c r="D1782" i="8"/>
  <c r="D1781" i="8"/>
  <c r="D1780" i="8"/>
  <c r="D1779" i="8"/>
  <c r="D1778" i="8"/>
  <c r="D1777" i="8"/>
  <c r="D1776" i="8"/>
  <c r="D1775" i="8"/>
  <c r="D1774" i="8"/>
  <c r="D1773" i="8"/>
  <c r="D1772" i="8"/>
  <c r="D1771" i="8"/>
  <c r="D1770" i="8"/>
  <c r="D1769" i="8"/>
  <c r="D1768" i="8"/>
  <c r="D1767" i="8"/>
  <c r="D1766" i="8"/>
  <c r="D1765" i="8"/>
  <c r="D1764" i="8"/>
  <c r="D1763" i="8"/>
  <c r="D1762" i="8"/>
  <c r="D1761" i="8"/>
  <c r="D1760" i="8"/>
  <c r="D1759" i="8"/>
  <c r="D1758" i="8"/>
  <c r="D1757" i="8"/>
  <c r="D1756" i="8"/>
  <c r="D1755" i="8"/>
  <c r="D1754" i="8"/>
  <c r="D1753" i="8"/>
  <c r="D1752" i="8"/>
  <c r="D1751" i="8"/>
  <c r="D1750" i="8"/>
  <c r="D1749" i="8"/>
  <c r="D1748" i="8"/>
  <c r="D1747" i="8"/>
  <c r="D1746" i="8"/>
  <c r="D1745" i="8"/>
  <c r="D1744" i="8"/>
  <c r="D1743" i="8"/>
  <c r="D1742" i="8"/>
  <c r="D1741" i="8"/>
  <c r="D1740" i="8"/>
  <c r="D1739" i="8"/>
  <c r="D1738" i="8"/>
  <c r="D1737" i="8"/>
  <c r="D1736" i="8"/>
  <c r="D1735" i="8"/>
  <c r="D1734" i="8"/>
  <c r="D1733" i="8"/>
  <c r="D1732" i="8"/>
  <c r="D1731" i="8"/>
  <c r="D1730" i="8"/>
  <c r="D1729" i="8"/>
  <c r="D1728" i="8"/>
  <c r="D1727" i="8"/>
  <c r="D1726" i="8"/>
  <c r="D1725" i="8"/>
  <c r="D1724" i="8"/>
  <c r="D1723" i="8"/>
  <c r="D1722" i="8"/>
  <c r="D1721" i="8"/>
  <c r="D1720" i="8"/>
  <c r="D1719" i="8"/>
  <c r="D1718" i="8"/>
  <c r="D1717" i="8"/>
  <c r="D1716" i="8"/>
  <c r="D1715" i="8"/>
  <c r="D1714" i="8"/>
  <c r="D1713" i="8"/>
  <c r="D1712" i="8"/>
  <c r="D1711" i="8"/>
  <c r="D1710" i="8"/>
  <c r="D1709" i="8"/>
  <c r="D1708" i="8"/>
  <c r="D1707" i="8"/>
  <c r="D1706" i="8"/>
  <c r="D1705" i="8"/>
  <c r="D1704" i="8"/>
  <c r="D1703" i="8"/>
  <c r="D1702" i="8"/>
  <c r="D1701" i="8"/>
  <c r="D1700" i="8"/>
  <c r="D1699" i="8"/>
  <c r="D1698" i="8"/>
  <c r="D1697" i="8"/>
  <c r="D1696" i="8"/>
  <c r="D1695" i="8"/>
  <c r="D1694" i="8"/>
  <c r="D1693" i="8"/>
  <c r="D1692" i="8"/>
  <c r="D1691" i="8"/>
  <c r="D1690" i="8"/>
  <c r="D1689" i="8"/>
  <c r="D1688" i="8"/>
  <c r="D1687" i="8"/>
  <c r="D1686" i="8"/>
  <c r="D1685" i="8"/>
  <c r="D1684" i="8"/>
  <c r="D1683" i="8"/>
  <c r="D1682" i="8"/>
  <c r="D1681" i="8"/>
  <c r="D1680" i="8"/>
  <c r="D1679" i="8"/>
  <c r="D1678" i="8"/>
  <c r="D1677" i="8"/>
  <c r="D1676" i="8"/>
  <c r="D1675" i="8"/>
  <c r="D1674" i="8"/>
  <c r="D1673" i="8"/>
  <c r="D1672" i="8"/>
  <c r="D1671" i="8"/>
  <c r="D1670" i="8"/>
  <c r="D1669" i="8"/>
  <c r="D1668" i="8"/>
  <c r="D1667" i="8"/>
  <c r="D1666" i="8"/>
  <c r="D1665" i="8"/>
  <c r="D1664" i="8"/>
  <c r="D1663" i="8"/>
  <c r="D1662" i="8"/>
  <c r="D1661" i="8"/>
  <c r="D1660" i="8"/>
  <c r="D1659" i="8"/>
  <c r="D1658" i="8"/>
  <c r="D1657" i="8"/>
  <c r="D1656" i="8"/>
  <c r="D1655" i="8"/>
  <c r="D1654" i="8"/>
  <c r="D1653" i="8"/>
  <c r="D1652" i="8"/>
  <c r="D1651" i="8"/>
  <c r="D1650" i="8"/>
  <c r="D1649" i="8"/>
  <c r="D1648" i="8"/>
  <c r="D1647" i="8"/>
  <c r="D1646" i="8"/>
  <c r="D1645" i="8"/>
  <c r="D1644" i="8"/>
  <c r="D1643" i="8"/>
  <c r="D1642" i="8"/>
  <c r="D1641" i="8"/>
  <c r="D1640" i="8"/>
  <c r="D1639" i="8"/>
  <c r="D1638" i="8"/>
  <c r="D1637" i="8"/>
  <c r="D1636" i="8"/>
  <c r="D1635" i="8"/>
  <c r="D1634" i="8"/>
  <c r="D1633" i="8"/>
  <c r="D1632" i="8"/>
  <c r="D1631" i="8"/>
  <c r="D1630" i="8"/>
  <c r="D1629" i="8"/>
  <c r="D1628" i="8"/>
  <c r="D1627" i="8"/>
  <c r="D1626" i="8"/>
  <c r="D1625" i="8"/>
  <c r="D1624" i="8"/>
  <c r="D1623" i="8"/>
  <c r="D1622" i="8"/>
  <c r="D1621" i="8"/>
  <c r="D1620" i="8"/>
  <c r="D1619" i="8"/>
  <c r="D1618" i="8"/>
  <c r="D1617" i="8"/>
  <c r="D1616" i="8"/>
  <c r="D1615" i="8"/>
  <c r="D1614" i="8"/>
  <c r="D1613" i="8"/>
  <c r="D1612" i="8"/>
  <c r="D1611" i="8"/>
  <c r="D1610" i="8"/>
  <c r="D1609" i="8"/>
  <c r="D1608" i="8"/>
  <c r="D1607" i="8"/>
  <c r="D1606" i="8"/>
  <c r="D1605" i="8"/>
  <c r="D1604" i="8"/>
  <c r="D1603" i="8"/>
  <c r="D1602" i="8"/>
  <c r="D1601" i="8"/>
  <c r="D1600" i="8"/>
  <c r="D1599" i="8"/>
  <c r="D1598" i="8"/>
  <c r="D1597" i="8"/>
  <c r="D1596" i="8"/>
  <c r="D1595" i="8"/>
  <c r="D1594" i="8"/>
  <c r="D1593" i="8"/>
  <c r="D1592" i="8"/>
  <c r="D1591" i="8"/>
  <c r="D1590" i="8"/>
  <c r="D1589" i="8"/>
  <c r="D1588" i="8"/>
  <c r="D1587" i="8"/>
  <c r="D1586" i="8"/>
  <c r="D1585" i="8"/>
  <c r="D1584" i="8"/>
  <c r="D1583" i="8"/>
  <c r="D1582" i="8"/>
  <c r="D1581" i="8"/>
  <c r="D1580" i="8"/>
  <c r="D1579" i="8"/>
  <c r="D1578" i="8"/>
  <c r="D1577" i="8"/>
  <c r="D1576" i="8"/>
  <c r="D1575" i="8"/>
  <c r="D1574" i="8"/>
  <c r="D1573" i="8"/>
  <c r="D1572" i="8"/>
  <c r="D1571" i="8"/>
  <c r="D1570" i="8"/>
  <c r="D1569" i="8"/>
  <c r="D1568" i="8"/>
  <c r="D1567" i="8"/>
  <c r="D1566" i="8"/>
  <c r="D1565" i="8"/>
  <c r="D1564" i="8"/>
  <c r="D1563" i="8"/>
  <c r="D1562" i="8"/>
  <c r="D1561" i="8"/>
  <c r="D1560" i="8"/>
  <c r="D1559" i="8"/>
  <c r="D1558" i="8"/>
  <c r="D1557" i="8"/>
  <c r="D1556" i="8"/>
  <c r="D1555" i="8"/>
  <c r="D1554" i="8"/>
  <c r="D1553" i="8"/>
  <c r="D1552" i="8"/>
  <c r="D1551" i="8"/>
  <c r="D1550" i="8"/>
  <c r="D1549" i="8"/>
  <c r="D1548" i="8"/>
  <c r="D1547" i="8"/>
  <c r="D1546" i="8"/>
  <c r="D1545" i="8"/>
  <c r="D1544" i="8"/>
  <c r="D1543" i="8"/>
  <c r="D1542" i="8"/>
  <c r="D1541" i="8"/>
  <c r="D1540" i="8"/>
  <c r="D1539" i="8"/>
  <c r="D1538" i="8"/>
  <c r="D1537" i="8"/>
  <c r="D1536" i="8"/>
  <c r="D1535" i="8"/>
  <c r="D1534" i="8"/>
  <c r="D1533" i="8"/>
  <c r="D1532" i="8"/>
  <c r="D1531" i="8"/>
  <c r="D1530" i="8"/>
  <c r="D1529" i="8"/>
  <c r="D1528" i="8"/>
  <c r="D1527" i="8"/>
  <c r="D1526" i="8"/>
  <c r="D1525" i="8"/>
  <c r="D1524" i="8"/>
  <c r="D1523" i="8"/>
  <c r="D1522" i="8"/>
  <c r="D1521" i="8"/>
  <c r="D1520" i="8"/>
  <c r="D1519" i="8"/>
  <c r="D1518" i="8"/>
  <c r="D1517" i="8"/>
  <c r="D1516" i="8"/>
  <c r="D1515" i="8"/>
  <c r="D1514" i="8"/>
  <c r="D1513" i="8"/>
  <c r="D1512" i="8"/>
  <c r="D1511" i="8"/>
  <c r="D1510" i="8"/>
  <c r="D1509" i="8"/>
  <c r="D1508" i="8"/>
  <c r="D1507" i="8"/>
  <c r="D1506" i="8"/>
  <c r="D1505" i="8"/>
  <c r="D1504" i="8"/>
  <c r="D1503" i="8"/>
  <c r="D1502" i="8"/>
  <c r="D1501" i="8"/>
  <c r="D1500" i="8"/>
  <c r="D1499" i="8"/>
  <c r="D1498" i="8"/>
  <c r="D1497" i="8"/>
  <c r="D1496" i="8"/>
  <c r="D1495" i="8"/>
  <c r="D1494" i="8"/>
  <c r="D1493" i="8"/>
  <c r="D1492" i="8"/>
  <c r="D1491" i="8"/>
  <c r="D1490" i="8"/>
  <c r="D1489" i="8"/>
  <c r="D1488" i="8"/>
  <c r="D1487" i="8"/>
  <c r="D1486" i="8"/>
  <c r="D1485" i="8"/>
  <c r="D1484" i="8"/>
  <c r="D1483" i="8"/>
  <c r="D1482" i="8"/>
  <c r="D1481" i="8"/>
  <c r="D1480" i="8"/>
  <c r="D1479" i="8"/>
  <c r="D1478" i="8"/>
  <c r="D1477" i="8"/>
  <c r="D1476" i="8"/>
  <c r="D1475" i="8"/>
  <c r="D1474" i="8"/>
  <c r="D1473" i="8"/>
  <c r="D1472" i="8"/>
  <c r="D1471" i="8"/>
  <c r="D1470" i="8"/>
  <c r="D1469" i="8"/>
  <c r="D1468" i="8"/>
  <c r="D1467" i="8"/>
  <c r="D1466" i="8"/>
  <c r="D1465" i="8"/>
  <c r="D1464" i="8"/>
  <c r="D1463" i="8"/>
  <c r="D1462" i="8"/>
  <c r="D1461" i="8"/>
  <c r="D1460" i="8"/>
  <c r="D1459" i="8"/>
  <c r="D1458" i="8"/>
  <c r="D1457" i="8"/>
  <c r="D1456" i="8"/>
  <c r="D1455" i="8"/>
  <c r="D1454" i="8"/>
  <c r="D1453" i="8"/>
  <c r="D1452" i="8"/>
  <c r="D1451" i="8"/>
  <c r="D1450" i="8"/>
  <c r="D1449" i="8"/>
  <c r="D1448" i="8"/>
  <c r="D1447" i="8"/>
  <c r="D1446" i="8"/>
  <c r="D1445" i="8"/>
  <c r="D1444" i="8"/>
  <c r="D1443" i="8"/>
  <c r="D1442" i="8"/>
  <c r="D1441" i="8"/>
  <c r="D1440" i="8"/>
  <c r="D1439" i="8"/>
  <c r="D1438" i="8"/>
  <c r="D1437" i="8"/>
  <c r="D1436" i="8"/>
  <c r="D1435" i="8"/>
  <c r="D1434" i="8"/>
  <c r="D1433" i="8"/>
  <c r="D1432" i="8"/>
  <c r="D1431" i="8"/>
  <c r="D1430" i="8"/>
  <c r="D1429" i="8"/>
  <c r="D1428" i="8"/>
  <c r="D1427" i="8"/>
  <c r="D1426" i="8"/>
  <c r="D1425" i="8"/>
  <c r="D1424" i="8"/>
  <c r="D1423" i="8"/>
  <c r="D1422" i="8"/>
  <c r="D1421" i="8"/>
  <c r="D1420" i="8"/>
  <c r="D1419" i="8"/>
  <c r="D1418" i="8"/>
  <c r="D1417" i="8"/>
  <c r="D1416" i="8"/>
  <c r="D1415" i="8"/>
  <c r="D1414" i="8"/>
  <c r="D1413" i="8"/>
  <c r="D1412" i="8"/>
  <c r="D1411" i="8"/>
  <c r="D1410" i="8"/>
  <c r="D1409" i="8"/>
  <c r="D1408" i="8"/>
  <c r="D1407" i="8"/>
  <c r="D1406" i="8"/>
  <c r="D1405" i="8"/>
  <c r="D1404" i="8"/>
  <c r="D1403" i="8"/>
  <c r="D1402" i="8"/>
  <c r="D1401" i="8"/>
  <c r="D1400" i="8"/>
  <c r="D1399" i="8"/>
  <c r="D1398" i="8"/>
  <c r="D1397" i="8"/>
  <c r="D1396" i="8"/>
  <c r="D1395" i="8"/>
  <c r="D1394" i="8"/>
  <c r="D1393" i="8"/>
  <c r="D1392" i="8"/>
  <c r="D1391" i="8"/>
  <c r="D1390" i="8"/>
  <c r="D1389" i="8"/>
  <c r="D1388" i="8"/>
  <c r="D1387" i="8"/>
  <c r="D1386" i="8"/>
  <c r="D1385" i="8"/>
  <c r="D1384" i="8"/>
  <c r="D1383" i="8"/>
  <c r="D1382" i="8"/>
  <c r="D1381" i="8"/>
  <c r="D1380" i="8"/>
  <c r="D1379" i="8"/>
  <c r="D1378" i="8"/>
  <c r="D1377" i="8"/>
  <c r="D1376" i="8"/>
  <c r="D1375" i="8"/>
  <c r="D1374" i="8"/>
  <c r="D1373" i="8"/>
  <c r="D1372" i="8"/>
  <c r="D1371" i="8"/>
  <c r="D1370" i="8"/>
  <c r="D1369" i="8"/>
  <c r="D1368" i="8"/>
  <c r="D1367" i="8"/>
  <c r="D1366" i="8"/>
  <c r="D1365" i="8"/>
  <c r="D1364" i="8"/>
  <c r="D1363" i="8"/>
  <c r="D1362" i="8"/>
  <c r="D1361" i="8"/>
  <c r="D1360" i="8"/>
  <c r="D1359" i="8"/>
  <c r="D1358" i="8"/>
  <c r="D1357" i="8"/>
  <c r="D1356" i="8"/>
  <c r="D1355" i="8"/>
  <c r="D1354" i="8"/>
  <c r="D1353" i="8"/>
  <c r="D1352" i="8"/>
  <c r="D1351" i="8"/>
  <c r="D1350" i="8"/>
  <c r="D1349" i="8"/>
  <c r="D1348" i="8"/>
  <c r="D1347" i="8"/>
  <c r="D1346" i="8"/>
  <c r="D1345" i="8"/>
  <c r="D1344" i="8"/>
  <c r="D1343" i="8"/>
  <c r="D1342" i="8"/>
  <c r="D1341" i="8"/>
  <c r="D1340" i="8"/>
  <c r="D1339" i="8"/>
  <c r="D1338" i="8"/>
  <c r="D1337" i="8"/>
  <c r="D1336" i="8"/>
  <c r="D1335" i="8"/>
  <c r="D1334" i="8"/>
  <c r="D1333" i="8"/>
  <c r="D1332" i="8"/>
  <c r="D1331" i="8"/>
  <c r="D1330" i="8"/>
  <c r="D1329" i="8"/>
  <c r="D1328" i="8"/>
  <c r="D1327" i="8"/>
  <c r="D1326" i="8"/>
  <c r="D1325" i="8"/>
  <c r="D1324" i="8"/>
  <c r="D1323" i="8"/>
  <c r="D1322" i="8"/>
  <c r="D1321" i="8"/>
  <c r="D1320" i="8"/>
  <c r="D1319" i="8"/>
  <c r="D1318" i="8"/>
  <c r="D1317" i="8"/>
  <c r="D1316" i="8"/>
  <c r="D1315" i="8"/>
  <c r="D1314" i="8"/>
  <c r="D1313" i="8"/>
  <c r="D1312" i="8"/>
  <c r="D1311" i="8"/>
  <c r="D1310" i="8"/>
  <c r="D1309" i="8"/>
  <c r="D1308" i="8"/>
  <c r="D1307" i="8"/>
  <c r="D1306" i="8"/>
  <c r="D1305" i="8"/>
  <c r="D1304" i="8"/>
  <c r="D1303" i="8"/>
  <c r="D1302" i="8"/>
  <c r="D1301" i="8"/>
  <c r="D1300" i="8"/>
  <c r="D1299" i="8"/>
  <c r="D1298" i="8"/>
  <c r="D1297" i="8"/>
  <c r="D1296" i="8"/>
  <c r="D1295" i="8"/>
  <c r="D1294" i="8"/>
  <c r="D1293" i="8"/>
  <c r="D1292" i="8"/>
  <c r="D1291" i="8"/>
  <c r="D1290" i="8"/>
  <c r="D1289" i="8"/>
  <c r="D1288" i="8"/>
  <c r="D1287" i="8"/>
  <c r="D1286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D1020" i="8"/>
  <c r="D1019" i="8"/>
  <c r="D1018" i="8"/>
  <c r="D1017" i="8"/>
  <c r="D1016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D755" i="8"/>
  <c r="D754" i="8"/>
  <c r="D753" i="8"/>
  <c r="D752" i="8"/>
  <c r="D751" i="8"/>
  <c r="D750" i="8"/>
  <c r="D749" i="8"/>
  <c r="D748" i="8"/>
  <c r="D747" i="8"/>
  <c r="D746" i="8"/>
  <c r="D745" i="8"/>
  <c r="D744" i="8"/>
  <c r="D743" i="8"/>
  <c r="D742" i="8"/>
  <c r="D741" i="8"/>
  <c r="D740" i="8"/>
  <c r="D739" i="8"/>
  <c r="D738" i="8"/>
  <c r="D737" i="8"/>
  <c r="D736" i="8"/>
  <c r="D735" i="8"/>
  <c r="D734" i="8"/>
  <c r="D733" i="8"/>
  <c r="D732" i="8"/>
  <c r="D731" i="8"/>
  <c r="D730" i="8"/>
  <c r="D729" i="8"/>
  <c r="D728" i="8"/>
  <c r="D727" i="8"/>
  <c r="D726" i="8"/>
  <c r="D725" i="8"/>
  <c r="D724" i="8"/>
  <c r="D723" i="8"/>
  <c r="D722" i="8"/>
  <c r="D721" i="8"/>
  <c r="D720" i="8"/>
  <c r="D719" i="8"/>
  <c r="D718" i="8"/>
  <c r="D717" i="8"/>
  <c r="D716" i="8"/>
  <c r="D715" i="8"/>
  <c r="D714" i="8"/>
  <c r="D713" i="8"/>
  <c r="D712" i="8"/>
  <c r="D711" i="8"/>
  <c r="D710" i="8"/>
  <c r="D709" i="8"/>
  <c r="D708" i="8"/>
  <c r="D707" i="8"/>
  <c r="D706" i="8"/>
  <c r="D705" i="8"/>
  <c r="D704" i="8"/>
  <c r="D703" i="8"/>
  <c r="D702" i="8"/>
  <c r="D701" i="8"/>
  <c r="D700" i="8"/>
  <c r="D699" i="8"/>
  <c r="D698" i="8"/>
  <c r="D697" i="8"/>
  <c r="D696" i="8"/>
  <c r="D695" i="8"/>
  <c r="D694" i="8"/>
  <c r="D693" i="8"/>
  <c r="D692" i="8"/>
  <c r="D691" i="8"/>
  <c r="D690" i="8"/>
  <c r="D689" i="8"/>
  <c r="D688" i="8"/>
  <c r="D687" i="8"/>
  <c r="D686" i="8"/>
  <c r="D685" i="8"/>
  <c r="D684" i="8"/>
  <c r="D683" i="8"/>
  <c r="D682" i="8"/>
  <c r="D681" i="8"/>
  <c r="D680" i="8"/>
  <c r="D679" i="8"/>
  <c r="D678" i="8"/>
  <c r="D677" i="8"/>
  <c r="D676" i="8"/>
  <c r="D675" i="8"/>
  <c r="D674" i="8"/>
  <c r="D673" i="8"/>
  <c r="D672" i="8"/>
  <c r="D671" i="8"/>
  <c r="D670" i="8"/>
  <c r="D669" i="8"/>
  <c r="D668" i="8"/>
  <c r="D667" i="8"/>
  <c r="D666" i="8"/>
  <c r="D665" i="8"/>
  <c r="D664" i="8"/>
  <c r="D663" i="8"/>
  <c r="D662" i="8"/>
  <c r="D661" i="8"/>
  <c r="D660" i="8"/>
  <c r="D659" i="8"/>
  <c r="D658" i="8"/>
  <c r="D657" i="8"/>
  <c r="D656" i="8"/>
  <c r="D655" i="8"/>
  <c r="D654" i="8"/>
  <c r="D653" i="8"/>
  <c r="D652" i="8"/>
  <c r="D651" i="8"/>
  <c r="D650" i="8"/>
  <c r="D649" i="8"/>
  <c r="D648" i="8"/>
  <c r="D647" i="8"/>
  <c r="D646" i="8"/>
  <c r="D645" i="8"/>
  <c r="D644" i="8"/>
  <c r="D643" i="8"/>
  <c r="D642" i="8"/>
  <c r="D641" i="8"/>
  <c r="D640" i="8"/>
  <c r="D639" i="8"/>
  <c r="D638" i="8"/>
  <c r="D637" i="8"/>
  <c r="D636" i="8"/>
  <c r="D635" i="8"/>
  <c r="D634" i="8"/>
  <c r="D633" i="8"/>
  <c r="D632" i="8"/>
  <c r="D631" i="8"/>
  <c r="D630" i="8"/>
  <c r="D629" i="8"/>
  <c r="D628" i="8"/>
  <c r="D627" i="8"/>
  <c r="D626" i="8"/>
  <c r="D625" i="8"/>
  <c r="D624" i="8"/>
  <c r="D623" i="8"/>
  <c r="D622" i="8"/>
  <c r="D621" i="8"/>
  <c r="D620" i="8"/>
  <c r="D619" i="8"/>
  <c r="D618" i="8"/>
  <c r="D617" i="8"/>
  <c r="D616" i="8"/>
  <c r="D615" i="8"/>
  <c r="D614" i="8"/>
  <c r="D613" i="8"/>
  <c r="D612" i="8"/>
  <c r="D611" i="8"/>
  <c r="D610" i="8"/>
  <c r="D609" i="8"/>
  <c r="D608" i="8"/>
  <c r="D607" i="8"/>
  <c r="D606" i="8"/>
  <c r="D605" i="8"/>
  <c r="D604" i="8"/>
  <c r="D603" i="8"/>
  <c r="D602" i="8"/>
  <c r="D601" i="8"/>
  <c r="D600" i="8"/>
  <c r="D599" i="8"/>
  <c r="D598" i="8"/>
  <c r="D597" i="8"/>
  <c r="D596" i="8"/>
  <c r="D595" i="8"/>
  <c r="D594" i="8"/>
  <c r="D593" i="8"/>
  <c r="D592" i="8"/>
  <c r="D591" i="8"/>
  <c r="D590" i="8"/>
  <c r="D589" i="8"/>
  <c r="D588" i="8"/>
  <c r="D587" i="8"/>
  <c r="D586" i="8"/>
  <c r="D585" i="8"/>
  <c r="D584" i="8"/>
  <c r="D583" i="8"/>
  <c r="D582" i="8"/>
  <c r="D581" i="8"/>
  <c r="D580" i="8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D558" i="8"/>
  <c r="D557" i="8"/>
  <c r="D556" i="8"/>
  <c r="D555" i="8"/>
  <c r="D554" i="8"/>
  <c r="D553" i="8"/>
  <c r="D552" i="8"/>
  <c r="D551" i="8"/>
  <c r="D550" i="8"/>
  <c r="D549" i="8"/>
  <c r="D548" i="8"/>
  <c r="D547" i="8"/>
  <c r="D546" i="8"/>
  <c r="D545" i="8"/>
  <c r="D544" i="8"/>
  <c r="D543" i="8"/>
  <c r="D542" i="8"/>
  <c r="D541" i="8"/>
  <c r="D540" i="8"/>
  <c r="D539" i="8"/>
  <c r="D538" i="8"/>
  <c r="D537" i="8"/>
  <c r="D536" i="8"/>
  <c r="D535" i="8"/>
  <c r="D534" i="8"/>
  <c r="D533" i="8"/>
  <c r="D532" i="8"/>
  <c r="D531" i="8"/>
  <c r="D530" i="8"/>
  <c r="D529" i="8"/>
  <c r="D528" i="8"/>
  <c r="D527" i="8"/>
  <c r="D526" i="8"/>
  <c r="D525" i="8"/>
  <c r="D524" i="8"/>
  <c r="D523" i="8"/>
  <c r="D522" i="8"/>
  <c r="D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V23" i="1" l="1"/>
  <c r="T23" i="1" l="1"/>
  <c r="U23" i="1" s="1"/>
  <c r="W23" i="1" l="1"/>
  <c r="T24" i="1"/>
  <c r="U24" i="1" s="1"/>
  <c r="X23" i="1" l="1"/>
  <c r="B382" i="1" l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O23" i="1"/>
  <c r="P23" i="1" s="1"/>
  <c r="K23" i="1"/>
  <c r="M23" i="1" s="1"/>
  <c r="G23" i="1"/>
  <c r="I23" i="1" s="1"/>
  <c r="B23" i="1"/>
  <c r="Q23" i="1" l="1"/>
  <c r="R23" i="1"/>
  <c r="L23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71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360" i="1"/>
  <c r="H289" i="1"/>
  <c r="H297" i="1"/>
  <c r="H98" i="1"/>
  <c r="H122" i="1"/>
  <c r="H130" i="1"/>
  <c r="H138" i="1"/>
  <c r="H146" i="1"/>
  <c r="H154" i="1"/>
  <c r="H362" i="1"/>
  <c r="H307" i="1"/>
  <c r="H323" i="1"/>
  <c r="H371" i="1"/>
  <c r="H379" i="1"/>
  <c r="H23" i="1"/>
  <c r="H148" i="1"/>
  <c r="H356" i="1"/>
  <c r="H253" i="1"/>
  <c r="H261" i="1"/>
  <c r="H373" i="1"/>
  <c r="H381" i="1"/>
  <c r="H30" i="1"/>
  <c r="H38" i="1"/>
  <c r="H46" i="1"/>
  <c r="H150" i="1"/>
  <c r="H358" i="1"/>
  <c r="H352" i="1"/>
  <c r="H193" i="1"/>
  <c r="H350" i="1"/>
  <c r="H177" i="1"/>
  <c r="H348" i="1"/>
  <c r="H294" i="1"/>
  <c r="H354" i="1"/>
  <c r="H50" i="1"/>
  <c r="H108" i="1"/>
  <c r="H241" i="1"/>
  <c r="H302" i="1"/>
  <c r="H288" i="1"/>
  <c r="H76" i="1"/>
  <c r="H114" i="1"/>
  <c r="H209" i="1"/>
  <c r="H263" i="1"/>
  <c r="H278" i="1"/>
  <c r="H280" i="1"/>
  <c r="H282" i="1"/>
  <c r="H284" i="1"/>
  <c r="H286" i="1"/>
  <c r="H296" i="1"/>
  <c r="H309" i="1"/>
  <c r="H317" i="1"/>
  <c r="H325" i="1"/>
  <c r="H329" i="1"/>
  <c r="H331" i="1"/>
  <c r="H333" i="1"/>
  <c r="H335" i="1"/>
  <c r="H337" i="1"/>
  <c r="H339" i="1"/>
  <c r="H341" i="1"/>
  <c r="H343" i="1"/>
  <c r="H82" i="1"/>
  <c r="H132" i="1"/>
  <c r="H152" i="1"/>
  <c r="H161" i="1"/>
  <c r="H225" i="1"/>
  <c r="H290" i="1"/>
  <c r="H292" i="1"/>
  <c r="H295" i="1"/>
  <c r="H298" i="1"/>
  <c r="H300" i="1"/>
  <c r="H47" i="1"/>
  <c r="H51" i="1"/>
  <c r="H57" i="1"/>
  <c r="H83" i="1"/>
  <c r="H109" i="1"/>
  <c r="H115" i="1"/>
  <c r="H123" i="1"/>
  <c r="H134" i="1"/>
  <c r="H195" i="1"/>
  <c r="H217" i="1"/>
  <c r="H25" i="1"/>
  <c r="H32" i="1"/>
  <c r="H41" i="1"/>
  <c r="H52" i="1"/>
  <c r="H54" i="1"/>
  <c r="H59" i="1"/>
  <c r="H85" i="1"/>
  <c r="H86" i="1"/>
  <c r="H90" i="1"/>
  <c r="H27" i="1"/>
  <c r="H35" i="1"/>
  <c r="H42" i="1"/>
  <c r="H43" i="1"/>
  <c r="H60" i="1"/>
  <c r="H61" i="1"/>
  <c r="H62" i="1"/>
  <c r="H66" i="1"/>
  <c r="H67" i="1"/>
  <c r="H73" i="1"/>
  <c r="H92" i="1"/>
  <c r="H93" i="1"/>
  <c r="H94" i="1"/>
  <c r="H99" i="1"/>
  <c r="H105" i="1"/>
  <c r="H139" i="1"/>
  <c r="H162" i="1"/>
  <c r="H163" i="1"/>
  <c r="H184" i="1"/>
  <c r="H185" i="1"/>
  <c r="H226" i="1"/>
  <c r="H227" i="1"/>
  <c r="H248" i="1"/>
  <c r="H249" i="1"/>
  <c r="H285" i="1"/>
  <c r="H332" i="1"/>
  <c r="H334" i="1"/>
  <c r="H31" i="1"/>
  <c r="H39" i="1"/>
  <c r="H77" i="1"/>
  <c r="H78" i="1"/>
  <c r="H89" i="1"/>
  <c r="H110" i="1"/>
  <c r="H133" i="1"/>
  <c r="H194" i="1"/>
  <c r="H216" i="1"/>
  <c r="H321" i="1"/>
  <c r="H353" i="1"/>
  <c r="H24" i="1"/>
  <c r="G24" i="1" s="1"/>
  <c r="H33" i="1"/>
  <c r="H40" i="1"/>
  <c r="H53" i="1"/>
  <c r="H58" i="1"/>
  <c r="H65" i="1"/>
  <c r="H84" i="1"/>
  <c r="H91" i="1"/>
  <c r="H97" i="1"/>
  <c r="H116" i="1"/>
  <c r="H117" i="1"/>
  <c r="H118" i="1"/>
  <c r="H124" i="1"/>
  <c r="H125" i="1"/>
  <c r="H126" i="1"/>
  <c r="H147" i="1"/>
  <c r="H156" i="1"/>
  <c r="H158" i="1"/>
  <c r="H178" i="1"/>
  <c r="H179" i="1"/>
  <c r="H200" i="1"/>
  <c r="H201" i="1"/>
  <c r="H242" i="1"/>
  <c r="H243" i="1"/>
  <c r="H267" i="1"/>
  <c r="H299" i="1"/>
  <c r="H26" i="1"/>
  <c r="H34" i="1"/>
  <c r="H28" i="1"/>
  <c r="H29" i="1"/>
  <c r="H36" i="1"/>
  <c r="H37" i="1"/>
  <c r="H44" i="1"/>
  <c r="H45" i="1"/>
  <c r="H49" i="1"/>
  <c r="H68" i="1"/>
  <c r="H69" i="1"/>
  <c r="H70" i="1"/>
  <c r="H74" i="1"/>
  <c r="H75" i="1"/>
  <c r="H81" i="1"/>
  <c r="H100" i="1"/>
  <c r="H101" i="1"/>
  <c r="H102" i="1"/>
  <c r="H106" i="1"/>
  <c r="H107" i="1"/>
  <c r="H113" i="1"/>
  <c r="H131" i="1"/>
  <c r="H140" i="1"/>
  <c r="H141" i="1"/>
  <c r="H142" i="1"/>
  <c r="H168" i="1"/>
  <c r="H169" i="1"/>
  <c r="H210" i="1"/>
  <c r="H211" i="1"/>
  <c r="H232" i="1"/>
  <c r="H233" i="1"/>
  <c r="H254" i="1"/>
  <c r="H275" i="1"/>
  <c r="H351" i="1"/>
  <c r="H55" i="1"/>
  <c r="H63" i="1"/>
  <c r="H71" i="1"/>
  <c r="H79" i="1"/>
  <c r="H87" i="1"/>
  <c r="H95" i="1"/>
  <c r="H103" i="1"/>
  <c r="H111" i="1"/>
  <c r="H119" i="1"/>
  <c r="H127" i="1"/>
  <c r="H135" i="1"/>
  <c r="H143" i="1"/>
  <c r="H170" i="1"/>
  <c r="H171" i="1"/>
  <c r="H186" i="1"/>
  <c r="H187" i="1"/>
  <c r="H202" i="1"/>
  <c r="H203" i="1"/>
  <c r="H218" i="1"/>
  <c r="H219" i="1"/>
  <c r="H234" i="1"/>
  <c r="H235" i="1"/>
  <c r="H250" i="1"/>
  <c r="H251" i="1"/>
  <c r="H257" i="1"/>
  <c r="H277" i="1"/>
  <c r="H281" i="1"/>
  <c r="H121" i="1"/>
  <c r="H129" i="1"/>
  <c r="H137" i="1"/>
  <c r="H145" i="1"/>
  <c r="H160" i="1"/>
  <c r="H176" i="1"/>
  <c r="H192" i="1"/>
  <c r="H208" i="1"/>
  <c r="H224" i="1"/>
  <c r="H240" i="1"/>
  <c r="H265" i="1"/>
  <c r="H315" i="1"/>
  <c r="H172" i="1"/>
  <c r="H196" i="1"/>
  <c r="H204" i="1"/>
  <c r="H212" i="1"/>
  <c r="H220" i="1"/>
  <c r="H228" i="1"/>
  <c r="H236" i="1"/>
  <c r="H244" i="1"/>
  <c r="H252" i="1"/>
  <c r="H291" i="1"/>
  <c r="H164" i="1"/>
  <c r="H180" i="1"/>
  <c r="H188" i="1"/>
  <c r="H149" i="1"/>
  <c r="H151" i="1"/>
  <c r="H153" i="1"/>
  <c r="H155" i="1"/>
  <c r="H157" i="1"/>
  <c r="H159" i="1"/>
  <c r="H165" i="1"/>
  <c r="H166" i="1"/>
  <c r="H173" i="1"/>
  <c r="H174" i="1"/>
  <c r="H181" i="1"/>
  <c r="H182" i="1"/>
  <c r="H189" i="1"/>
  <c r="H190" i="1"/>
  <c r="H197" i="1"/>
  <c r="H198" i="1"/>
  <c r="H205" i="1"/>
  <c r="H206" i="1"/>
  <c r="H213" i="1"/>
  <c r="H214" i="1"/>
  <c r="H221" i="1"/>
  <c r="H222" i="1"/>
  <c r="H229" i="1"/>
  <c r="H230" i="1"/>
  <c r="H237" i="1"/>
  <c r="H238" i="1"/>
  <c r="H245" i="1"/>
  <c r="H246" i="1"/>
  <c r="H259" i="1"/>
  <c r="H269" i="1"/>
  <c r="H273" i="1"/>
  <c r="H305" i="1"/>
  <c r="H313" i="1"/>
  <c r="H372" i="1"/>
  <c r="H256" i="1"/>
  <c r="H258" i="1"/>
  <c r="H260" i="1"/>
  <c r="H262" i="1"/>
  <c r="H264" i="1"/>
  <c r="H266" i="1"/>
  <c r="H268" i="1"/>
  <c r="H270" i="1"/>
  <c r="H272" i="1"/>
  <c r="H274" i="1"/>
  <c r="H276" i="1"/>
  <c r="H279" i="1"/>
  <c r="H283" i="1"/>
  <c r="H287" i="1"/>
  <c r="H293" i="1"/>
  <c r="H301" i="1"/>
  <c r="H303" i="1"/>
  <c r="H311" i="1"/>
  <c r="H319" i="1"/>
  <c r="H327" i="1"/>
  <c r="H328" i="1"/>
  <c r="H340" i="1"/>
  <c r="H342" i="1"/>
  <c r="H344" i="1"/>
  <c r="H345" i="1"/>
  <c r="H346" i="1"/>
  <c r="H364" i="1"/>
  <c r="H375" i="1"/>
  <c r="H330" i="1"/>
  <c r="H338" i="1"/>
  <c r="H359" i="1"/>
  <c r="H361" i="1"/>
  <c r="H365" i="1"/>
  <c r="H366" i="1"/>
  <c r="H382" i="1"/>
  <c r="H304" i="1"/>
  <c r="H306" i="1"/>
  <c r="H308" i="1"/>
  <c r="H310" i="1"/>
  <c r="H312" i="1"/>
  <c r="H314" i="1"/>
  <c r="H316" i="1"/>
  <c r="H318" i="1"/>
  <c r="H320" i="1"/>
  <c r="H322" i="1"/>
  <c r="H324" i="1"/>
  <c r="H326" i="1"/>
  <c r="H336" i="1"/>
  <c r="H369" i="1"/>
  <c r="H349" i="1"/>
  <c r="H357" i="1"/>
  <c r="H368" i="1"/>
  <c r="H374" i="1"/>
  <c r="H347" i="1"/>
  <c r="H355" i="1"/>
  <c r="H363" i="1"/>
  <c r="H367" i="1"/>
  <c r="H376" i="1"/>
  <c r="H377" i="1"/>
  <c r="H370" i="1"/>
  <c r="H378" i="1"/>
  <c r="H380" i="1"/>
  <c r="O24" i="1" l="1"/>
  <c r="P24" i="1" s="1"/>
  <c r="S23" i="1"/>
  <c r="G25" i="1"/>
  <c r="K24" i="1"/>
  <c r="N23" i="1"/>
  <c r="J23" i="1"/>
  <c r="H21" i="1"/>
  <c r="G26" i="1" l="1"/>
  <c r="V24" i="1" l="1"/>
  <c r="G27" i="1"/>
  <c r="T25" i="1" l="1"/>
  <c r="U25" i="1" s="1"/>
  <c r="G28" i="1"/>
  <c r="V25" i="1" l="1"/>
  <c r="G29" i="1"/>
  <c r="T26" i="1" l="1"/>
  <c r="U26" i="1" s="1"/>
  <c r="G30" i="1"/>
  <c r="V26" i="1" l="1"/>
  <c r="G31" i="1"/>
  <c r="T27" i="1" l="1"/>
  <c r="U27" i="1" s="1"/>
  <c r="G32" i="1"/>
  <c r="V27" i="1" l="1"/>
  <c r="G33" i="1"/>
  <c r="T28" i="1" l="1"/>
  <c r="U28" i="1" s="1"/>
  <c r="G34" i="1"/>
  <c r="I34" i="1" s="1"/>
  <c r="J34" i="1" l="1"/>
  <c r="G35" i="1"/>
  <c r="I35" i="1" s="1"/>
  <c r="V28" i="1" l="1"/>
  <c r="G36" i="1"/>
  <c r="I36" i="1" s="1"/>
  <c r="J35" i="1"/>
  <c r="T29" i="1" l="1"/>
  <c r="U29" i="1" s="1"/>
  <c r="J36" i="1"/>
  <c r="G37" i="1"/>
  <c r="I37" i="1" s="1"/>
  <c r="V29" i="1" l="1"/>
  <c r="G38" i="1"/>
  <c r="I38" i="1" s="1"/>
  <c r="J37" i="1"/>
  <c r="T30" i="1" l="1"/>
  <c r="U30" i="1" s="1"/>
  <c r="J38" i="1"/>
  <c r="G39" i="1"/>
  <c r="I39" i="1" s="1"/>
  <c r="V30" i="1" l="1"/>
  <c r="G40" i="1"/>
  <c r="I40" i="1" s="1"/>
  <c r="J39" i="1"/>
  <c r="T31" i="1" l="1"/>
  <c r="U31" i="1" s="1"/>
  <c r="J40" i="1"/>
  <c r="G41" i="1"/>
  <c r="I41" i="1" s="1"/>
  <c r="V31" i="1" l="1"/>
  <c r="G42" i="1"/>
  <c r="I42" i="1" s="1"/>
  <c r="J41" i="1"/>
  <c r="T32" i="1" l="1"/>
  <c r="U32" i="1" s="1"/>
  <c r="J42" i="1"/>
  <c r="G43" i="1"/>
  <c r="I43" i="1" s="1"/>
  <c r="V32" i="1" l="1"/>
  <c r="J43" i="1"/>
  <c r="G44" i="1"/>
  <c r="I44" i="1" s="1"/>
  <c r="T33" i="1" l="1"/>
  <c r="U33" i="1" s="1"/>
  <c r="J44" i="1"/>
  <c r="G45" i="1"/>
  <c r="I45" i="1" s="1"/>
  <c r="V33" i="1" l="1"/>
  <c r="G46" i="1"/>
  <c r="I46" i="1" s="1"/>
  <c r="J45" i="1"/>
  <c r="T34" i="1" l="1"/>
  <c r="U34" i="1" s="1"/>
  <c r="J46" i="1"/>
  <c r="G47" i="1"/>
  <c r="W34" i="1" l="1"/>
  <c r="V34" i="1"/>
  <c r="G48" i="1"/>
  <c r="T35" i="1" l="1"/>
  <c r="U35" i="1" s="1"/>
  <c r="X34" i="1"/>
  <c r="G49" i="1"/>
  <c r="W35" i="1" l="1"/>
  <c r="V35" i="1"/>
  <c r="G50" i="1"/>
  <c r="T36" i="1" l="1"/>
  <c r="U36" i="1" s="1"/>
  <c r="X35" i="1"/>
  <c r="G51" i="1"/>
  <c r="W36" i="1" l="1"/>
  <c r="V36" i="1"/>
  <c r="G52" i="1"/>
  <c r="X36" i="1" l="1"/>
  <c r="G53" i="1"/>
  <c r="T37" i="1" l="1"/>
  <c r="U37" i="1" s="1"/>
  <c r="G54" i="1"/>
  <c r="W37" i="1" l="1"/>
  <c r="V37" i="1"/>
  <c r="G55" i="1"/>
  <c r="X37" i="1" l="1"/>
  <c r="T38" i="1"/>
  <c r="U38" i="1" s="1"/>
  <c r="G56" i="1"/>
  <c r="W38" i="1" l="1"/>
  <c r="V38" i="1"/>
  <c r="G57" i="1"/>
  <c r="X38" i="1" l="1"/>
  <c r="T39" i="1"/>
  <c r="U39" i="1" s="1"/>
  <c r="G58" i="1"/>
  <c r="W39" i="1" l="1"/>
  <c r="V39" i="1"/>
  <c r="G59" i="1"/>
  <c r="X39" i="1" l="1"/>
  <c r="T40" i="1"/>
  <c r="U40" i="1" s="1"/>
  <c r="G60" i="1"/>
  <c r="W40" i="1" l="1"/>
  <c r="V40" i="1"/>
  <c r="G61" i="1"/>
  <c r="T41" i="1" l="1"/>
  <c r="U41" i="1" s="1"/>
  <c r="X40" i="1"/>
  <c r="G62" i="1"/>
  <c r="W41" i="1" l="1"/>
  <c r="V41" i="1"/>
  <c r="G63" i="1"/>
  <c r="X41" i="1" l="1"/>
  <c r="T42" i="1"/>
  <c r="U42" i="1" s="1"/>
  <c r="G64" i="1"/>
  <c r="W42" i="1" l="1"/>
  <c r="V42" i="1"/>
  <c r="G65" i="1"/>
  <c r="T43" i="1" l="1"/>
  <c r="U43" i="1" s="1"/>
  <c r="X42" i="1"/>
  <c r="G66" i="1"/>
  <c r="V43" i="1" l="1"/>
  <c r="T44" i="1" s="1"/>
  <c r="U44" i="1" s="1"/>
  <c r="W43" i="1"/>
  <c r="G67" i="1"/>
  <c r="X43" i="1" l="1"/>
  <c r="W44" i="1"/>
  <c r="V44" i="1"/>
  <c r="T45" i="1" s="1"/>
  <c r="U45" i="1" s="1"/>
  <c r="G68" i="1"/>
  <c r="X44" i="1" l="1"/>
  <c r="W45" i="1"/>
  <c r="V45" i="1"/>
  <c r="G69" i="1"/>
  <c r="T46" i="1" l="1"/>
  <c r="U46" i="1" s="1"/>
  <c r="X45" i="1"/>
  <c r="G70" i="1"/>
  <c r="V46" i="1" l="1"/>
  <c r="T47" i="1" s="1"/>
  <c r="U47" i="1" s="1"/>
  <c r="W46" i="1"/>
  <c r="G71" i="1"/>
  <c r="X46" i="1" l="1"/>
  <c r="V47" i="1"/>
  <c r="G72" i="1"/>
  <c r="T48" i="1" l="1"/>
  <c r="U48" i="1" s="1"/>
  <c r="G73" i="1"/>
  <c r="V48" i="1" l="1"/>
  <c r="T49" i="1" s="1"/>
  <c r="U49" i="1" s="1"/>
  <c r="G74" i="1"/>
  <c r="V49" i="1" l="1"/>
  <c r="G75" i="1"/>
  <c r="T50" i="1" l="1"/>
  <c r="U50" i="1" s="1"/>
  <c r="G76" i="1"/>
  <c r="V50" i="1" l="1"/>
  <c r="T51" i="1" s="1"/>
  <c r="U51" i="1" s="1"/>
  <c r="G77" i="1"/>
  <c r="V51" i="1" l="1"/>
  <c r="G78" i="1"/>
  <c r="T52" i="1" l="1"/>
  <c r="U52" i="1" s="1"/>
  <c r="G79" i="1"/>
  <c r="V52" i="1" l="1"/>
  <c r="G80" i="1"/>
  <c r="T53" i="1" l="1"/>
  <c r="U53" i="1" s="1"/>
  <c r="G81" i="1"/>
  <c r="V53" i="1" l="1"/>
  <c r="G82" i="1"/>
  <c r="T54" i="1" l="1"/>
  <c r="U54" i="1" s="1"/>
  <c r="G83" i="1"/>
  <c r="V54" i="1" l="1"/>
  <c r="G84" i="1"/>
  <c r="T55" i="1" l="1"/>
  <c r="U55" i="1" s="1"/>
  <c r="G85" i="1"/>
  <c r="V55" i="1" l="1"/>
  <c r="T56" i="1" s="1"/>
  <c r="U56" i="1" s="1"/>
  <c r="G86" i="1"/>
  <c r="V56" i="1" l="1"/>
  <c r="G87" i="1"/>
  <c r="T57" i="1" l="1"/>
  <c r="U57" i="1" s="1"/>
  <c r="G88" i="1"/>
  <c r="V57" i="1" l="1"/>
  <c r="G89" i="1"/>
  <c r="T58" i="1" l="1"/>
  <c r="U58" i="1" s="1"/>
  <c r="G90" i="1"/>
  <c r="V58" i="1" l="1"/>
  <c r="G91" i="1"/>
  <c r="T59" i="1" l="1"/>
  <c r="U59" i="1" s="1"/>
  <c r="G92" i="1"/>
  <c r="V59" i="1" l="1"/>
  <c r="G93" i="1"/>
  <c r="T60" i="1" l="1"/>
  <c r="U60" i="1" s="1"/>
  <c r="G94" i="1"/>
  <c r="V60" i="1" l="1"/>
  <c r="G95" i="1"/>
  <c r="T61" i="1" l="1"/>
  <c r="U61" i="1" s="1"/>
  <c r="G96" i="1"/>
  <c r="V61" i="1" l="1"/>
  <c r="G97" i="1"/>
  <c r="T62" i="1" l="1"/>
  <c r="U62" i="1" s="1"/>
  <c r="G98" i="1"/>
  <c r="V62" i="1" l="1"/>
  <c r="G99" i="1"/>
  <c r="T63" i="1" l="1"/>
  <c r="U63" i="1" s="1"/>
  <c r="G100" i="1"/>
  <c r="V63" i="1" l="1"/>
  <c r="G101" i="1"/>
  <c r="T64" i="1" l="1"/>
  <c r="U64" i="1" s="1"/>
  <c r="G102" i="1"/>
  <c r="V64" i="1" l="1"/>
  <c r="G103" i="1"/>
  <c r="T65" i="1" l="1"/>
  <c r="U65" i="1" s="1"/>
  <c r="G104" i="1"/>
  <c r="V65" i="1" l="1"/>
  <c r="G105" i="1"/>
  <c r="T66" i="1" l="1"/>
  <c r="U66" i="1" s="1"/>
  <c r="G106" i="1"/>
  <c r="V66" i="1" l="1"/>
  <c r="G107" i="1"/>
  <c r="T67" i="1" l="1"/>
  <c r="U67" i="1" s="1"/>
  <c r="G108" i="1"/>
  <c r="V67" i="1" l="1"/>
  <c r="G109" i="1"/>
  <c r="T68" i="1" l="1"/>
  <c r="U68" i="1" s="1"/>
  <c r="G110" i="1"/>
  <c r="V68" i="1" l="1"/>
  <c r="G111" i="1"/>
  <c r="T69" i="1" l="1"/>
  <c r="U69" i="1" s="1"/>
  <c r="G112" i="1"/>
  <c r="V69" i="1" l="1"/>
  <c r="G113" i="1"/>
  <c r="T70" i="1" l="1"/>
  <c r="G114" i="1"/>
  <c r="V70" i="1" l="1"/>
  <c r="U70" i="1" s="1"/>
  <c r="G115" i="1"/>
  <c r="T71" i="1" l="1"/>
  <c r="G116" i="1"/>
  <c r="V71" i="1" l="1"/>
  <c r="U71" i="1" s="1"/>
  <c r="G117" i="1"/>
  <c r="T72" i="1" l="1"/>
  <c r="G118" i="1"/>
  <c r="V72" i="1" l="1"/>
  <c r="U72" i="1" s="1"/>
  <c r="G119" i="1"/>
  <c r="T73" i="1" l="1"/>
  <c r="U73" i="1" s="1"/>
  <c r="G120" i="1"/>
  <c r="V73" i="1" l="1"/>
  <c r="G121" i="1"/>
  <c r="T74" i="1" l="1"/>
  <c r="U74" i="1" s="1"/>
  <c r="G122" i="1"/>
  <c r="V74" i="1" l="1"/>
  <c r="G123" i="1"/>
  <c r="T75" i="1" l="1"/>
  <c r="U75" i="1" s="1"/>
  <c r="G124" i="1"/>
  <c r="V75" i="1" l="1"/>
  <c r="G125" i="1"/>
  <c r="T76" i="1" l="1"/>
  <c r="U76" i="1" s="1"/>
  <c r="G126" i="1"/>
  <c r="V76" i="1" l="1"/>
  <c r="T77" i="1" s="1"/>
  <c r="U77" i="1" s="1"/>
  <c r="G127" i="1"/>
  <c r="V77" i="1" l="1"/>
  <c r="T78" i="1" s="1"/>
  <c r="U78" i="1" s="1"/>
  <c r="G128" i="1"/>
  <c r="V78" i="1" l="1"/>
  <c r="G129" i="1"/>
  <c r="T79" i="1" l="1"/>
  <c r="U79" i="1" s="1"/>
  <c r="G130" i="1"/>
  <c r="V79" i="1" l="1"/>
  <c r="G131" i="1"/>
  <c r="T80" i="1" l="1"/>
  <c r="U80" i="1" s="1"/>
  <c r="G132" i="1"/>
  <c r="V80" i="1" l="1"/>
  <c r="G133" i="1"/>
  <c r="T81" i="1" l="1"/>
  <c r="U81" i="1" s="1"/>
  <c r="G134" i="1"/>
  <c r="V81" i="1" l="1"/>
  <c r="G135" i="1"/>
  <c r="T82" i="1" l="1"/>
  <c r="U82" i="1" s="1"/>
  <c r="G136" i="1"/>
  <c r="V82" i="1" l="1"/>
  <c r="T83" i="1" s="1"/>
  <c r="U83" i="1" s="1"/>
  <c r="G137" i="1"/>
  <c r="V83" i="1" l="1"/>
  <c r="T84" i="1" s="1"/>
  <c r="U84" i="1" s="1"/>
  <c r="G138" i="1"/>
  <c r="V84" i="1" l="1"/>
  <c r="T85" i="1" s="1"/>
  <c r="U85" i="1" s="1"/>
  <c r="G139" i="1"/>
  <c r="V85" i="1" l="1"/>
  <c r="G140" i="1"/>
  <c r="T86" i="1" l="1"/>
  <c r="U86" i="1" s="1"/>
  <c r="G141" i="1"/>
  <c r="V86" i="1" l="1"/>
  <c r="G142" i="1"/>
  <c r="T87" i="1" l="1"/>
  <c r="U87" i="1" s="1"/>
  <c r="G143" i="1"/>
  <c r="V87" i="1" l="1"/>
  <c r="G144" i="1"/>
  <c r="T88" i="1" l="1"/>
  <c r="U88" i="1" s="1"/>
  <c r="G145" i="1"/>
  <c r="G146" i="1" l="1"/>
  <c r="V88" i="1" l="1"/>
  <c r="G147" i="1"/>
  <c r="T89" i="1" l="1"/>
  <c r="U89" i="1" s="1"/>
  <c r="G148" i="1"/>
  <c r="V89" i="1" l="1"/>
  <c r="G149" i="1"/>
  <c r="T90" i="1" l="1"/>
  <c r="U90" i="1" s="1"/>
  <c r="G150" i="1"/>
  <c r="V90" i="1" l="1"/>
  <c r="G151" i="1"/>
  <c r="T91" i="1" l="1"/>
  <c r="U91" i="1" s="1"/>
  <c r="G152" i="1"/>
  <c r="V91" i="1" l="1"/>
  <c r="G153" i="1"/>
  <c r="T92" i="1" l="1"/>
  <c r="U92" i="1" s="1"/>
  <c r="G154" i="1"/>
  <c r="V92" i="1" l="1"/>
  <c r="G155" i="1"/>
  <c r="T93" i="1" l="1"/>
  <c r="U93" i="1" s="1"/>
  <c r="G156" i="1"/>
  <c r="V93" i="1" l="1"/>
  <c r="G157" i="1"/>
  <c r="T94" i="1" l="1"/>
  <c r="U94" i="1" s="1"/>
  <c r="G158" i="1"/>
  <c r="V94" i="1" l="1"/>
  <c r="T95" i="1" s="1"/>
  <c r="U95" i="1" s="1"/>
  <c r="G159" i="1"/>
  <c r="V95" i="1" l="1"/>
  <c r="T96" i="1" s="1"/>
  <c r="U96" i="1" s="1"/>
  <c r="G160" i="1"/>
  <c r="V96" i="1" l="1"/>
  <c r="G161" i="1"/>
  <c r="T97" i="1" l="1"/>
  <c r="U97" i="1" s="1"/>
  <c r="G162" i="1"/>
  <c r="G163" i="1" l="1"/>
  <c r="V97" i="1" l="1"/>
  <c r="G164" i="1"/>
  <c r="T98" i="1" l="1"/>
  <c r="U98" i="1" s="1"/>
  <c r="G165" i="1"/>
  <c r="V98" i="1" l="1"/>
  <c r="G166" i="1"/>
  <c r="T99" i="1" l="1"/>
  <c r="U99" i="1" s="1"/>
  <c r="G167" i="1"/>
  <c r="V99" i="1" l="1"/>
  <c r="G168" i="1"/>
  <c r="T100" i="1" l="1"/>
  <c r="U100" i="1" s="1"/>
  <c r="G169" i="1"/>
  <c r="V100" i="1" l="1"/>
  <c r="G170" i="1"/>
  <c r="T101" i="1" l="1"/>
  <c r="G171" i="1"/>
  <c r="U101" i="1" l="1"/>
  <c r="V101" i="1"/>
  <c r="G172" i="1"/>
  <c r="T102" i="1" l="1"/>
  <c r="U102" i="1" s="1"/>
  <c r="G173" i="1"/>
  <c r="V102" i="1" l="1"/>
  <c r="T103" i="1" s="1"/>
  <c r="U103" i="1" s="1"/>
  <c r="G174" i="1"/>
  <c r="V103" i="1" l="1"/>
  <c r="G175" i="1"/>
  <c r="T104" i="1" l="1"/>
  <c r="U104" i="1" s="1"/>
  <c r="G176" i="1"/>
  <c r="V104" i="1" l="1"/>
  <c r="G177" i="1"/>
  <c r="T105" i="1" l="1"/>
  <c r="U105" i="1" s="1"/>
  <c r="G178" i="1"/>
  <c r="V105" i="1" l="1"/>
  <c r="G179" i="1"/>
  <c r="T106" i="1" l="1"/>
  <c r="U106" i="1" s="1"/>
  <c r="G180" i="1"/>
  <c r="V106" i="1" l="1"/>
  <c r="T107" i="1" s="1"/>
  <c r="U107" i="1" s="1"/>
  <c r="G181" i="1"/>
  <c r="V107" i="1" l="1"/>
  <c r="T108" i="1" s="1"/>
  <c r="U108" i="1" s="1"/>
  <c r="G182" i="1"/>
  <c r="V108" i="1" l="1"/>
  <c r="G183" i="1"/>
  <c r="T109" i="1" l="1"/>
  <c r="U109" i="1" s="1"/>
  <c r="G184" i="1"/>
  <c r="V109" i="1" l="1"/>
  <c r="T110" i="1" s="1"/>
  <c r="U110" i="1" s="1"/>
  <c r="G185" i="1"/>
  <c r="V110" i="1" l="1"/>
  <c r="G186" i="1"/>
  <c r="T111" i="1" l="1"/>
  <c r="U111" i="1" s="1"/>
  <c r="G187" i="1"/>
  <c r="V111" i="1" l="1"/>
  <c r="T112" i="1" s="1"/>
  <c r="U112" i="1" s="1"/>
  <c r="G188" i="1"/>
  <c r="V112" i="1" l="1"/>
  <c r="G189" i="1"/>
  <c r="T113" i="1" l="1"/>
  <c r="U113" i="1" s="1"/>
  <c r="G190" i="1"/>
  <c r="V113" i="1" l="1"/>
  <c r="G191" i="1"/>
  <c r="T114" i="1" l="1"/>
  <c r="U114" i="1" s="1"/>
  <c r="G192" i="1"/>
  <c r="V114" i="1" l="1"/>
  <c r="G193" i="1"/>
  <c r="T115" i="1" l="1"/>
  <c r="U115" i="1" s="1"/>
  <c r="G194" i="1"/>
  <c r="V115" i="1" l="1"/>
  <c r="G195" i="1"/>
  <c r="T116" i="1" l="1"/>
  <c r="U116" i="1" s="1"/>
  <c r="G196" i="1"/>
  <c r="V116" i="1" l="1"/>
  <c r="G197" i="1"/>
  <c r="T117" i="1" l="1"/>
  <c r="U117" i="1" s="1"/>
  <c r="G198" i="1"/>
  <c r="V117" i="1" l="1"/>
  <c r="G199" i="1"/>
  <c r="T118" i="1" l="1"/>
  <c r="U118" i="1" s="1"/>
  <c r="G200" i="1"/>
  <c r="V118" i="1" l="1"/>
  <c r="G201" i="1"/>
  <c r="T119" i="1" l="1"/>
  <c r="U119" i="1" s="1"/>
  <c r="G202" i="1"/>
  <c r="V119" i="1" l="1"/>
  <c r="G203" i="1"/>
  <c r="T120" i="1" l="1"/>
  <c r="U120" i="1" s="1"/>
  <c r="G204" i="1"/>
  <c r="V120" i="1" l="1"/>
  <c r="G205" i="1"/>
  <c r="T121" i="1" l="1"/>
  <c r="U121" i="1" s="1"/>
  <c r="G206" i="1"/>
  <c r="V121" i="1" l="1"/>
  <c r="T122" i="1" s="1"/>
  <c r="U122" i="1" s="1"/>
  <c r="G207" i="1"/>
  <c r="V122" i="1" l="1"/>
  <c r="T123" i="1" s="1"/>
  <c r="U123" i="1" s="1"/>
  <c r="G208" i="1"/>
  <c r="V123" i="1" l="1"/>
  <c r="G209" i="1"/>
  <c r="T124" i="1" l="1"/>
  <c r="U124" i="1" s="1"/>
  <c r="G210" i="1"/>
  <c r="V124" i="1" l="1"/>
  <c r="G211" i="1"/>
  <c r="T125" i="1" l="1"/>
  <c r="U125" i="1" s="1"/>
  <c r="G212" i="1"/>
  <c r="V125" i="1" l="1"/>
  <c r="T126" i="1" s="1"/>
  <c r="U126" i="1" s="1"/>
  <c r="G213" i="1"/>
  <c r="V126" i="1" l="1"/>
  <c r="G214" i="1"/>
  <c r="T127" i="1" l="1"/>
  <c r="U127" i="1" s="1"/>
  <c r="G215" i="1"/>
  <c r="V127" i="1" l="1"/>
  <c r="T128" i="1" s="1"/>
  <c r="U128" i="1" s="1"/>
  <c r="G216" i="1"/>
  <c r="V128" i="1" l="1"/>
  <c r="G217" i="1"/>
  <c r="T129" i="1" l="1"/>
  <c r="U129" i="1" s="1"/>
  <c r="G218" i="1"/>
  <c r="V129" i="1" l="1"/>
  <c r="G219" i="1"/>
  <c r="T130" i="1" l="1"/>
  <c r="G220" i="1"/>
  <c r="V130" i="1" l="1"/>
  <c r="U130" i="1" s="1"/>
  <c r="G221" i="1"/>
  <c r="T131" i="1" l="1"/>
  <c r="U131" i="1" s="1"/>
  <c r="G222" i="1"/>
  <c r="V131" i="1" l="1"/>
  <c r="T132" i="1" s="1"/>
  <c r="U132" i="1" s="1"/>
  <c r="G223" i="1"/>
  <c r="V132" i="1" l="1"/>
  <c r="T133" i="1" s="1"/>
  <c r="U133" i="1" s="1"/>
  <c r="G224" i="1"/>
  <c r="V133" i="1" l="1"/>
  <c r="T134" i="1" s="1"/>
  <c r="U134" i="1" s="1"/>
  <c r="G225" i="1"/>
  <c r="V134" i="1" l="1"/>
  <c r="T135" i="1" s="1"/>
  <c r="U135" i="1" s="1"/>
  <c r="G226" i="1"/>
  <c r="V135" i="1" l="1"/>
  <c r="T136" i="1" s="1"/>
  <c r="U136" i="1" s="1"/>
  <c r="G227" i="1"/>
  <c r="V136" i="1" l="1"/>
  <c r="T137" i="1" s="1"/>
  <c r="U137" i="1" s="1"/>
  <c r="G228" i="1"/>
  <c r="V137" i="1" l="1"/>
  <c r="T138" i="1" s="1"/>
  <c r="U138" i="1" s="1"/>
  <c r="G229" i="1"/>
  <c r="V138" i="1" l="1"/>
  <c r="G230" i="1"/>
  <c r="T139" i="1" l="1"/>
  <c r="U139" i="1" s="1"/>
  <c r="G231" i="1"/>
  <c r="V139" i="1" l="1"/>
  <c r="T140" i="1" s="1"/>
  <c r="U140" i="1" s="1"/>
  <c r="G232" i="1"/>
  <c r="V140" i="1" l="1"/>
  <c r="G233" i="1"/>
  <c r="T141" i="1" l="1"/>
  <c r="U141" i="1" s="1"/>
  <c r="G234" i="1"/>
  <c r="V141" i="1" l="1"/>
  <c r="G235" i="1"/>
  <c r="T142" i="1" l="1"/>
  <c r="U142" i="1" s="1"/>
  <c r="G236" i="1"/>
  <c r="V142" i="1" l="1"/>
  <c r="G237" i="1"/>
  <c r="T143" i="1" l="1"/>
  <c r="U143" i="1" s="1"/>
  <c r="G238" i="1"/>
  <c r="V143" i="1" l="1"/>
  <c r="T144" i="1" s="1"/>
  <c r="U144" i="1" s="1"/>
  <c r="G239" i="1"/>
  <c r="V144" i="1" l="1"/>
  <c r="T145" i="1" s="1"/>
  <c r="U145" i="1" s="1"/>
  <c r="G240" i="1"/>
  <c r="V145" i="1" l="1"/>
  <c r="G241" i="1"/>
  <c r="T146" i="1" l="1"/>
  <c r="U146" i="1" s="1"/>
  <c r="G242" i="1"/>
  <c r="V146" i="1" l="1"/>
  <c r="G243" i="1"/>
  <c r="G244" i="1" l="1"/>
  <c r="T147" i="1" l="1"/>
  <c r="U147" i="1" s="1"/>
  <c r="G245" i="1"/>
  <c r="V147" i="1" l="1"/>
  <c r="G246" i="1"/>
  <c r="T148" i="1" l="1"/>
  <c r="U148" i="1" s="1"/>
  <c r="G247" i="1"/>
  <c r="V148" i="1" l="1"/>
  <c r="G248" i="1"/>
  <c r="T149" i="1" l="1"/>
  <c r="U149" i="1" s="1"/>
  <c r="G249" i="1"/>
  <c r="V149" i="1" l="1"/>
  <c r="G250" i="1"/>
  <c r="T150" i="1" l="1"/>
  <c r="U150" i="1" s="1"/>
  <c r="G251" i="1"/>
  <c r="V150" i="1" l="1"/>
  <c r="G252" i="1"/>
  <c r="T151" i="1" l="1"/>
  <c r="U151" i="1" s="1"/>
  <c r="G253" i="1"/>
  <c r="V151" i="1" l="1"/>
  <c r="G254" i="1"/>
  <c r="T152" i="1" l="1"/>
  <c r="U152" i="1" s="1"/>
  <c r="G255" i="1"/>
  <c r="V152" i="1" l="1"/>
  <c r="G256" i="1"/>
  <c r="T153" i="1" l="1"/>
  <c r="U153" i="1" s="1"/>
  <c r="G257" i="1"/>
  <c r="V153" i="1" l="1"/>
  <c r="T154" i="1" s="1"/>
  <c r="U154" i="1" s="1"/>
  <c r="G258" i="1"/>
  <c r="V154" i="1" l="1"/>
  <c r="G259" i="1"/>
  <c r="T155" i="1" l="1"/>
  <c r="U155" i="1" s="1"/>
  <c r="G260" i="1"/>
  <c r="V155" i="1" l="1"/>
  <c r="G261" i="1"/>
  <c r="T156" i="1" l="1"/>
  <c r="U156" i="1" s="1"/>
  <c r="G262" i="1"/>
  <c r="V156" i="1" l="1"/>
  <c r="G263" i="1"/>
  <c r="T157" i="1" l="1"/>
  <c r="U157" i="1" s="1"/>
  <c r="G264" i="1"/>
  <c r="V157" i="1" l="1"/>
  <c r="G265" i="1"/>
  <c r="T158" i="1" l="1"/>
  <c r="U158" i="1" s="1"/>
  <c r="G266" i="1"/>
  <c r="V158" i="1" l="1"/>
  <c r="G267" i="1"/>
  <c r="T159" i="1" l="1"/>
  <c r="U159" i="1" s="1"/>
  <c r="G268" i="1"/>
  <c r="V159" i="1" l="1"/>
  <c r="T160" i="1" s="1"/>
  <c r="U160" i="1" s="1"/>
  <c r="G269" i="1"/>
  <c r="V160" i="1" l="1"/>
  <c r="T161" i="1" s="1"/>
  <c r="U161" i="1" s="1"/>
  <c r="G270" i="1"/>
  <c r="V161" i="1" l="1"/>
  <c r="T162" i="1" s="1"/>
  <c r="U162" i="1" s="1"/>
  <c r="G271" i="1"/>
  <c r="V162" i="1" l="1"/>
  <c r="G272" i="1"/>
  <c r="T163" i="1" l="1"/>
  <c r="U163" i="1" s="1"/>
  <c r="G273" i="1"/>
  <c r="V163" i="1" l="1"/>
  <c r="G274" i="1"/>
  <c r="T164" i="1" l="1"/>
  <c r="U164" i="1" s="1"/>
  <c r="G275" i="1"/>
  <c r="V164" i="1" l="1"/>
  <c r="G276" i="1"/>
  <c r="T165" i="1" l="1"/>
  <c r="U165" i="1" s="1"/>
  <c r="G277" i="1"/>
  <c r="V165" i="1" l="1"/>
  <c r="G278" i="1"/>
  <c r="T166" i="1" l="1"/>
  <c r="U166" i="1" s="1"/>
  <c r="G279" i="1"/>
  <c r="V166" i="1" l="1"/>
  <c r="T167" i="1" s="1"/>
  <c r="U167" i="1" s="1"/>
  <c r="G280" i="1"/>
  <c r="V167" i="1" l="1"/>
  <c r="G281" i="1"/>
  <c r="T168" i="1" l="1"/>
  <c r="U168" i="1" s="1"/>
  <c r="G282" i="1"/>
  <c r="V168" i="1" l="1"/>
  <c r="G283" i="1"/>
  <c r="T169" i="1" l="1"/>
  <c r="U169" i="1" s="1"/>
  <c r="G284" i="1"/>
  <c r="V169" i="1" l="1"/>
  <c r="T170" i="1" s="1"/>
  <c r="U170" i="1" s="1"/>
  <c r="G285" i="1"/>
  <c r="V170" i="1" l="1"/>
  <c r="G286" i="1"/>
  <c r="T171" i="1" l="1"/>
  <c r="U171" i="1" s="1"/>
  <c r="G287" i="1"/>
  <c r="V171" i="1" l="1"/>
  <c r="G288" i="1"/>
  <c r="T172" i="1" l="1"/>
  <c r="U172" i="1" s="1"/>
  <c r="G289" i="1"/>
  <c r="V172" i="1" l="1"/>
  <c r="G290" i="1"/>
  <c r="T173" i="1" l="1"/>
  <c r="U173" i="1" s="1"/>
  <c r="G291" i="1"/>
  <c r="V173" i="1" l="1"/>
  <c r="T174" i="1" s="1"/>
  <c r="U174" i="1" s="1"/>
  <c r="G292" i="1"/>
  <c r="V174" i="1" l="1"/>
  <c r="G293" i="1"/>
  <c r="T175" i="1" l="1"/>
  <c r="U175" i="1" s="1"/>
  <c r="G294" i="1"/>
  <c r="V175" i="1" l="1"/>
  <c r="T176" i="1" s="1"/>
  <c r="U176" i="1" s="1"/>
  <c r="G295" i="1"/>
  <c r="V176" i="1" l="1"/>
  <c r="G296" i="1"/>
  <c r="T177" i="1" l="1"/>
  <c r="U177" i="1" s="1"/>
  <c r="G297" i="1"/>
  <c r="V177" i="1" l="1"/>
  <c r="G298" i="1"/>
  <c r="T178" i="1" l="1"/>
  <c r="U178" i="1" s="1"/>
  <c r="G299" i="1"/>
  <c r="V178" i="1" l="1"/>
  <c r="G300" i="1"/>
  <c r="T179" i="1" l="1"/>
  <c r="U179" i="1" s="1"/>
  <c r="G301" i="1"/>
  <c r="V179" i="1" l="1"/>
  <c r="G302" i="1"/>
  <c r="T180" i="1" l="1"/>
  <c r="U180" i="1" s="1"/>
  <c r="G303" i="1"/>
  <c r="V180" i="1" l="1"/>
  <c r="T181" i="1" s="1"/>
  <c r="U181" i="1" s="1"/>
  <c r="G304" i="1"/>
  <c r="V181" i="1" l="1"/>
  <c r="G305" i="1"/>
  <c r="T182" i="1" l="1"/>
  <c r="U182" i="1" s="1"/>
  <c r="G306" i="1"/>
  <c r="V182" i="1" l="1"/>
  <c r="T183" i="1" s="1"/>
  <c r="U183" i="1" s="1"/>
  <c r="G307" i="1"/>
  <c r="V183" i="1" l="1"/>
  <c r="G308" i="1"/>
  <c r="T184" i="1" l="1"/>
  <c r="U184" i="1" s="1"/>
  <c r="G309" i="1"/>
  <c r="V184" i="1" l="1"/>
  <c r="G310" i="1"/>
  <c r="T185" i="1" l="1"/>
  <c r="G311" i="1"/>
  <c r="V185" i="1" l="1"/>
  <c r="U185" i="1"/>
  <c r="G312" i="1"/>
  <c r="T186" i="1" l="1"/>
  <c r="U186" i="1" s="1"/>
  <c r="G313" i="1"/>
  <c r="V186" i="1" l="1"/>
  <c r="T187" i="1" s="1"/>
  <c r="U187" i="1" s="1"/>
  <c r="G314" i="1"/>
  <c r="V187" i="1" l="1"/>
  <c r="G315" i="1"/>
  <c r="T188" i="1" l="1"/>
  <c r="U188" i="1" s="1"/>
  <c r="G316" i="1"/>
  <c r="V188" i="1" l="1"/>
  <c r="G317" i="1"/>
  <c r="T189" i="1" l="1"/>
  <c r="U189" i="1" s="1"/>
  <c r="G318" i="1"/>
  <c r="V189" i="1" l="1"/>
  <c r="T190" i="1" s="1"/>
  <c r="U190" i="1" s="1"/>
  <c r="G319" i="1"/>
  <c r="V190" i="1" l="1"/>
  <c r="T191" i="1" s="1"/>
  <c r="U191" i="1" s="1"/>
  <c r="G320" i="1"/>
  <c r="V191" i="1" l="1"/>
  <c r="T192" i="1" s="1"/>
  <c r="U192" i="1" s="1"/>
  <c r="G321" i="1"/>
  <c r="V192" i="1" l="1"/>
  <c r="G322" i="1"/>
  <c r="T193" i="1" l="1"/>
  <c r="U193" i="1" s="1"/>
  <c r="G323" i="1"/>
  <c r="V193" i="1" l="1"/>
  <c r="G324" i="1"/>
  <c r="T194" i="1" l="1"/>
  <c r="U194" i="1" s="1"/>
  <c r="G325" i="1"/>
  <c r="V194" i="1" l="1"/>
  <c r="G326" i="1"/>
  <c r="T195" i="1" l="1"/>
  <c r="U195" i="1" s="1"/>
  <c r="G327" i="1"/>
  <c r="V195" i="1" l="1"/>
  <c r="G328" i="1"/>
  <c r="T196" i="1" l="1"/>
  <c r="U196" i="1" s="1"/>
  <c r="G329" i="1"/>
  <c r="V196" i="1" l="1"/>
  <c r="G330" i="1"/>
  <c r="T197" i="1" l="1"/>
  <c r="U197" i="1" s="1"/>
  <c r="G331" i="1"/>
  <c r="V197" i="1" l="1"/>
  <c r="G332" i="1"/>
  <c r="T198" i="1" l="1"/>
  <c r="U198" i="1" s="1"/>
  <c r="G333" i="1"/>
  <c r="V198" i="1" l="1"/>
  <c r="G334" i="1"/>
  <c r="T199" i="1" l="1"/>
  <c r="U199" i="1" s="1"/>
  <c r="G335" i="1"/>
  <c r="V199" i="1" l="1"/>
  <c r="G336" i="1"/>
  <c r="T200" i="1" l="1"/>
  <c r="U200" i="1" s="1"/>
  <c r="G337" i="1"/>
  <c r="V200" i="1" l="1"/>
  <c r="G338" i="1"/>
  <c r="T201" i="1" l="1"/>
  <c r="U201" i="1" s="1"/>
  <c r="G339" i="1"/>
  <c r="V201" i="1" l="1"/>
  <c r="G340" i="1"/>
  <c r="T202" i="1" l="1"/>
  <c r="U202" i="1" s="1"/>
  <c r="G341" i="1"/>
  <c r="V202" i="1" l="1"/>
  <c r="G342" i="1"/>
  <c r="T203" i="1" l="1"/>
  <c r="U203" i="1" s="1"/>
  <c r="G343" i="1"/>
  <c r="V203" i="1" l="1"/>
  <c r="G344" i="1"/>
  <c r="T204" i="1" l="1"/>
  <c r="U204" i="1" s="1"/>
  <c r="G345" i="1"/>
  <c r="V204" i="1" l="1"/>
  <c r="G346" i="1"/>
  <c r="T205" i="1" l="1"/>
  <c r="U205" i="1" s="1"/>
  <c r="G347" i="1"/>
  <c r="V205" i="1" l="1"/>
  <c r="G348" i="1"/>
  <c r="T206" i="1" l="1"/>
  <c r="U206" i="1" s="1"/>
  <c r="G349" i="1"/>
  <c r="V206" i="1" l="1"/>
  <c r="G350" i="1"/>
  <c r="T207" i="1" l="1"/>
  <c r="U207" i="1" s="1"/>
  <c r="G351" i="1"/>
  <c r="V207" i="1" l="1"/>
  <c r="G352" i="1"/>
  <c r="T208" i="1" l="1"/>
  <c r="U208" i="1" s="1"/>
  <c r="G353" i="1"/>
  <c r="V208" i="1" l="1"/>
  <c r="T209" i="1" s="1"/>
  <c r="U209" i="1" s="1"/>
  <c r="G354" i="1"/>
  <c r="V209" i="1" l="1"/>
  <c r="G355" i="1"/>
  <c r="T210" i="1" l="1"/>
  <c r="U210" i="1" s="1"/>
  <c r="G356" i="1"/>
  <c r="V210" i="1" l="1"/>
  <c r="T211" i="1" s="1"/>
  <c r="U211" i="1" s="1"/>
  <c r="G357" i="1"/>
  <c r="V211" i="1" l="1"/>
  <c r="G358" i="1"/>
  <c r="T212" i="1" l="1"/>
  <c r="U212" i="1" s="1"/>
  <c r="G359" i="1"/>
  <c r="V212" i="1" l="1"/>
  <c r="G360" i="1"/>
  <c r="T213" i="1" l="1"/>
  <c r="U213" i="1" s="1"/>
  <c r="G361" i="1"/>
  <c r="V213" i="1" l="1"/>
  <c r="T214" i="1" s="1"/>
  <c r="U214" i="1" s="1"/>
  <c r="G362" i="1"/>
  <c r="V214" i="1" l="1"/>
  <c r="G363" i="1"/>
  <c r="T215" i="1" l="1"/>
  <c r="U215" i="1" s="1"/>
  <c r="G364" i="1"/>
  <c r="V215" i="1" l="1"/>
  <c r="T216" i="1" s="1"/>
  <c r="U216" i="1" s="1"/>
  <c r="G365" i="1"/>
  <c r="V216" i="1" l="1"/>
  <c r="G366" i="1"/>
  <c r="T217" i="1" l="1"/>
  <c r="U217" i="1" s="1"/>
  <c r="G367" i="1"/>
  <c r="V217" i="1" l="1"/>
  <c r="T218" i="1" s="1"/>
  <c r="U218" i="1" s="1"/>
  <c r="G368" i="1"/>
  <c r="V218" i="1" l="1"/>
  <c r="T219" i="1" s="1"/>
  <c r="U219" i="1" s="1"/>
  <c r="G369" i="1"/>
  <c r="V219" i="1" l="1"/>
  <c r="G370" i="1"/>
  <c r="T220" i="1" l="1"/>
  <c r="U220" i="1" s="1"/>
  <c r="G371" i="1"/>
  <c r="V220" i="1" l="1"/>
  <c r="T221" i="1" s="1"/>
  <c r="U221" i="1" s="1"/>
  <c r="G372" i="1"/>
  <c r="V221" i="1" l="1"/>
  <c r="G373" i="1"/>
  <c r="T222" i="1" l="1"/>
  <c r="U222" i="1" s="1"/>
  <c r="G374" i="1"/>
  <c r="V222" i="1" l="1"/>
  <c r="G375" i="1"/>
  <c r="T223" i="1" l="1"/>
  <c r="U223" i="1" s="1"/>
  <c r="G376" i="1"/>
  <c r="V223" i="1" l="1"/>
  <c r="G377" i="1"/>
  <c r="T224" i="1" l="1"/>
  <c r="U224" i="1" s="1"/>
  <c r="G378" i="1"/>
  <c r="V224" i="1" l="1"/>
  <c r="T225" i="1" s="1"/>
  <c r="U225" i="1" s="1"/>
  <c r="G379" i="1"/>
  <c r="V225" i="1" l="1"/>
  <c r="G380" i="1"/>
  <c r="T226" i="1" l="1"/>
  <c r="U226" i="1" s="1"/>
  <c r="G381" i="1"/>
  <c r="V226" i="1" l="1"/>
  <c r="G382" i="1"/>
  <c r="T227" i="1" l="1"/>
  <c r="U227" i="1" s="1"/>
  <c r="V227" i="1" l="1"/>
  <c r="T228" i="1" l="1"/>
  <c r="U228" i="1" s="1"/>
  <c r="V228" i="1" l="1"/>
  <c r="T229" i="1" l="1"/>
  <c r="U229" i="1" s="1"/>
  <c r="V229" i="1" l="1"/>
  <c r="T230" i="1" l="1"/>
  <c r="U230" i="1" s="1"/>
  <c r="V230" i="1" l="1"/>
  <c r="T231" i="1" l="1"/>
  <c r="U231" i="1" s="1"/>
  <c r="V231" i="1" l="1"/>
  <c r="T232" i="1" l="1"/>
  <c r="U232" i="1" s="1"/>
  <c r="V232" i="1" l="1"/>
  <c r="T233" i="1" l="1"/>
  <c r="U233" i="1" s="1"/>
  <c r="V233" i="1" l="1"/>
  <c r="T234" i="1" l="1"/>
  <c r="U234" i="1" s="1"/>
  <c r="V234" i="1" l="1"/>
  <c r="T235" i="1" l="1"/>
  <c r="U235" i="1" s="1"/>
  <c r="V235" i="1" l="1"/>
  <c r="T236" i="1" l="1"/>
  <c r="U236" i="1" s="1"/>
  <c r="V236" i="1" l="1"/>
  <c r="T237" i="1" l="1"/>
  <c r="U237" i="1" s="1"/>
  <c r="V237" i="1" l="1"/>
  <c r="T238" i="1" l="1"/>
  <c r="U238" i="1" s="1"/>
  <c r="V238" i="1" l="1"/>
  <c r="T239" i="1" l="1"/>
  <c r="U239" i="1" s="1"/>
  <c r="V239" i="1" l="1"/>
  <c r="T240" i="1" l="1"/>
  <c r="U240" i="1" s="1"/>
  <c r="V240" i="1" l="1"/>
  <c r="T241" i="1" l="1"/>
  <c r="U241" i="1" s="1"/>
  <c r="V241" i="1" l="1"/>
  <c r="T242" i="1" l="1"/>
  <c r="U242" i="1" s="1"/>
  <c r="V242" i="1" l="1"/>
  <c r="T243" i="1" l="1"/>
  <c r="U243" i="1" s="1"/>
  <c r="V243" i="1" l="1"/>
  <c r="T244" i="1" s="1"/>
  <c r="U244" i="1" s="1"/>
  <c r="V244" i="1" l="1"/>
  <c r="T245" i="1" s="1"/>
  <c r="U245" i="1" s="1"/>
  <c r="V245" i="1" l="1"/>
  <c r="T246" i="1" s="1"/>
  <c r="U246" i="1" s="1"/>
  <c r="V246" i="1" l="1"/>
  <c r="T247" i="1" s="1"/>
  <c r="U247" i="1" s="1"/>
  <c r="V247" i="1" l="1"/>
  <c r="T248" i="1" l="1"/>
  <c r="U248" i="1" s="1"/>
  <c r="V248" i="1" l="1"/>
  <c r="T249" i="1" s="1"/>
  <c r="U249" i="1" s="1"/>
  <c r="V249" i="1" l="1"/>
  <c r="T250" i="1" l="1"/>
  <c r="U250" i="1" s="1"/>
  <c r="V250" i="1" l="1"/>
  <c r="T251" i="1" s="1"/>
  <c r="U251" i="1" s="1"/>
  <c r="V251" i="1" l="1"/>
  <c r="T252" i="1" s="1"/>
  <c r="U252" i="1" s="1"/>
  <c r="V252" i="1" l="1"/>
  <c r="T253" i="1" l="1"/>
  <c r="U253" i="1" s="1"/>
  <c r="V253" i="1" l="1"/>
  <c r="T254" i="1" s="1"/>
  <c r="U254" i="1" s="1"/>
  <c r="V254" i="1" l="1"/>
  <c r="T255" i="1" s="1"/>
  <c r="U255" i="1" s="1"/>
  <c r="V255" i="1" l="1"/>
  <c r="T256" i="1" l="1"/>
  <c r="U256" i="1" s="1"/>
  <c r="V256" i="1" l="1"/>
  <c r="T257" i="1" s="1"/>
  <c r="U257" i="1" s="1"/>
  <c r="V257" i="1" l="1"/>
  <c r="T258" i="1" l="1"/>
  <c r="U258" i="1" s="1"/>
  <c r="V258" i="1" l="1"/>
  <c r="T259" i="1" s="1"/>
  <c r="U259" i="1" s="1"/>
  <c r="V259" i="1" l="1"/>
  <c r="T260" i="1" s="1"/>
  <c r="U260" i="1" s="1"/>
  <c r="V260" i="1" l="1"/>
  <c r="T261" i="1" l="1"/>
  <c r="U261" i="1" s="1"/>
  <c r="V261" i="1" l="1"/>
  <c r="T262" i="1" s="1"/>
  <c r="U262" i="1" s="1"/>
  <c r="V262" i="1" l="1"/>
  <c r="T263" i="1" l="1"/>
  <c r="U263" i="1" s="1"/>
  <c r="V263" i="1" l="1"/>
  <c r="T264" i="1" s="1"/>
  <c r="U264" i="1" s="1"/>
  <c r="V264" i="1" l="1"/>
  <c r="T265" i="1" l="1"/>
  <c r="U265" i="1" s="1"/>
  <c r="V265" i="1" l="1"/>
  <c r="T266" i="1" s="1"/>
  <c r="U266" i="1" s="1"/>
  <c r="V266" i="1" l="1"/>
  <c r="T267" i="1" l="1"/>
  <c r="U267" i="1" s="1"/>
  <c r="V267" i="1" l="1"/>
  <c r="T268" i="1" s="1"/>
  <c r="U268" i="1" s="1"/>
  <c r="V268" i="1" l="1"/>
  <c r="T269" i="1" l="1"/>
  <c r="U269" i="1" s="1"/>
  <c r="V269" i="1" l="1"/>
  <c r="T270" i="1" l="1"/>
  <c r="U270" i="1" s="1"/>
  <c r="V270" i="1" l="1"/>
  <c r="T271" i="1" s="1"/>
  <c r="U271" i="1" s="1"/>
  <c r="V271" i="1" l="1"/>
  <c r="T272" i="1" s="1"/>
  <c r="U272" i="1" s="1"/>
  <c r="V272" i="1" l="1"/>
  <c r="T273" i="1" s="1"/>
  <c r="U273" i="1" s="1"/>
  <c r="V273" i="1" l="1"/>
  <c r="T274" i="1" s="1"/>
  <c r="U274" i="1" s="1"/>
  <c r="V274" i="1" l="1"/>
  <c r="T275" i="1" l="1"/>
  <c r="U275" i="1" s="1"/>
  <c r="V275" i="1" l="1"/>
  <c r="T276" i="1" l="1"/>
  <c r="U276" i="1" s="1"/>
  <c r="V276" i="1" l="1"/>
  <c r="T277" i="1" l="1"/>
  <c r="U277" i="1" s="1"/>
  <c r="V277" i="1" l="1"/>
  <c r="T278" i="1" l="1"/>
  <c r="U278" i="1" s="1"/>
  <c r="V278" i="1" l="1"/>
  <c r="T279" i="1" l="1"/>
  <c r="U279" i="1" s="1"/>
  <c r="V279" i="1" l="1"/>
  <c r="T280" i="1" l="1"/>
  <c r="U280" i="1" s="1"/>
  <c r="V280" i="1" l="1"/>
  <c r="T281" i="1" l="1"/>
  <c r="U281" i="1" s="1"/>
  <c r="V281" i="1" l="1"/>
  <c r="T282" i="1" l="1"/>
  <c r="U282" i="1" s="1"/>
  <c r="V282" i="1" l="1"/>
  <c r="T283" i="1" l="1"/>
  <c r="U283" i="1" s="1"/>
  <c r="V283" i="1" l="1"/>
  <c r="T284" i="1" l="1"/>
  <c r="U284" i="1" s="1"/>
  <c r="V284" i="1" l="1"/>
  <c r="T285" i="1" l="1"/>
  <c r="U285" i="1" s="1"/>
  <c r="V285" i="1" l="1"/>
  <c r="T286" i="1" l="1"/>
  <c r="U286" i="1" s="1"/>
  <c r="V286" i="1" l="1"/>
  <c r="T287" i="1" l="1"/>
  <c r="U287" i="1" s="1"/>
  <c r="V287" i="1" l="1"/>
  <c r="T288" i="1" l="1"/>
  <c r="U288" i="1" s="1"/>
  <c r="V288" i="1" l="1"/>
  <c r="T289" i="1" l="1"/>
  <c r="U289" i="1" s="1"/>
  <c r="V289" i="1" l="1"/>
  <c r="T290" i="1" s="1"/>
  <c r="U290" i="1" s="1"/>
  <c r="V290" i="1" l="1"/>
  <c r="T291" i="1" l="1"/>
  <c r="U291" i="1" s="1"/>
  <c r="V291" i="1" l="1"/>
  <c r="T292" i="1" l="1"/>
  <c r="U292" i="1" s="1"/>
  <c r="V292" i="1" l="1"/>
  <c r="T293" i="1" s="1"/>
  <c r="U293" i="1" s="1"/>
  <c r="V293" i="1" l="1"/>
  <c r="T294" i="1" s="1"/>
  <c r="U294" i="1" s="1"/>
  <c r="V294" i="1" l="1"/>
  <c r="T295" i="1" l="1"/>
  <c r="U295" i="1" s="1"/>
  <c r="V295" i="1" l="1"/>
  <c r="T296" i="1" l="1"/>
  <c r="U296" i="1" s="1"/>
  <c r="V296" i="1" l="1"/>
  <c r="T297" i="1" l="1"/>
  <c r="U297" i="1" s="1"/>
  <c r="V297" i="1" l="1"/>
  <c r="T298" i="1" l="1"/>
  <c r="U298" i="1" s="1"/>
  <c r="V298" i="1" l="1"/>
  <c r="T299" i="1" l="1"/>
  <c r="U299" i="1" s="1"/>
  <c r="V299" i="1" l="1"/>
  <c r="T300" i="1" l="1"/>
  <c r="U300" i="1" s="1"/>
  <c r="V300" i="1" l="1"/>
  <c r="T301" i="1" l="1"/>
  <c r="U301" i="1" s="1"/>
  <c r="V301" i="1" l="1"/>
  <c r="T302" i="1" s="1"/>
  <c r="U302" i="1" s="1"/>
  <c r="V302" i="1" l="1"/>
  <c r="T303" i="1" s="1"/>
  <c r="U303" i="1" s="1"/>
  <c r="V303" i="1" l="1"/>
  <c r="T304" i="1" l="1"/>
  <c r="U304" i="1" s="1"/>
  <c r="V304" i="1" l="1"/>
  <c r="T305" i="1" l="1"/>
  <c r="U305" i="1" s="1"/>
  <c r="V305" i="1" l="1"/>
  <c r="T306" i="1" l="1"/>
  <c r="U306" i="1" s="1"/>
  <c r="V306" i="1" l="1"/>
  <c r="T307" i="1" l="1"/>
  <c r="U307" i="1" s="1"/>
  <c r="V307" i="1" l="1"/>
  <c r="T308" i="1" s="1"/>
  <c r="U308" i="1" s="1"/>
  <c r="V308" i="1" l="1"/>
  <c r="T309" i="1" l="1"/>
  <c r="U309" i="1" s="1"/>
  <c r="V309" i="1" l="1"/>
  <c r="T310" i="1" l="1"/>
  <c r="U310" i="1" s="1"/>
  <c r="V310" i="1" l="1"/>
  <c r="T311" i="1" s="1"/>
  <c r="U311" i="1" s="1"/>
  <c r="V311" i="1" l="1"/>
  <c r="T312" i="1" s="1"/>
  <c r="U312" i="1" s="1"/>
  <c r="V312" i="1" l="1"/>
  <c r="T313" i="1" l="1"/>
  <c r="U313" i="1" s="1"/>
  <c r="V313" i="1" l="1"/>
  <c r="T314" i="1" l="1"/>
  <c r="U314" i="1" s="1"/>
  <c r="V314" i="1" l="1"/>
  <c r="T315" i="1" s="1"/>
  <c r="U315" i="1" s="1"/>
  <c r="V315" i="1" l="1"/>
  <c r="T316" i="1" l="1"/>
  <c r="U316" i="1" s="1"/>
  <c r="V316" i="1" l="1"/>
  <c r="T317" i="1" l="1"/>
  <c r="U317" i="1" s="1"/>
  <c r="V317" i="1" l="1"/>
  <c r="T318" i="1" l="1"/>
  <c r="U318" i="1" s="1"/>
  <c r="V318" i="1" l="1"/>
  <c r="T319" i="1" l="1"/>
  <c r="U319" i="1" s="1"/>
  <c r="V319" i="1" l="1"/>
  <c r="T320" i="1" l="1"/>
  <c r="U320" i="1" s="1"/>
  <c r="V320" i="1" l="1"/>
  <c r="T321" i="1" l="1"/>
  <c r="U321" i="1" s="1"/>
  <c r="V321" i="1" l="1"/>
  <c r="T322" i="1" s="1"/>
  <c r="U322" i="1" s="1"/>
  <c r="V322" i="1" l="1"/>
  <c r="T323" i="1" s="1"/>
  <c r="U323" i="1" s="1"/>
  <c r="V323" i="1" l="1"/>
  <c r="T324" i="1" l="1"/>
  <c r="U324" i="1" s="1"/>
  <c r="V324" i="1" l="1"/>
  <c r="T325" i="1" l="1"/>
  <c r="U325" i="1" s="1"/>
  <c r="V325" i="1" l="1"/>
  <c r="T326" i="1" l="1"/>
  <c r="U326" i="1" s="1"/>
  <c r="V326" i="1" l="1"/>
  <c r="T327" i="1" l="1"/>
  <c r="U327" i="1" s="1"/>
  <c r="V327" i="1" l="1"/>
  <c r="T328" i="1" s="1"/>
  <c r="U328" i="1" s="1"/>
  <c r="V328" i="1" l="1"/>
  <c r="T329" i="1" l="1"/>
  <c r="U329" i="1" s="1"/>
  <c r="V329" i="1" l="1"/>
  <c r="T330" i="1" l="1"/>
  <c r="U330" i="1" s="1"/>
  <c r="V330" i="1" l="1"/>
  <c r="T331" i="1" l="1"/>
  <c r="U331" i="1" s="1"/>
  <c r="V331" i="1" l="1"/>
  <c r="T332" i="1" l="1"/>
  <c r="U332" i="1" s="1"/>
  <c r="V332" i="1" l="1"/>
  <c r="T333" i="1" l="1"/>
  <c r="U333" i="1" s="1"/>
  <c r="V333" i="1" l="1"/>
  <c r="T334" i="1" l="1"/>
  <c r="U334" i="1" s="1"/>
  <c r="V334" i="1" l="1"/>
  <c r="T335" i="1" l="1"/>
  <c r="U335" i="1" s="1"/>
  <c r="V335" i="1" l="1"/>
  <c r="T336" i="1" s="1"/>
  <c r="U336" i="1" s="1"/>
  <c r="V336" i="1" l="1"/>
  <c r="T337" i="1" l="1"/>
  <c r="U337" i="1" s="1"/>
  <c r="V337" i="1" l="1"/>
  <c r="T338" i="1" l="1"/>
  <c r="U338" i="1" s="1"/>
  <c r="V338" i="1" l="1"/>
  <c r="T339" i="1" l="1"/>
  <c r="U339" i="1" s="1"/>
  <c r="V339" i="1" l="1"/>
  <c r="T340" i="1" l="1"/>
  <c r="U340" i="1" s="1"/>
  <c r="V340" i="1" l="1"/>
  <c r="T341" i="1" l="1"/>
  <c r="U341" i="1" s="1"/>
  <c r="V341" i="1" l="1"/>
  <c r="T342" i="1" l="1"/>
  <c r="U342" i="1" s="1"/>
  <c r="V342" i="1" l="1"/>
  <c r="T343" i="1" l="1"/>
  <c r="U343" i="1" s="1"/>
  <c r="V343" i="1" l="1"/>
  <c r="T344" i="1" l="1"/>
  <c r="U344" i="1" s="1"/>
  <c r="V344" i="1" l="1"/>
  <c r="T345" i="1" l="1"/>
  <c r="U345" i="1" s="1"/>
  <c r="V345" i="1" l="1"/>
  <c r="T346" i="1" l="1"/>
  <c r="U346" i="1" s="1"/>
  <c r="V346" i="1" l="1"/>
  <c r="T347" i="1" l="1"/>
  <c r="U347" i="1" s="1"/>
  <c r="V347" i="1" l="1"/>
  <c r="T348" i="1" l="1"/>
  <c r="U348" i="1" s="1"/>
  <c r="V348" i="1" l="1"/>
  <c r="T349" i="1" l="1"/>
  <c r="U349" i="1" s="1"/>
  <c r="V349" i="1" l="1"/>
  <c r="T350" i="1" l="1"/>
  <c r="U350" i="1" s="1"/>
  <c r="V350" i="1" l="1"/>
  <c r="T351" i="1" l="1"/>
  <c r="U351" i="1" s="1"/>
  <c r="V351" i="1" l="1"/>
  <c r="T352" i="1" s="1"/>
  <c r="U352" i="1" s="1"/>
  <c r="V352" i="1" l="1"/>
  <c r="T353" i="1" l="1"/>
  <c r="U353" i="1" s="1"/>
  <c r="V353" i="1" l="1"/>
  <c r="T354" i="1" l="1"/>
  <c r="U354" i="1" s="1"/>
  <c r="V354" i="1" l="1"/>
  <c r="T355" i="1" s="1"/>
  <c r="U355" i="1" s="1"/>
  <c r="V355" i="1" l="1"/>
  <c r="T356" i="1" l="1"/>
  <c r="U356" i="1" s="1"/>
  <c r="V356" i="1" l="1"/>
  <c r="T357" i="1" l="1"/>
  <c r="U357" i="1" s="1"/>
  <c r="V357" i="1" l="1"/>
  <c r="T358" i="1" l="1"/>
  <c r="U358" i="1" s="1"/>
  <c r="V358" i="1" l="1"/>
  <c r="T359" i="1" s="1"/>
  <c r="U359" i="1" s="1"/>
  <c r="V359" i="1" l="1"/>
  <c r="T360" i="1" l="1"/>
  <c r="U360" i="1" s="1"/>
  <c r="V360" i="1" l="1"/>
  <c r="T361" i="1" l="1"/>
  <c r="U361" i="1" s="1"/>
  <c r="V361" i="1" l="1"/>
  <c r="T362" i="1" s="1"/>
  <c r="U362" i="1" s="1"/>
  <c r="V362" i="1" l="1"/>
  <c r="T363" i="1" l="1"/>
  <c r="U363" i="1" s="1"/>
  <c r="V363" i="1" l="1"/>
  <c r="T364" i="1" l="1"/>
  <c r="U364" i="1" s="1"/>
  <c r="V364" i="1" l="1"/>
  <c r="T365" i="1" l="1"/>
  <c r="U365" i="1" s="1"/>
  <c r="V365" i="1" l="1"/>
  <c r="T366" i="1" l="1"/>
  <c r="U366" i="1" s="1"/>
  <c r="V366" i="1" l="1"/>
  <c r="T367" i="1" s="1"/>
  <c r="U367" i="1" s="1"/>
  <c r="V367" i="1" l="1"/>
  <c r="T368" i="1" l="1"/>
  <c r="U368" i="1" s="1"/>
  <c r="V368" i="1" l="1"/>
  <c r="T369" i="1" l="1"/>
  <c r="U369" i="1" s="1"/>
  <c r="V369" i="1" l="1"/>
  <c r="T370" i="1" l="1"/>
  <c r="U370" i="1" s="1"/>
  <c r="V370" i="1" l="1"/>
  <c r="T371" i="1" l="1"/>
  <c r="U371" i="1" s="1"/>
  <c r="V371" i="1" l="1"/>
  <c r="T372" i="1" s="1"/>
  <c r="U372" i="1" s="1"/>
  <c r="V372" i="1" l="1"/>
  <c r="T373" i="1" l="1"/>
  <c r="U373" i="1" s="1"/>
  <c r="V373" i="1" l="1"/>
  <c r="T374" i="1" l="1"/>
  <c r="U374" i="1" s="1"/>
  <c r="V374" i="1" l="1"/>
  <c r="T375" i="1" l="1"/>
  <c r="U375" i="1" s="1"/>
  <c r="V375" i="1" l="1"/>
  <c r="T376" i="1" s="1"/>
  <c r="U376" i="1" s="1"/>
  <c r="V376" i="1" l="1"/>
  <c r="T377" i="1" l="1"/>
  <c r="U377" i="1" s="1"/>
  <c r="V377" i="1" l="1"/>
  <c r="T378" i="1" l="1"/>
  <c r="U378" i="1" s="1"/>
  <c r="V378" i="1" l="1"/>
  <c r="T379" i="1" s="1"/>
  <c r="U379" i="1" s="1"/>
  <c r="V379" i="1" l="1"/>
  <c r="T380" i="1" l="1"/>
  <c r="U380" i="1" s="1"/>
  <c r="V380" i="1" l="1"/>
  <c r="T381" i="1" s="1"/>
  <c r="U381" i="1" s="1"/>
  <c r="V381" i="1" l="1"/>
  <c r="T382" i="1" l="1"/>
  <c r="U382" i="1" s="1"/>
  <c r="V382" i="1" l="1"/>
  <c r="V21" i="1"/>
  <c r="U21" i="1" l="1"/>
  <c r="M24" i="1" l="1"/>
  <c r="R24" i="1"/>
  <c r="W30" i="1"/>
  <c r="X30" i="1" s="1"/>
  <c r="W28" i="1"/>
  <c r="X28" i="1" s="1"/>
  <c r="W31" i="1"/>
  <c r="X31" i="1" s="1"/>
  <c r="W25" i="1"/>
  <c r="X25" i="1" s="1"/>
  <c r="I31" i="1"/>
  <c r="J31" i="1" s="1"/>
  <c r="W32" i="1"/>
  <c r="X32" i="1" s="1"/>
  <c r="I26" i="1"/>
  <c r="J26" i="1" s="1"/>
  <c r="W29" i="1"/>
  <c r="X29" i="1" s="1"/>
  <c r="W26" i="1"/>
  <c r="X26" i="1" s="1"/>
  <c r="I28" i="1"/>
  <c r="J28" i="1" s="1"/>
  <c r="I30" i="1"/>
  <c r="J30" i="1" s="1"/>
  <c r="I25" i="1"/>
  <c r="J25" i="1" s="1"/>
  <c r="I32" i="1"/>
  <c r="J32" i="1" s="1"/>
  <c r="W27" i="1"/>
  <c r="X27" i="1" s="1"/>
  <c r="I27" i="1"/>
  <c r="J27" i="1" s="1"/>
  <c r="I29" i="1"/>
  <c r="J29" i="1" s="1"/>
  <c r="W33" i="1"/>
  <c r="X33" i="1" s="1"/>
  <c r="I33" i="1"/>
  <c r="J33" i="1" s="1"/>
  <c r="W24" i="1"/>
  <c r="X24" i="1" s="1"/>
  <c r="L24" i="1"/>
  <c r="K25" i="1" s="1"/>
  <c r="Q24" i="1"/>
  <c r="I24" i="1"/>
  <c r="S24" i="1" l="1"/>
  <c r="L25" i="1"/>
  <c r="M25" i="1"/>
  <c r="O25" i="1"/>
  <c r="P25" i="1" s="1"/>
  <c r="N24" i="1"/>
  <c r="J24" i="1"/>
  <c r="N25" i="1" l="1"/>
  <c r="Q25" i="1"/>
  <c r="R25" i="1"/>
  <c r="K26" i="1"/>
  <c r="M26" i="1" l="1"/>
  <c r="L26" i="1"/>
  <c r="K27" i="1" s="1"/>
  <c r="O26" i="1"/>
  <c r="P26" i="1" s="1"/>
  <c r="S25" i="1"/>
  <c r="M27" i="1" l="1"/>
  <c r="L27" i="1"/>
  <c r="Q26" i="1"/>
  <c r="R26" i="1"/>
  <c r="N26" i="1"/>
  <c r="N27" i="1" l="1"/>
  <c r="O27" i="1"/>
  <c r="P27" i="1" s="1"/>
  <c r="S26" i="1"/>
  <c r="K28" i="1"/>
  <c r="R27" i="1" l="1"/>
  <c r="Q27" i="1"/>
  <c r="L28" i="1"/>
  <c r="K29" i="1" s="1"/>
  <c r="M28" i="1"/>
  <c r="S27" i="1" l="1"/>
  <c r="O28" i="1"/>
  <c r="P28" i="1" s="1"/>
  <c r="N28" i="1"/>
  <c r="M29" i="1"/>
  <c r="L29" i="1"/>
  <c r="N29" i="1" s="1"/>
  <c r="Q28" i="1" l="1"/>
  <c r="O29" i="1" s="1"/>
  <c r="P29" i="1" s="1"/>
  <c r="R28" i="1"/>
  <c r="K30" i="1"/>
  <c r="S28" i="1" l="1"/>
  <c r="R29" i="1"/>
  <c r="Q29" i="1"/>
  <c r="L30" i="1"/>
  <c r="K31" i="1" s="1"/>
  <c r="M30" i="1"/>
  <c r="O30" i="1" l="1"/>
  <c r="P30" i="1" s="1"/>
  <c r="S29" i="1"/>
  <c r="M31" i="1"/>
  <c r="L31" i="1"/>
  <c r="N31" i="1" s="1"/>
  <c r="N30" i="1"/>
  <c r="R30" i="1" l="1"/>
  <c r="Q30" i="1"/>
  <c r="K32" i="1"/>
  <c r="S30" i="1" l="1"/>
  <c r="O31" i="1"/>
  <c r="P31" i="1" s="1"/>
  <c r="L32" i="1"/>
  <c r="K33" i="1" s="1"/>
  <c r="M32" i="1"/>
  <c r="Q31" i="1" l="1"/>
  <c r="O32" i="1" s="1"/>
  <c r="P32" i="1" s="1"/>
  <c r="R31" i="1"/>
  <c r="S31" i="1" s="1"/>
  <c r="M33" i="1"/>
  <c r="L33" i="1"/>
  <c r="N32" i="1"/>
  <c r="N33" i="1" l="1"/>
  <c r="Q32" i="1"/>
  <c r="O33" i="1" s="1"/>
  <c r="P33" i="1" s="1"/>
  <c r="R32" i="1"/>
  <c r="K34" i="1"/>
  <c r="R33" i="1" l="1"/>
  <c r="S32" i="1"/>
  <c r="Q33" i="1"/>
  <c r="M34" i="1"/>
  <c r="L34" i="1"/>
  <c r="S33" i="1" l="1"/>
  <c r="N34" i="1"/>
  <c r="O34" i="1"/>
  <c r="P34" i="1" s="1"/>
  <c r="K35" i="1"/>
  <c r="R34" i="1" l="1"/>
  <c r="Q34" i="1"/>
  <c r="L35" i="1"/>
  <c r="M35" i="1"/>
  <c r="S34" i="1" l="1"/>
  <c r="O35" i="1"/>
  <c r="P35" i="1" s="1"/>
  <c r="N35" i="1"/>
  <c r="K36" i="1"/>
  <c r="R35" i="1" l="1"/>
  <c r="Q35" i="1"/>
  <c r="O36" i="1" s="1"/>
  <c r="P36" i="1" s="1"/>
  <c r="L36" i="1"/>
  <c r="M36" i="1"/>
  <c r="Q36" i="1" l="1"/>
  <c r="O37" i="1" s="1"/>
  <c r="P37" i="1" s="1"/>
  <c r="R36" i="1"/>
  <c r="S35" i="1"/>
  <c r="N36" i="1"/>
  <c r="K37" i="1"/>
  <c r="R37" i="1" l="1"/>
  <c r="S36" i="1"/>
  <c r="Q37" i="1"/>
  <c r="L37" i="1"/>
  <c r="K38" i="1" s="1"/>
  <c r="M37" i="1"/>
  <c r="S37" i="1" l="1"/>
  <c r="O38" i="1"/>
  <c r="P38" i="1" s="1"/>
  <c r="L38" i="1"/>
  <c r="M38" i="1"/>
  <c r="N37" i="1"/>
  <c r="Q38" i="1" l="1"/>
  <c r="O39" i="1" s="1"/>
  <c r="P39" i="1" s="1"/>
  <c r="R38" i="1"/>
  <c r="S38" i="1" s="1"/>
  <c r="N38" i="1"/>
  <c r="K39" i="1"/>
  <c r="Q39" i="1" l="1"/>
  <c r="R39" i="1"/>
  <c r="M39" i="1"/>
  <c r="L39" i="1"/>
  <c r="S39" i="1" l="1"/>
  <c r="O40" i="1"/>
  <c r="P40" i="1" s="1"/>
  <c r="N39" i="1"/>
  <c r="K40" i="1"/>
  <c r="Q40" i="1" l="1"/>
  <c r="O41" i="1" s="1"/>
  <c r="P41" i="1" s="1"/>
  <c r="R40" i="1"/>
  <c r="M40" i="1"/>
  <c r="L40" i="1"/>
  <c r="N40" i="1" s="1"/>
  <c r="S40" i="1" l="1"/>
  <c r="Q41" i="1"/>
  <c r="O42" i="1" s="1"/>
  <c r="P42" i="1" s="1"/>
  <c r="R41" i="1"/>
  <c r="S41" i="1" s="1"/>
  <c r="K41" i="1"/>
  <c r="R42" i="1" l="1"/>
  <c r="Q42" i="1"/>
  <c r="O43" i="1" s="1"/>
  <c r="P43" i="1" s="1"/>
  <c r="M41" i="1"/>
  <c r="L41" i="1"/>
  <c r="Q43" i="1" l="1"/>
  <c r="O44" i="1" s="1"/>
  <c r="P44" i="1" s="1"/>
  <c r="R43" i="1"/>
  <c r="S43" i="1" s="1"/>
  <c r="S42" i="1"/>
  <c r="N41" i="1"/>
  <c r="K42" i="1"/>
  <c r="Q44" i="1" l="1"/>
  <c r="O45" i="1" s="1"/>
  <c r="P45" i="1" s="1"/>
  <c r="R44" i="1"/>
  <c r="S44" i="1" s="1"/>
  <c r="L42" i="1"/>
  <c r="M42" i="1"/>
  <c r="AC44" i="1" l="1"/>
  <c r="AB44" i="1"/>
  <c r="Y44" i="1"/>
  <c r="Q45" i="1"/>
  <c r="O46" i="1" s="1"/>
  <c r="P46" i="1" s="1"/>
  <c r="R45" i="1"/>
  <c r="N42" i="1"/>
  <c r="K43" i="1"/>
  <c r="L43" i="1" s="1"/>
  <c r="S45" i="1" l="1"/>
  <c r="Q46" i="1"/>
  <c r="O47" i="1" s="1"/>
  <c r="P47" i="1" s="1"/>
  <c r="R46" i="1"/>
  <c r="M43" i="1"/>
  <c r="K44" i="1"/>
  <c r="S46" i="1" l="1"/>
  <c r="N43" i="1"/>
  <c r="L44" i="1"/>
  <c r="M44" i="1"/>
  <c r="N44" i="1" l="1"/>
  <c r="Z44" i="1" s="1"/>
  <c r="K45" i="1"/>
  <c r="M45" i="1" s="1"/>
  <c r="L45" i="1" l="1"/>
  <c r="N45" i="1" s="1"/>
  <c r="K46" i="1" l="1"/>
  <c r="M46" i="1" s="1"/>
  <c r="L46" i="1" l="1"/>
  <c r="N46" i="1" s="1"/>
  <c r="K47" i="1" l="1"/>
  <c r="F62" i="1"/>
  <c r="F99" i="1"/>
  <c r="F69" i="1"/>
  <c r="F68" i="1"/>
  <c r="F67" i="1"/>
  <c r="F72" i="1"/>
  <c r="F134" i="1"/>
  <c r="F150" i="1"/>
  <c r="F223" i="1"/>
  <c r="F191" i="1"/>
  <c r="F245" i="1"/>
  <c r="F260" i="1"/>
  <c r="F241" i="1"/>
  <c r="F234" i="1"/>
  <c r="F54" i="1"/>
  <c r="F277" i="1"/>
  <c r="F258" i="1"/>
  <c r="F257" i="1"/>
  <c r="F229" i="1"/>
  <c r="F293" i="1"/>
  <c r="F70" i="1"/>
  <c r="F202" i="1"/>
  <c r="F210" i="1"/>
  <c r="F246" i="1"/>
  <c r="F76" i="1"/>
  <c r="F79" i="1"/>
  <c r="F336" i="1"/>
  <c r="F250" i="1"/>
  <c r="F307" i="1"/>
  <c r="F324" i="1"/>
  <c r="F354" i="1"/>
  <c r="F253" i="1"/>
  <c r="F338" i="1"/>
  <c r="F189" i="1"/>
  <c r="F254" i="1"/>
  <c r="F271" i="1"/>
  <c r="F48" i="1"/>
  <c r="F51" i="1"/>
  <c r="F330" i="1"/>
  <c r="F75" i="1"/>
  <c r="F65" i="1"/>
  <c r="F352" i="1"/>
  <c r="F80" i="1"/>
  <c r="F56" i="1"/>
  <c r="F63" i="1"/>
  <c r="F108" i="1"/>
  <c r="F109" i="1"/>
  <c r="F342" i="1"/>
  <c r="F376" i="1"/>
  <c r="F340" i="1"/>
  <c r="F380" i="1"/>
  <c r="F59" i="1"/>
  <c r="F103" i="1"/>
  <c r="F155" i="1"/>
  <c r="F152" i="1"/>
  <c r="F120" i="1"/>
  <c r="F181" i="1"/>
  <c r="F84" i="1"/>
  <c r="F95" i="1"/>
  <c r="F60" i="1"/>
  <c r="F81" i="1"/>
  <c r="F170" i="1"/>
  <c r="F175" i="1"/>
  <c r="F145" i="1"/>
  <c r="F159" i="1"/>
  <c r="F73" i="1"/>
  <c r="F66" i="1"/>
  <c r="F331" i="1"/>
  <c r="F53" i="1"/>
  <c r="F71" i="1"/>
  <c r="F303" i="1"/>
  <c r="F320" i="1"/>
  <c r="F174" i="1"/>
  <c r="F122" i="1"/>
  <c r="F88" i="1"/>
  <c r="F169" i="1"/>
  <c r="F64" i="1"/>
  <c r="F91" i="1"/>
  <c r="F97" i="1"/>
  <c r="F55" i="1"/>
  <c r="F98" i="1"/>
  <c r="F50" i="1"/>
  <c r="F52" i="1"/>
  <c r="F61" i="1"/>
  <c r="F86" i="1"/>
  <c r="F132" i="1"/>
  <c r="F138" i="1"/>
  <c r="F157" i="1"/>
  <c r="F144" i="1"/>
  <c r="F156" i="1"/>
  <c r="F135" i="1"/>
  <c r="F85" i="1"/>
  <c r="F82" i="1"/>
  <c r="F90" i="1"/>
  <c r="F335" i="1"/>
  <c r="F93" i="1"/>
  <c r="F374" i="1"/>
  <c r="F121" i="1"/>
  <c r="F220" i="1"/>
  <c r="F151" i="1"/>
  <c r="F165" i="1"/>
  <c r="F74" i="1"/>
  <c r="F49" i="1"/>
  <c r="F78" i="1"/>
  <c r="F92" i="1"/>
  <c r="F83" i="1"/>
  <c r="F337" i="1"/>
  <c r="F356" i="1"/>
  <c r="F370" i="1"/>
  <c r="F58" i="1"/>
  <c r="F313" i="1"/>
  <c r="F57" i="1"/>
  <c r="F77" i="1"/>
  <c r="F87" i="1"/>
  <c r="F102" i="1"/>
  <c r="F173" i="1"/>
  <c r="F162" i="1"/>
  <c r="F106" i="1"/>
  <c r="F107" i="1"/>
  <c r="F161" i="1"/>
  <c r="F143" i="1"/>
  <c r="F160" i="1"/>
  <c r="F114" i="1"/>
  <c r="F139" i="1"/>
  <c r="F137" i="1"/>
  <c r="F168" i="1"/>
  <c r="F119" i="1"/>
  <c r="F154" i="1"/>
  <c r="F183" i="1"/>
  <c r="F230" i="1"/>
  <c r="F266" i="1"/>
  <c r="F240" i="1"/>
  <c r="F305" i="1"/>
  <c r="F136" i="1"/>
  <c r="F115" i="1"/>
  <c r="F148" i="1"/>
  <c r="F111" i="1"/>
  <c r="F131" i="1"/>
  <c r="F200" i="1"/>
  <c r="F228" i="1"/>
  <c r="F96" i="1"/>
  <c r="F118" i="1"/>
  <c r="F140" i="1"/>
  <c r="F104" i="1"/>
  <c r="F163" i="1"/>
  <c r="F124" i="1"/>
  <c r="F261" i="1"/>
  <c r="F312" i="1"/>
  <c r="F203" i="1"/>
  <c r="F218" i="1"/>
  <c r="F215" i="1"/>
  <c r="F164" i="1"/>
  <c r="F128" i="1"/>
  <c r="F112" i="1"/>
  <c r="F130" i="1"/>
  <c r="F149" i="1"/>
  <c r="F116" i="1"/>
  <c r="F214" i="1"/>
  <c r="F178" i="1"/>
  <c r="F256" i="1"/>
  <c r="F190" i="1"/>
  <c r="F153" i="1"/>
  <c r="F129" i="1"/>
  <c r="F123" i="1"/>
  <c r="F141" i="1"/>
  <c r="F110" i="1"/>
  <c r="F158" i="1"/>
  <c r="F147" i="1"/>
  <c r="F263" i="1"/>
  <c r="F219" i="1"/>
  <c r="F235" i="1"/>
  <c r="F259" i="1"/>
  <c r="F205" i="1"/>
  <c r="F101" i="1"/>
  <c r="F126" i="1"/>
  <c r="F171" i="1"/>
  <c r="F194" i="1"/>
  <c r="F166" i="1"/>
  <c r="F133" i="1"/>
  <c r="F117" i="1"/>
  <c r="F180" i="1"/>
  <c r="F89" i="1"/>
  <c r="F142" i="1"/>
  <c r="F127" i="1"/>
  <c r="F196" i="1"/>
  <c r="F167" i="1"/>
  <c r="F176" i="1"/>
  <c r="F113" i="1"/>
  <c r="F125" i="1"/>
  <c r="F94" i="1"/>
  <c r="F105" i="1"/>
  <c r="F146" i="1"/>
  <c r="F195" i="1"/>
  <c r="F100" i="1"/>
  <c r="F213" i="1"/>
  <c r="F270" i="1"/>
  <c r="F243" i="1"/>
  <c r="F319" i="1"/>
  <c r="F186" i="1"/>
  <c r="F222" i="1"/>
  <c r="F249" i="1"/>
  <c r="F209" i="1"/>
  <c r="F299" i="1"/>
  <c r="F179" i="1"/>
  <c r="F198" i="1"/>
  <c r="F244" i="1"/>
  <c r="F187" i="1"/>
  <c r="F204" i="1"/>
  <c r="F269" i="1"/>
  <c r="F226" i="1"/>
  <c r="F225" i="1"/>
  <c r="F232" i="1"/>
  <c r="F275" i="1"/>
  <c r="F283" i="1"/>
  <c r="F304" i="1"/>
  <c r="F333" i="1"/>
  <c r="F339" i="1"/>
  <c r="F292" i="1"/>
  <c r="F302" i="1"/>
  <c r="F358" i="1"/>
  <c r="F360" i="1"/>
  <c r="F381" i="1"/>
  <c r="F375" i="1"/>
  <c r="F217" i="1"/>
  <c r="F298" i="1"/>
  <c r="F172" i="1"/>
  <c r="F265" i="1"/>
  <c r="F323" i="1"/>
  <c r="F332" i="1"/>
  <c r="F281" i="1"/>
  <c r="F294" i="1"/>
  <c r="F355" i="1"/>
  <c r="F377" i="1"/>
  <c r="F182" i="1"/>
  <c r="F216" i="1"/>
  <c r="F238" i="1"/>
  <c r="F262" i="1"/>
  <c r="F242" i="1"/>
  <c r="F272" i="1"/>
  <c r="F361" i="1"/>
  <c r="F372" i="1"/>
  <c r="F344" i="1"/>
  <c r="F363" i="1"/>
  <c r="F382" i="1"/>
  <c r="F239" i="1"/>
  <c r="F248" i="1"/>
  <c r="F197" i="1"/>
  <c r="F208" i="1"/>
  <c r="F287" i="1"/>
  <c r="F306" i="1"/>
  <c r="F252" i="1"/>
  <c r="F207" i="1"/>
  <c r="F221" i="1"/>
  <c r="F233" i="1"/>
  <c r="F290" i="1"/>
  <c r="F310" i="1"/>
  <c r="F327" i="1"/>
  <c r="F347" i="1"/>
  <c r="F350" i="1"/>
  <c r="F280" i="1"/>
  <c r="F296" i="1"/>
  <c r="F367" i="1"/>
  <c r="F317" i="1"/>
  <c r="F321" i="1"/>
  <c r="F379" i="1"/>
  <c r="F236" i="1"/>
  <c r="F224" i="1"/>
  <c r="F318" i="1"/>
  <c r="F291" i="1"/>
  <c r="F322" i="1"/>
  <c r="F184" i="1"/>
  <c r="F193" i="1"/>
  <c r="F201" i="1"/>
  <c r="F267" i="1"/>
  <c r="F192" i="1"/>
  <c r="F206" i="1"/>
  <c r="F273" i="1"/>
  <c r="F315" i="1"/>
  <c r="F278" i="1"/>
  <c r="F362" i="1"/>
  <c r="F309" i="1"/>
  <c r="F300" i="1"/>
  <c r="F314" i="1"/>
  <c r="F357" i="1"/>
  <c r="F349" i="1"/>
  <c r="F365" i="1"/>
  <c r="F285" i="1"/>
  <c r="F364" i="1"/>
  <c r="F346" i="1"/>
  <c r="F369" i="1"/>
  <c r="F351" i="1"/>
  <c r="F368" i="1"/>
  <c r="F177" i="1"/>
  <c r="F268" i="1"/>
  <c r="F308" i="1"/>
  <c r="F185" i="1"/>
  <c r="F199" i="1"/>
  <c r="F212" i="1"/>
  <c r="F279" i="1"/>
  <c r="F247" i="1"/>
  <c r="F188" i="1"/>
  <c r="F255" i="1"/>
  <c r="F211" i="1"/>
  <c r="F282" i="1"/>
  <c r="F325" i="1"/>
  <c r="F284" i="1"/>
  <c r="F237" i="1"/>
  <c r="F251" i="1"/>
  <c r="F264" i="1"/>
  <c r="F274" i="1"/>
  <c r="F295" i="1"/>
  <c r="F334" i="1"/>
  <c r="F348" i="1"/>
  <c r="F276" i="1"/>
  <c r="F366" i="1"/>
  <c r="F326" i="1"/>
  <c r="F288" i="1"/>
  <c r="F311" i="1"/>
  <c r="F343" i="1"/>
  <c r="F286" i="1"/>
  <c r="F297" i="1"/>
  <c r="F328" i="1"/>
  <c r="F345" i="1"/>
  <c r="F289" i="1"/>
  <c r="F378" i="1"/>
  <c r="F373" i="1"/>
  <c r="F371" i="1"/>
  <c r="F47" i="1"/>
  <c r="F359" i="1" l="1"/>
  <c r="W359" i="1" s="1"/>
  <c r="X359" i="1" s="1"/>
  <c r="F231" i="1"/>
  <c r="W231" i="1" s="1"/>
  <c r="X231" i="1" s="1"/>
  <c r="F329" i="1"/>
  <c r="W329" i="1" s="1"/>
  <c r="X329" i="1" s="1"/>
  <c r="F301" i="1"/>
  <c r="W301" i="1" s="1"/>
  <c r="X301" i="1" s="1"/>
  <c r="F316" i="1"/>
  <c r="W316" i="1" s="1"/>
  <c r="X316" i="1" s="1"/>
  <c r="F341" i="1"/>
  <c r="W341" i="1" s="1"/>
  <c r="X341" i="1" s="1"/>
  <c r="F227" i="1"/>
  <c r="W227" i="1" s="1"/>
  <c r="X227" i="1" s="1"/>
  <c r="F353" i="1"/>
  <c r="W353" i="1" s="1"/>
  <c r="X353" i="1" s="1"/>
  <c r="I311" i="1"/>
  <c r="J311" i="1" s="1"/>
  <c r="W311" i="1"/>
  <c r="X311" i="1" s="1"/>
  <c r="I237" i="1"/>
  <c r="J237" i="1" s="1"/>
  <c r="W237" i="1"/>
  <c r="X237" i="1" s="1"/>
  <c r="W188" i="1"/>
  <c r="X188" i="1" s="1"/>
  <c r="I188" i="1"/>
  <c r="J188" i="1" s="1"/>
  <c r="W369" i="1"/>
  <c r="X369" i="1" s="1"/>
  <c r="I369" i="1"/>
  <c r="J369" i="1" s="1"/>
  <c r="I247" i="1"/>
  <c r="J247" i="1" s="1"/>
  <c r="W247" i="1"/>
  <c r="X247" i="1" s="1"/>
  <c r="I346" i="1"/>
  <c r="J346" i="1" s="1"/>
  <c r="W346" i="1"/>
  <c r="X346" i="1" s="1"/>
  <c r="I326" i="1"/>
  <c r="J326" i="1" s="1"/>
  <c r="W326" i="1"/>
  <c r="X326" i="1" s="1"/>
  <c r="I295" i="1"/>
  <c r="J295" i="1" s="1"/>
  <c r="W295" i="1"/>
  <c r="X295" i="1" s="1"/>
  <c r="I325" i="1"/>
  <c r="J325" i="1" s="1"/>
  <c r="W325" i="1"/>
  <c r="X325" i="1" s="1"/>
  <c r="I328" i="1"/>
  <c r="J328" i="1" s="1"/>
  <c r="W328" i="1"/>
  <c r="X328" i="1" s="1"/>
  <c r="I366" i="1"/>
  <c r="J366" i="1" s="1"/>
  <c r="W366" i="1"/>
  <c r="X366" i="1" s="1"/>
  <c r="I274" i="1"/>
  <c r="J274" i="1" s="1"/>
  <c r="W274" i="1"/>
  <c r="X274" i="1" s="1"/>
  <c r="I282" i="1"/>
  <c r="J282" i="1" s="1"/>
  <c r="W282" i="1"/>
  <c r="X282" i="1" s="1"/>
  <c r="I212" i="1"/>
  <c r="J212" i="1" s="1"/>
  <c r="W212" i="1"/>
  <c r="X212" i="1" s="1"/>
  <c r="W297" i="1"/>
  <c r="X297" i="1" s="1"/>
  <c r="I297" i="1"/>
  <c r="J297" i="1" s="1"/>
  <c r="I264" i="1"/>
  <c r="J264" i="1" s="1"/>
  <c r="W264" i="1"/>
  <c r="X264" i="1" s="1"/>
  <c r="I368" i="1"/>
  <c r="J368" i="1" s="1"/>
  <c r="W368" i="1"/>
  <c r="X368" i="1" s="1"/>
  <c r="I286" i="1"/>
  <c r="J286" i="1" s="1"/>
  <c r="W286" i="1"/>
  <c r="X286" i="1" s="1"/>
  <c r="I349" i="1"/>
  <c r="J349" i="1" s="1"/>
  <c r="W349" i="1"/>
  <c r="X349" i="1" s="1"/>
  <c r="I378" i="1"/>
  <c r="J378" i="1" s="1"/>
  <c r="W378" i="1"/>
  <c r="X378" i="1" s="1"/>
  <c r="I343" i="1"/>
  <c r="J343" i="1" s="1"/>
  <c r="W343" i="1"/>
  <c r="X343" i="1" s="1"/>
  <c r="W255" i="1"/>
  <c r="X255" i="1" s="1"/>
  <c r="I255" i="1"/>
  <c r="J255" i="1" s="1"/>
  <c r="W185" i="1"/>
  <c r="X185" i="1" s="1"/>
  <c r="I185" i="1"/>
  <c r="J185" i="1" s="1"/>
  <c r="R47" i="1"/>
  <c r="I47" i="1"/>
  <c r="W47" i="1"/>
  <c r="I345" i="1"/>
  <c r="J345" i="1" s="1"/>
  <c r="W345" i="1"/>
  <c r="X345" i="1" s="1"/>
  <c r="I278" i="1"/>
  <c r="J278" i="1" s="1"/>
  <c r="W278" i="1"/>
  <c r="X278" i="1" s="1"/>
  <c r="I321" i="1"/>
  <c r="J321" i="1" s="1"/>
  <c r="W321" i="1"/>
  <c r="X321" i="1" s="1"/>
  <c r="I239" i="1"/>
  <c r="J239" i="1" s="1"/>
  <c r="W239" i="1"/>
  <c r="X239" i="1" s="1"/>
  <c r="I182" i="1"/>
  <c r="J182" i="1" s="1"/>
  <c r="W182" i="1"/>
  <c r="X182" i="1" s="1"/>
  <c r="I360" i="1"/>
  <c r="J360" i="1" s="1"/>
  <c r="W360" i="1"/>
  <c r="X360" i="1" s="1"/>
  <c r="I283" i="1"/>
  <c r="J283" i="1" s="1"/>
  <c r="W283" i="1"/>
  <c r="X283" i="1" s="1"/>
  <c r="I204" i="1"/>
  <c r="J204" i="1" s="1"/>
  <c r="W204" i="1"/>
  <c r="X204" i="1" s="1"/>
  <c r="M47" i="1"/>
  <c r="I373" i="1"/>
  <c r="J373" i="1" s="1"/>
  <c r="W373" i="1"/>
  <c r="X373" i="1" s="1"/>
  <c r="I276" i="1"/>
  <c r="J276" i="1" s="1"/>
  <c r="W276" i="1"/>
  <c r="X276" i="1" s="1"/>
  <c r="I268" i="1"/>
  <c r="J268" i="1" s="1"/>
  <c r="W268" i="1"/>
  <c r="X268" i="1" s="1"/>
  <c r="I315" i="1"/>
  <c r="J315" i="1" s="1"/>
  <c r="W315" i="1"/>
  <c r="X315" i="1" s="1"/>
  <c r="I317" i="1"/>
  <c r="J317" i="1" s="1"/>
  <c r="W317" i="1"/>
  <c r="X317" i="1" s="1"/>
  <c r="I382" i="1"/>
  <c r="J382" i="1" s="1"/>
  <c r="W382" i="1"/>
  <c r="X382" i="1" s="1"/>
  <c r="I377" i="1"/>
  <c r="J377" i="1" s="1"/>
  <c r="W377" i="1"/>
  <c r="X377" i="1" s="1"/>
  <c r="I323" i="1"/>
  <c r="J323" i="1" s="1"/>
  <c r="W323" i="1"/>
  <c r="X323" i="1" s="1"/>
  <c r="I187" i="1"/>
  <c r="J187" i="1" s="1"/>
  <c r="W187" i="1"/>
  <c r="X187" i="1" s="1"/>
  <c r="W365" i="1"/>
  <c r="X365" i="1" s="1"/>
  <c r="I365" i="1"/>
  <c r="J365" i="1" s="1"/>
  <c r="I273" i="1"/>
  <c r="J273" i="1" s="1"/>
  <c r="W273" i="1"/>
  <c r="X273" i="1" s="1"/>
  <c r="I363" i="1"/>
  <c r="J363" i="1" s="1"/>
  <c r="W363" i="1"/>
  <c r="X363" i="1" s="1"/>
  <c r="I355" i="1"/>
  <c r="J355" i="1" s="1"/>
  <c r="W355" i="1"/>
  <c r="X355" i="1" s="1"/>
  <c r="I265" i="1"/>
  <c r="J265" i="1" s="1"/>
  <c r="W265" i="1"/>
  <c r="X265" i="1" s="1"/>
  <c r="Q47" i="1"/>
  <c r="I364" i="1"/>
  <c r="J364" i="1" s="1"/>
  <c r="W364" i="1"/>
  <c r="X364" i="1" s="1"/>
  <c r="I206" i="1"/>
  <c r="J206" i="1" s="1"/>
  <c r="W206" i="1"/>
  <c r="X206" i="1" s="1"/>
  <c r="I221" i="1"/>
  <c r="J221" i="1" s="1"/>
  <c r="W221" i="1"/>
  <c r="X221" i="1" s="1"/>
  <c r="W344" i="1"/>
  <c r="X344" i="1" s="1"/>
  <c r="I344" i="1"/>
  <c r="J344" i="1" s="1"/>
  <c r="I172" i="1"/>
  <c r="J172" i="1" s="1"/>
  <c r="W172" i="1"/>
  <c r="X172" i="1" s="1"/>
  <c r="I302" i="1"/>
  <c r="J302" i="1" s="1"/>
  <c r="W302" i="1"/>
  <c r="X302" i="1" s="1"/>
  <c r="I232" i="1"/>
  <c r="J232" i="1" s="1"/>
  <c r="W232" i="1"/>
  <c r="X232" i="1" s="1"/>
  <c r="I371" i="1"/>
  <c r="J371" i="1" s="1"/>
  <c r="W371" i="1"/>
  <c r="X371" i="1" s="1"/>
  <c r="W348" i="1"/>
  <c r="X348" i="1" s="1"/>
  <c r="I348" i="1"/>
  <c r="J348" i="1" s="1"/>
  <c r="I334" i="1"/>
  <c r="J334" i="1" s="1"/>
  <c r="W334" i="1"/>
  <c r="X334" i="1" s="1"/>
  <c r="I211" i="1"/>
  <c r="J211" i="1" s="1"/>
  <c r="W211" i="1"/>
  <c r="X211" i="1" s="1"/>
  <c r="I279" i="1"/>
  <c r="J279" i="1" s="1"/>
  <c r="W279" i="1"/>
  <c r="X279" i="1" s="1"/>
  <c r="I199" i="1"/>
  <c r="J199" i="1" s="1"/>
  <c r="W199" i="1"/>
  <c r="X199" i="1" s="1"/>
  <c r="I357" i="1"/>
  <c r="J357" i="1" s="1"/>
  <c r="W357" i="1"/>
  <c r="X357" i="1" s="1"/>
  <c r="I192" i="1"/>
  <c r="J192" i="1" s="1"/>
  <c r="W192" i="1"/>
  <c r="X192" i="1" s="1"/>
  <c r="I296" i="1"/>
  <c r="J296" i="1" s="1"/>
  <c r="W296" i="1"/>
  <c r="X296" i="1" s="1"/>
  <c r="I208" i="1"/>
  <c r="J208" i="1" s="1"/>
  <c r="W208" i="1"/>
  <c r="X208" i="1" s="1"/>
  <c r="I298" i="1"/>
  <c r="J298" i="1" s="1"/>
  <c r="W298" i="1"/>
  <c r="X298" i="1" s="1"/>
  <c r="I292" i="1"/>
  <c r="J292" i="1" s="1"/>
  <c r="W292" i="1"/>
  <c r="X292" i="1" s="1"/>
  <c r="I198" i="1"/>
  <c r="J198" i="1" s="1"/>
  <c r="W198" i="1"/>
  <c r="X198" i="1" s="1"/>
  <c r="I289" i="1"/>
  <c r="J289" i="1" s="1"/>
  <c r="W289" i="1"/>
  <c r="X289" i="1" s="1"/>
  <c r="I288" i="1"/>
  <c r="J288" i="1" s="1"/>
  <c r="W288" i="1"/>
  <c r="X288" i="1" s="1"/>
  <c r="I284" i="1"/>
  <c r="J284" i="1" s="1"/>
  <c r="W284" i="1"/>
  <c r="X284" i="1" s="1"/>
  <c r="I308" i="1"/>
  <c r="J308" i="1" s="1"/>
  <c r="W308" i="1"/>
  <c r="X308" i="1" s="1"/>
  <c r="I285" i="1"/>
  <c r="J285" i="1" s="1"/>
  <c r="W285" i="1"/>
  <c r="X285" i="1" s="1"/>
  <c r="I267" i="1"/>
  <c r="J267" i="1" s="1"/>
  <c r="W267" i="1"/>
  <c r="X267" i="1" s="1"/>
  <c r="I217" i="1"/>
  <c r="J217" i="1" s="1"/>
  <c r="W217" i="1"/>
  <c r="X217" i="1" s="1"/>
  <c r="I339" i="1"/>
  <c r="J339" i="1" s="1"/>
  <c r="W339" i="1"/>
  <c r="X339" i="1" s="1"/>
  <c r="I251" i="1"/>
  <c r="J251" i="1" s="1"/>
  <c r="W251" i="1"/>
  <c r="X251" i="1" s="1"/>
  <c r="W177" i="1"/>
  <c r="X177" i="1" s="1"/>
  <c r="I177" i="1"/>
  <c r="J177" i="1" s="1"/>
  <c r="W238" i="1"/>
  <c r="X238" i="1" s="1"/>
  <c r="I238" i="1"/>
  <c r="J238" i="1" s="1"/>
  <c r="W375" i="1"/>
  <c r="X375" i="1" s="1"/>
  <c r="I375" i="1"/>
  <c r="J375" i="1" s="1"/>
  <c r="I333" i="1"/>
  <c r="J333" i="1" s="1"/>
  <c r="W333" i="1"/>
  <c r="X333" i="1" s="1"/>
  <c r="W226" i="1"/>
  <c r="X226" i="1" s="1"/>
  <c r="I226" i="1"/>
  <c r="J226" i="1" s="1"/>
  <c r="L47" i="1"/>
  <c r="I351" i="1"/>
  <c r="J351" i="1" s="1"/>
  <c r="W351" i="1"/>
  <c r="X351" i="1" s="1"/>
  <c r="W248" i="1"/>
  <c r="X248" i="1" s="1"/>
  <c r="I248" i="1"/>
  <c r="J248" i="1" s="1"/>
  <c r="I216" i="1"/>
  <c r="J216" i="1" s="1"/>
  <c r="W216" i="1"/>
  <c r="X216" i="1" s="1"/>
  <c r="I381" i="1"/>
  <c r="J381" i="1" s="1"/>
  <c r="W381" i="1"/>
  <c r="X381" i="1" s="1"/>
  <c r="I304" i="1"/>
  <c r="J304" i="1" s="1"/>
  <c r="W304" i="1"/>
  <c r="X304" i="1" s="1"/>
  <c r="I269" i="1"/>
  <c r="J269" i="1" s="1"/>
  <c r="W269" i="1"/>
  <c r="X269" i="1" s="1"/>
  <c r="I300" i="1"/>
  <c r="J300" i="1" s="1"/>
  <c r="W300" i="1"/>
  <c r="X300" i="1" s="1"/>
  <c r="I318" i="1"/>
  <c r="J318" i="1" s="1"/>
  <c r="W318" i="1"/>
  <c r="X318" i="1" s="1"/>
  <c r="I379" i="1"/>
  <c r="J379" i="1" s="1"/>
  <c r="W379" i="1"/>
  <c r="X379" i="1" s="1"/>
  <c r="I233" i="1"/>
  <c r="J233" i="1" s="1"/>
  <c r="W233" i="1"/>
  <c r="X233" i="1" s="1"/>
  <c r="I361" i="1"/>
  <c r="J361" i="1" s="1"/>
  <c r="W361" i="1"/>
  <c r="X361" i="1" s="1"/>
  <c r="I196" i="1"/>
  <c r="J196" i="1" s="1"/>
  <c r="W196" i="1"/>
  <c r="X196" i="1" s="1"/>
  <c r="I194" i="1"/>
  <c r="J194" i="1" s="1"/>
  <c r="W194" i="1"/>
  <c r="X194" i="1" s="1"/>
  <c r="I235" i="1"/>
  <c r="J235" i="1" s="1"/>
  <c r="W235" i="1"/>
  <c r="X235" i="1" s="1"/>
  <c r="I128" i="1"/>
  <c r="J128" i="1" s="1"/>
  <c r="W128" i="1"/>
  <c r="X128" i="1" s="1"/>
  <c r="I118" i="1"/>
  <c r="J118" i="1" s="1"/>
  <c r="W118" i="1"/>
  <c r="X118" i="1" s="1"/>
  <c r="I266" i="1"/>
  <c r="J266" i="1" s="1"/>
  <c r="W266" i="1"/>
  <c r="X266" i="1" s="1"/>
  <c r="W137" i="1"/>
  <c r="X137" i="1" s="1"/>
  <c r="I137" i="1"/>
  <c r="J137" i="1" s="1"/>
  <c r="I107" i="1"/>
  <c r="J107" i="1" s="1"/>
  <c r="W107" i="1"/>
  <c r="X107" i="1" s="1"/>
  <c r="W92" i="1"/>
  <c r="X92" i="1" s="1"/>
  <c r="I92" i="1"/>
  <c r="J92" i="1" s="1"/>
  <c r="I291" i="1"/>
  <c r="J291" i="1" s="1"/>
  <c r="W291" i="1"/>
  <c r="X291" i="1" s="1"/>
  <c r="I280" i="1"/>
  <c r="J280" i="1" s="1"/>
  <c r="W280" i="1"/>
  <c r="X280" i="1" s="1"/>
  <c r="I310" i="1"/>
  <c r="J310" i="1" s="1"/>
  <c r="W310" i="1"/>
  <c r="X310" i="1" s="1"/>
  <c r="I306" i="1"/>
  <c r="J306" i="1" s="1"/>
  <c r="W306" i="1"/>
  <c r="X306" i="1" s="1"/>
  <c r="I372" i="1"/>
  <c r="J372" i="1" s="1"/>
  <c r="W372" i="1"/>
  <c r="X372" i="1" s="1"/>
  <c r="I294" i="1"/>
  <c r="J294" i="1" s="1"/>
  <c r="W294" i="1"/>
  <c r="X294" i="1" s="1"/>
  <c r="I332" i="1"/>
  <c r="J332" i="1" s="1"/>
  <c r="W332" i="1"/>
  <c r="X332" i="1" s="1"/>
  <c r="I358" i="1"/>
  <c r="J358" i="1" s="1"/>
  <c r="W358" i="1"/>
  <c r="X358" i="1" s="1"/>
  <c r="I244" i="1"/>
  <c r="J244" i="1" s="1"/>
  <c r="W244" i="1"/>
  <c r="X244" i="1" s="1"/>
  <c r="I299" i="1"/>
  <c r="J299" i="1" s="1"/>
  <c r="W299" i="1"/>
  <c r="X299" i="1" s="1"/>
  <c r="W222" i="1"/>
  <c r="X222" i="1" s="1"/>
  <c r="I222" i="1"/>
  <c r="J222" i="1" s="1"/>
  <c r="I243" i="1"/>
  <c r="J243" i="1" s="1"/>
  <c r="W243" i="1"/>
  <c r="X243" i="1" s="1"/>
  <c r="I213" i="1"/>
  <c r="J213" i="1" s="1"/>
  <c r="W213" i="1"/>
  <c r="X213" i="1" s="1"/>
  <c r="I127" i="1"/>
  <c r="J127" i="1" s="1"/>
  <c r="W127" i="1"/>
  <c r="X127" i="1" s="1"/>
  <c r="I171" i="1"/>
  <c r="J171" i="1" s="1"/>
  <c r="W171" i="1"/>
  <c r="X171" i="1" s="1"/>
  <c r="I219" i="1"/>
  <c r="J219" i="1" s="1"/>
  <c r="W219" i="1"/>
  <c r="X219" i="1" s="1"/>
  <c r="I164" i="1"/>
  <c r="J164" i="1" s="1"/>
  <c r="W164" i="1"/>
  <c r="X164" i="1" s="1"/>
  <c r="I230" i="1"/>
  <c r="J230" i="1" s="1"/>
  <c r="W230" i="1"/>
  <c r="X230" i="1" s="1"/>
  <c r="I106" i="1"/>
  <c r="J106" i="1" s="1"/>
  <c r="W106" i="1"/>
  <c r="X106" i="1" s="1"/>
  <c r="I201" i="1"/>
  <c r="J201" i="1" s="1"/>
  <c r="W201" i="1"/>
  <c r="X201" i="1" s="1"/>
  <c r="I184" i="1"/>
  <c r="J184" i="1" s="1"/>
  <c r="W184" i="1"/>
  <c r="X184" i="1" s="1"/>
  <c r="I236" i="1"/>
  <c r="J236" i="1" s="1"/>
  <c r="W236" i="1"/>
  <c r="X236" i="1" s="1"/>
  <c r="I146" i="1"/>
  <c r="J146" i="1" s="1"/>
  <c r="W146" i="1"/>
  <c r="X146" i="1" s="1"/>
  <c r="W180" i="1"/>
  <c r="X180" i="1" s="1"/>
  <c r="I180" i="1"/>
  <c r="J180" i="1" s="1"/>
  <c r="I215" i="1"/>
  <c r="J215" i="1" s="1"/>
  <c r="W215" i="1"/>
  <c r="X215" i="1" s="1"/>
  <c r="I162" i="1"/>
  <c r="J162" i="1" s="1"/>
  <c r="W162" i="1"/>
  <c r="X162" i="1" s="1"/>
  <c r="I313" i="1"/>
  <c r="J313" i="1" s="1"/>
  <c r="W313" i="1"/>
  <c r="X313" i="1" s="1"/>
  <c r="I179" i="1"/>
  <c r="J179" i="1" s="1"/>
  <c r="W179" i="1"/>
  <c r="X179" i="1" s="1"/>
  <c r="I113" i="1"/>
  <c r="J113" i="1" s="1"/>
  <c r="W113" i="1"/>
  <c r="X113" i="1" s="1"/>
  <c r="I142" i="1"/>
  <c r="J142" i="1" s="1"/>
  <c r="W142" i="1"/>
  <c r="X142" i="1" s="1"/>
  <c r="I129" i="1"/>
  <c r="J129" i="1" s="1"/>
  <c r="W129" i="1"/>
  <c r="X129" i="1" s="1"/>
  <c r="I218" i="1"/>
  <c r="J218" i="1" s="1"/>
  <c r="W218" i="1"/>
  <c r="X218" i="1" s="1"/>
  <c r="W228" i="1"/>
  <c r="X228" i="1" s="1"/>
  <c r="I228" i="1"/>
  <c r="J228" i="1" s="1"/>
  <c r="W114" i="1"/>
  <c r="X114" i="1" s="1"/>
  <c r="I114" i="1"/>
  <c r="J114" i="1" s="1"/>
  <c r="I173" i="1"/>
  <c r="J173" i="1" s="1"/>
  <c r="W173" i="1"/>
  <c r="X173" i="1" s="1"/>
  <c r="W58" i="1"/>
  <c r="X58" i="1" s="1"/>
  <c r="I58" i="1"/>
  <c r="J58" i="1" s="1"/>
  <c r="I314" i="1"/>
  <c r="J314" i="1" s="1"/>
  <c r="W314" i="1"/>
  <c r="X314" i="1" s="1"/>
  <c r="I350" i="1"/>
  <c r="J350" i="1" s="1"/>
  <c r="W350" i="1"/>
  <c r="X350" i="1" s="1"/>
  <c r="I327" i="1"/>
  <c r="J327" i="1" s="1"/>
  <c r="W327" i="1"/>
  <c r="X327" i="1" s="1"/>
  <c r="I272" i="1"/>
  <c r="J272" i="1" s="1"/>
  <c r="W272" i="1"/>
  <c r="X272" i="1" s="1"/>
  <c r="I209" i="1"/>
  <c r="J209" i="1" s="1"/>
  <c r="W209" i="1"/>
  <c r="X209" i="1" s="1"/>
  <c r="I186" i="1"/>
  <c r="J186" i="1" s="1"/>
  <c r="W186" i="1"/>
  <c r="X186" i="1" s="1"/>
  <c r="W89" i="1"/>
  <c r="X89" i="1" s="1"/>
  <c r="I89" i="1"/>
  <c r="J89" i="1" s="1"/>
  <c r="I117" i="1"/>
  <c r="J117" i="1" s="1"/>
  <c r="W117" i="1"/>
  <c r="X117" i="1" s="1"/>
  <c r="I101" i="1"/>
  <c r="J101" i="1" s="1"/>
  <c r="W101" i="1"/>
  <c r="X101" i="1" s="1"/>
  <c r="W147" i="1"/>
  <c r="X147" i="1" s="1"/>
  <c r="I147" i="1"/>
  <c r="J147" i="1" s="1"/>
  <c r="I153" i="1"/>
  <c r="J153" i="1" s="1"/>
  <c r="W153" i="1"/>
  <c r="X153" i="1" s="1"/>
  <c r="I149" i="1"/>
  <c r="J149" i="1" s="1"/>
  <c r="W149" i="1"/>
  <c r="X149" i="1" s="1"/>
  <c r="I200" i="1"/>
  <c r="J200" i="1" s="1"/>
  <c r="W200" i="1"/>
  <c r="X200" i="1" s="1"/>
  <c r="I136" i="1"/>
  <c r="J136" i="1" s="1"/>
  <c r="W136" i="1"/>
  <c r="X136" i="1" s="1"/>
  <c r="I160" i="1"/>
  <c r="J160" i="1" s="1"/>
  <c r="W160" i="1"/>
  <c r="X160" i="1" s="1"/>
  <c r="W102" i="1"/>
  <c r="X102" i="1" s="1"/>
  <c r="I102" i="1"/>
  <c r="J102" i="1" s="1"/>
  <c r="I370" i="1"/>
  <c r="J370" i="1" s="1"/>
  <c r="W370" i="1"/>
  <c r="X370" i="1" s="1"/>
  <c r="I322" i="1"/>
  <c r="J322" i="1" s="1"/>
  <c r="W322" i="1"/>
  <c r="X322" i="1" s="1"/>
  <c r="I224" i="1"/>
  <c r="J224" i="1" s="1"/>
  <c r="W224" i="1"/>
  <c r="X224" i="1" s="1"/>
  <c r="I367" i="1"/>
  <c r="J367" i="1" s="1"/>
  <c r="W367" i="1"/>
  <c r="X367" i="1" s="1"/>
  <c r="I347" i="1"/>
  <c r="J347" i="1" s="1"/>
  <c r="W347" i="1"/>
  <c r="X347" i="1" s="1"/>
  <c r="I252" i="1"/>
  <c r="J252" i="1" s="1"/>
  <c r="W252" i="1"/>
  <c r="X252" i="1" s="1"/>
  <c r="I287" i="1"/>
  <c r="J287" i="1" s="1"/>
  <c r="W287" i="1"/>
  <c r="X287" i="1" s="1"/>
  <c r="I242" i="1"/>
  <c r="J242" i="1" s="1"/>
  <c r="W242" i="1"/>
  <c r="X242" i="1" s="1"/>
  <c r="I262" i="1"/>
  <c r="J262" i="1" s="1"/>
  <c r="W262" i="1"/>
  <c r="X262" i="1" s="1"/>
  <c r="I281" i="1"/>
  <c r="J281" i="1" s="1"/>
  <c r="W281" i="1"/>
  <c r="X281" i="1" s="1"/>
  <c r="I275" i="1"/>
  <c r="J275" i="1" s="1"/>
  <c r="W275" i="1"/>
  <c r="X275" i="1" s="1"/>
  <c r="I225" i="1"/>
  <c r="J225" i="1" s="1"/>
  <c r="W225" i="1"/>
  <c r="X225" i="1" s="1"/>
  <c r="I249" i="1"/>
  <c r="J249" i="1" s="1"/>
  <c r="W249" i="1"/>
  <c r="X249" i="1" s="1"/>
  <c r="I270" i="1"/>
  <c r="J270" i="1" s="1"/>
  <c r="W270" i="1"/>
  <c r="X270" i="1" s="1"/>
  <c r="I176" i="1"/>
  <c r="J176" i="1" s="1"/>
  <c r="W176" i="1"/>
  <c r="X176" i="1" s="1"/>
  <c r="I205" i="1"/>
  <c r="J205" i="1" s="1"/>
  <c r="W205" i="1"/>
  <c r="X205" i="1" s="1"/>
  <c r="I158" i="1"/>
  <c r="J158" i="1" s="1"/>
  <c r="W158" i="1"/>
  <c r="X158" i="1" s="1"/>
  <c r="I190" i="1"/>
  <c r="J190" i="1" s="1"/>
  <c r="W190" i="1"/>
  <c r="X190" i="1" s="1"/>
  <c r="I305" i="1"/>
  <c r="J305" i="1" s="1"/>
  <c r="W305" i="1"/>
  <c r="X305" i="1" s="1"/>
  <c r="I143" i="1"/>
  <c r="J143" i="1" s="1"/>
  <c r="W143" i="1"/>
  <c r="X143" i="1" s="1"/>
  <c r="I356" i="1"/>
  <c r="J356" i="1" s="1"/>
  <c r="W356" i="1"/>
  <c r="X356" i="1" s="1"/>
  <c r="I309" i="1"/>
  <c r="J309" i="1" s="1"/>
  <c r="W309" i="1"/>
  <c r="X309" i="1" s="1"/>
  <c r="I362" i="1"/>
  <c r="J362" i="1" s="1"/>
  <c r="W362" i="1"/>
  <c r="X362" i="1" s="1"/>
  <c r="I193" i="1"/>
  <c r="J193" i="1" s="1"/>
  <c r="W193" i="1"/>
  <c r="X193" i="1" s="1"/>
  <c r="I290" i="1"/>
  <c r="J290" i="1" s="1"/>
  <c r="W290" i="1"/>
  <c r="X290" i="1" s="1"/>
  <c r="I207" i="1"/>
  <c r="J207" i="1" s="1"/>
  <c r="W207" i="1"/>
  <c r="X207" i="1" s="1"/>
  <c r="I197" i="1"/>
  <c r="J197" i="1" s="1"/>
  <c r="W197" i="1"/>
  <c r="X197" i="1" s="1"/>
  <c r="I319" i="1"/>
  <c r="J319" i="1" s="1"/>
  <c r="W319" i="1"/>
  <c r="X319" i="1" s="1"/>
  <c r="W100" i="1"/>
  <c r="X100" i="1" s="1"/>
  <c r="I100" i="1"/>
  <c r="J100" i="1" s="1"/>
  <c r="I167" i="1"/>
  <c r="J167" i="1" s="1"/>
  <c r="W167" i="1"/>
  <c r="X167" i="1" s="1"/>
  <c r="I110" i="1"/>
  <c r="J110" i="1" s="1"/>
  <c r="W110" i="1"/>
  <c r="X110" i="1" s="1"/>
  <c r="I256" i="1"/>
  <c r="J256" i="1" s="1"/>
  <c r="W256" i="1"/>
  <c r="X256" i="1" s="1"/>
  <c r="I104" i="1"/>
  <c r="J104" i="1" s="1"/>
  <c r="W104" i="1"/>
  <c r="X104" i="1" s="1"/>
  <c r="I119" i="1"/>
  <c r="J119" i="1" s="1"/>
  <c r="W119" i="1"/>
  <c r="X119" i="1" s="1"/>
  <c r="I337" i="1"/>
  <c r="J337" i="1" s="1"/>
  <c r="W337" i="1"/>
  <c r="X337" i="1" s="1"/>
  <c r="I195" i="1"/>
  <c r="J195" i="1" s="1"/>
  <c r="W195" i="1"/>
  <c r="X195" i="1" s="1"/>
  <c r="I94" i="1"/>
  <c r="J94" i="1" s="1"/>
  <c r="W94" i="1"/>
  <c r="X94" i="1" s="1"/>
  <c r="I166" i="1"/>
  <c r="J166" i="1" s="1"/>
  <c r="W166" i="1"/>
  <c r="X166" i="1" s="1"/>
  <c r="I178" i="1"/>
  <c r="J178" i="1" s="1"/>
  <c r="W178" i="1"/>
  <c r="X178" i="1" s="1"/>
  <c r="I112" i="1"/>
  <c r="J112" i="1" s="1"/>
  <c r="W112" i="1"/>
  <c r="X112" i="1" s="1"/>
  <c r="I140" i="1"/>
  <c r="J140" i="1" s="1"/>
  <c r="W140" i="1"/>
  <c r="X140" i="1" s="1"/>
  <c r="I111" i="1"/>
  <c r="J111" i="1" s="1"/>
  <c r="W111" i="1"/>
  <c r="X111" i="1" s="1"/>
  <c r="I168" i="1"/>
  <c r="J168" i="1" s="1"/>
  <c r="W168" i="1"/>
  <c r="X168" i="1" s="1"/>
  <c r="I77" i="1"/>
  <c r="J77" i="1" s="1"/>
  <c r="W77" i="1"/>
  <c r="X77" i="1" s="1"/>
  <c r="I83" i="1"/>
  <c r="J83" i="1" s="1"/>
  <c r="W83" i="1"/>
  <c r="X83" i="1" s="1"/>
  <c r="W52" i="1"/>
  <c r="X52" i="1" s="1"/>
  <c r="I52" i="1"/>
  <c r="J52" i="1" s="1"/>
  <c r="I88" i="1"/>
  <c r="J88" i="1" s="1"/>
  <c r="W88" i="1"/>
  <c r="X88" i="1" s="1"/>
  <c r="W95" i="1"/>
  <c r="X95" i="1" s="1"/>
  <c r="I95" i="1"/>
  <c r="J95" i="1" s="1"/>
  <c r="I103" i="1"/>
  <c r="J103" i="1" s="1"/>
  <c r="W103" i="1"/>
  <c r="X103" i="1" s="1"/>
  <c r="I109" i="1"/>
  <c r="J109" i="1" s="1"/>
  <c r="W109" i="1"/>
  <c r="X109" i="1" s="1"/>
  <c r="W126" i="1"/>
  <c r="X126" i="1" s="1"/>
  <c r="I126" i="1"/>
  <c r="J126" i="1" s="1"/>
  <c r="I123" i="1"/>
  <c r="J123" i="1" s="1"/>
  <c r="W123" i="1"/>
  <c r="X123" i="1" s="1"/>
  <c r="I214" i="1"/>
  <c r="J214" i="1" s="1"/>
  <c r="W214" i="1"/>
  <c r="X214" i="1" s="1"/>
  <c r="I116" i="1"/>
  <c r="J116" i="1" s="1"/>
  <c r="W116" i="1"/>
  <c r="X116" i="1" s="1"/>
  <c r="I203" i="1"/>
  <c r="J203" i="1" s="1"/>
  <c r="W203" i="1"/>
  <c r="X203" i="1" s="1"/>
  <c r="I312" i="1"/>
  <c r="J312" i="1" s="1"/>
  <c r="I261" i="1"/>
  <c r="J261" i="1" s="1"/>
  <c r="W261" i="1"/>
  <c r="X261" i="1" s="1"/>
  <c r="I139" i="1"/>
  <c r="J139" i="1" s="1"/>
  <c r="W139" i="1"/>
  <c r="X139" i="1" s="1"/>
  <c r="I49" i="1"/>
  <c r="J49" i="1" s="1"/>
  <c r="W49" i="1"/>
  <c r="X49" i="1" s="1"/>
  <c r="W312" i="1"/>
  <c r="X312" i="1" s="1"/>
  <c r="I157" i="1"/>
  <c r="J157" i="1" s="1"/>
  <c r="W157" i="1"/>
  <c r="X157" i="1" s="1"/>
  <c r="I50" i="1"/>
  <c r="J50" i="1" s="1"/>
  <c r="W50" i="1"/>
  <c r="X50" i="1" s="1"/>
  <c r="I159" i="1"/>
  <c r="J159" i="1" s="1"/>
  <c r="W159" i="1"/>
  <c r="X159" i="1" s="1"/>
  <c r="W84" i="1"/>
  <c r="X84" i="1" s="1"/>
  <c r="I84" i="1"/>
  <c r="J84" i="1" s="1"/>
  <c r="W75" i="1"/>
  <c r="X75" i="1" s="1"/>
  <c r="I75" i="1"/>
  <c r="J75" i="1" s="1"/>
  <c r="I165" i="1"/>
  <c r="J165" i="1" s="1"/>
  <c r="W165" i="1"/>
  <c r="X165" i="1" s="1"/>
  <c r="W121" i="1"/>
  <c r="X121" i="1" s="1"/>
  <c r="I121" i="1"/>
  <c r="J121" i="1" s="1"/>
  <c r="I98" i="1"/>
  <c r="J98" i="1" s="1"/>
  <c r="W98" i="1"/>
  <c r="X98" i="1" s="1"/>
  <c r="I331" i="1"/>
  <c r="J331" i="1" s="1"/>
  <c r="W331" i="1"/>
  <c r="X331" i="1" s="1"/>
  <c r="W145" i="1"/>
  <c r="X145" i="1" s="1"/>
  <c r="I145" i="1"/>
  <c r="J145" i="1" s="1"/>
  <c r="I181" i="1"/>
  <c r="J181" i="1" s="1"/>
  <c r="W181" i="1"/>
  <c r="X181" i="1" s="1"/>
  <c r="I254" i="1"/>
  <c r="J254" i="1" s="1"/>
  <c r="W254" i="1"/>
  <c r="X254" i="1" s="1"/>
  <c r="I105" i="1"/>
  <c r="J105" i="1" s="1"/>
  <c r="W105" i="1"/>
  <c r="X105" i="1" s="1"/>
  <c r="I125" i="1"/>
  <c r="J125" i="1" s="1"/>
  <c r="W125" i="1"/>
  <c r="X125" i="1" s="1"/>
  <c r="I259" i="1"/>
  <c r="J259" i="1" s="1"/>
  <c r="W259" i="1"/>
  <c r="X259" i="1" s="1"/>
  <c r="W130" i="1"/>
  <c r="X130" i="1" s="1"/>
  <c r="I130" i="1"/>
  <c r="J130" i="1" s="1"/>
  <c r="I131" i="1"/>
  <c r="J131" i="1" s="1"/>
  <c r="W131" i="1"/>
  <c r="X131" i="1" s="1"/>
  <c r="I240" i="1"/>
  <c r="J240" i="1" s="1"/>
  <c r="W240" i="1"/>
  <c r="X240" i="1" s="1"/>
  <c r="I154" i="1"/>
  <c r="J154" i="1" s="1"/>
  <c r="W154" i="1"/>
  <c r="X154" i="1" s="1"/>
  <c r="I161" i="1"/>
  <c r="J161" i="1" s="1"/>
  <c r="W161" i="1"/>
  <c r="X161" i="1" s="1"/>
  <c r="I57" i="1"/>
  <c r="J57" i="1" s="1"/>
  <c r="W57" i="1"/>
  <c r="X57" i="1" s="1"/>
  <c r="I78" i="1"/>
  <c r="J78" i="1" s="1"/>
  <c r="W78" i="1"/>
  <c r="X78" i="1" s="1"/>
  <c r="W85" i="1"/>
  <c r="X85" i="1" s="1"/>
  <c r="I85" i="1"/>
  <c r="J85" i="1" s="1"/>
  <c r="I55" i="1"/>
  <c r="J55" i="1" s="1"/>
  <c r="W55" i="1"/>
  <c r="X55" i="1" s="1"/>
  <c r="I174" i="1"/>
  <c r="J174" i="1" s="1"/>
  <c r="W174" i="1"/>
  <c r="X174" i="1" s="1"/>
  <c r="W175" i="1"/>
  <c r="X175" i="1" s="1"/>
  <c r="I175" i="1"/>
  <c r="J175" i="1" s="1"/>
  <c r="W63" i="1"/>
  <c r="X63" i="1" s="1"/>
  <c r="I63" i="1"/>
  <c r="J63" i="1" s="1"/>
  <c r="I189" i="1"/>
  <c r="J189" i="1" s="1"/>
  <c r="W189" i="1"/>
  <c r="X189" i="1" s="1"/>
  <c r="I141" i="1"/>
  <c r="J141" i="1" s="1"/>
  <c r="W141" i="1"/>
  <c r="X141" i="1" s="1"/>
  <c r="W115" i="1"/>
  <c r="X115" i="1" s="1"/>
  <c r="I115" i="1"/>
  <c r="J115" i="1" s="1"/>
  <c r="I87" i="1"/>
  <c r="J87" i="1" s="1"/>
  <c r="W87" i="1"/>
  <c r="X87" i="1" s="1"/>
  <c r="W97" i="1"/>
  <c r="X97" i="1" s="1"/>
  <c r="I97" i="1"/>
  <c r="J97" i="1" s="1"/>
  <c r="I320" i="1"/>
  <c r="J320" i="1" s="1"/>
  <c r="W320" i="1"/>
  <c r="X320" i="1" s="1"/>
  <c r="I56" i="1"/>
  <c r="J56" i="1" s="1"/>
  <c r="W56" i="1"/>
  <c r="X56" i="1" s="1"/>
  <c r="W151" i="1"/>
  <c r="X151" i="1" s="1"/>
  <c r="I151" i="1"/>
  <c r="J151" i="1" s="1"/>
  <c r="I91" i="1"/>
  <c r="J91" i="1" s="1"/>
  <c r="W91" i="1"/>
  <c r="X91" i="1" s="1"/>
  <c r="I303" i="1"/>
  <c r="J303" i="1" s="1"/>
  <c r="W303" i="1"/>
  <c r="X303" i="1" s="1"/>
  <c r="I152" i="1"/>
  <c r="J152" i="1" s="1"/>
  <c r="W152" i="1"/>
  <c r="X152" i="1" s="1"/>
  <c r="I80" i="1"/>
  <c r="J80" i="1" s="1"/>
  <c r="W80" i="1"/>
  <c r="X80" i="1" s="1"/>
  <c r="I374" i="1"/>
  <c r="J374" i="1" s="1"/>
  <c r="W374" i="1"/>
  <c r="X374" i="1" s="1"/>
  <c r="I335" i="1"/>
  <c r="J335" i="1" s="1"/>
  <c r="W335" i="1"/>
  <c r="X335" i="1" s="1"/>
  <c r="I156" i="1"/>
  <c r="J156" i="1" s="1"/>
  <c r="W156" i="1"/>
  <c r="X156" i="1" s="1"/>
  <c r="I86" i="1"/>
  <c r="J86" i="1" s="1"/>
  <c r="W86" i="1"/>
  <c r="X86" i="1" s="1"/>
  <c r="I64" i="1"/>
  <c r="J64" i="1" s="1"/>
  <c r="W64" i="1"/>
  <c r="X64" i="1" s="1"/>
  <c r="I81" i="1"/>
  <c r="J81" i="1" s="1"/>
  <c r="W81" i="1"/>
  <c r="X81" i="1" s="1"/>
  <c r="I352" i="1"/>
  <c r="J352" i="1" s="1"/>
  <c r="W352" i="1"/>
  <c r="X352" i="1" s="1"/>
  <c r="I133" i="1"/>
  <c r="J133" i="1" s="1"/>
  <c r="W133" i="1"/>
  <c r="X133" i="1" s="1"/>
  <c r="I263" i="1"/>
  <c r="J263" i="1" s="1"/>
  <c r="W263" i="1"/>
  <c r="X263" i="1" s="1"/>
  <c r="I124" i="1"/>
  <c r="J124" i="1" s="1"/>
  <c r="W124" i="1"/>
  <c r="X124" i="1" s="1"/>
  <c r="I163" i="1"/>
  <c r="J163" i="1" s="1"/>
  <c r="W163" i="1"/>
  <c r="X163" i="1" s="1"/>
  <c r="I96" i="1"/>
  <c r="J96" i="1" s="1"/>
  <c r="W96" i="1"/>
  <c r="X96" i="1" s="1"/>
  <c r="I148" i="1"/>
  <c r="J148" i="1" s="1"/>
  <c r="W148" i="1"/>
  <c r="X148" i="1" s="1"/>
  <c r="I183" i="1"/>
  <c r="J183" i="1" s="1"/>
  <c r="W183" i="1"/>
  <c r="X183" i="1" s="1"/>
  <c r="W74" i="1"/>
  <c r="X74" i="1" s="1"/>
  <c r="I74" i="1"/>
  <c r="J74" i="1" s="1"/>
  <c r="I220" i="1"/>
  <c r="J220" i="1" s="1"/>
  <c r="W220" i="1"/>
  <c r="X220" i="1" s="1"/>
  <c r="I61" i="1"/>
  <c r="J61" i="1" s="1"/>
  <c r="W61" i="1"/>
  <c r="X61" i="1" s="1"/>
  <c r="I169" i="1"/>
  <c r="J169" i="1" s="1"/>
  <c r="W169" i="1"/>
  <c r="X169" i="1" s="1"/>
  <c r="I60" i="1"/>
  <c r="J60" i="1" s="1"/>
  <c r="W60" i="1"/>
  <c r="X60" i="1" s="1"/>
  <c r="I340" i="1"/>
  <c r="J340" i="1" s="1"/>
  <c r="W340" i="1"/>
  <c r="X340" i="1" s="1"/>
  <c r="I93" i="1"/>
  <c r="J93" i="1" s="1"/>
  <c r="W93" i="1"/>
  <c r="X93" i="1" s="1"/>
  <c r="W90" i="1"/>
  <c r="X90" i="1" s="1"/>
  <c r="I90" i="1"/>
  <c r="J90" i="1" s="1"/>
  <c r="I73" i="1"/>
  <c r="J73" i="1" s="1"/>
  <c r="W73" i="1"/>
  <c r="X73" i="1" s="1"/>
  <c r="I380" i="1"/>
  <c r="J380" i="1" s="1"/>
  <c r="I376" i="1"/>
  <c r="J376" i="1" s="1"/>
  <c r="I342" i="1"/>
  <c r="J342" i="1" s="1"/>
  <c r="I108" i="1"/>
  <c r="J108" i="1" s="1"/>
  <c r="W108" i="1"/>
  <c r="X108" i="1" s="1"/>
  <c r="I330" i="1"/>
  <c r="J330" i="1" s="1"/>
  <c r="I271" i="1"/>
  <c r="J271" i="1" s="1"/>
  <c r="W271" i="1"/>
  <c r="X271" i="1" s="1"/>
  <c r="I338" i="1"/>
  <c r="J338" i="1" s="1"/>
  <c r="W338" i="1"/>
  <c r="X338" i="1" s="1"/>
  <c r="I324" i="1"/>
  <c r="J324" i="1" s="1"/>
  <c r="W324" i="1"/>
  <c r="X324" i="1" s="1"/>
  <c r="I246" i="1"/>
  <c r="J246" i="1" s="1"/>
  <c r="W246" i="1"/>
  <c r="X246" i="1" s="1"/>
  <c r="I229" i="1"/>
  <c r="J229" i="1" s="1"/>
  <c r="W229" i="1"/>
  <c r="X229" i="1" s="1"/>
  <c r="I71" i="1"/>
  <c r="J71" i="1" s="1"/>
  <c r="W71" i="1"/>
  <c r="X71" i="1" s="1"/>
  <c r="I66" i="1"/>
  <c r="J66" i="1" s="1"/>
  <c r="W66" i="1"/>
  <c r="X66" i="1" s="1"/>
  <c r="I120" i="1"/>
  <c r="J120" i="1" s="1"/>
  <c r="W120" i="1"/>
  <c r="X120" i="1" s="1"/>
  <c r="W307" i="1"/>
  <c r="X307" i="1" s="1"/>
  <c r="I307" i="1"/>
  <c r="J307" i="1" s="1"/>
  <c r="I210" i="1"/>
  <c r="J210" i="1" s="1"/>
  <c r="W210" i="1"/>
  <c r="X210" i="1" s="1"/>
  <c r="I257" i="1"/>
  <c r="J257" i="1" s="1"/>
  <c r="W257" i="1"/>
  <c r="X257" i="1" s="1"/>
  <c r="I250" i="1"/>
  <c r="J250" i="1" s="1"/>
  <c r="W250" i="1"/>
  <c r="X250" i="1" s="1"/>
  <c r="I202" i="1"/>
  <c r="J202" i="1" s="1"/>
  <c r="W202" i="1"/>
  <c r="X202" i="1" s="1"/>
  <c r="I144" i="1"/>
  <c r="J144" i="1" s="1"/>
  <c r="W144" i="1"/>
  <c r="X144" i="1" s="1"/>
  <c r="W138" i="1"/>
  <c r="X138" i="1" s="1"/>
  <c r="I138" i="1"/>
  <c r="J138" i="1" s="1"/>
  <c r="W51" i="1"/>
  <c r="X51" i="1" s="1"/>
  <c r="I51" i="1"/>
  <c r="J51" i="1" s="1"/>
  <c r="I354" i="1"/>
  <c r="J354" i="1" s="1"/>
  <c r="W354" i="1"/>
  <c r="X354" i="1" s="1"/>
  <c r="W336" i="1"/>
  <c r="X336" i="1" s="1"/>
  <c r="I336" i="1"/>
  <c r="J336" i="1" s="1"/>
  <c r="W70" i="1"/>
  <c r="X70" i="1" s="1"/>
  <c r="I70" i="1"/>
  <c r="J70" i="1" s="1"/>
  <c r="I82" i="1"/>
  <c r="J82" i="1" s="1"/>
  <c r="W82" i="1"/>
  <c r="X82" i="1" s="1"/>
  <c r="I316" i="1"/>
  <c r="J316" i="1" s="1"/>
  <c r="I170" i="1"/>
  <c r="J170" i="1" s="1"/>
  <c r="W170" i="1"/>
  <c r="X170" i="1" s="1"/>
  <c r="I155" i="1"/>
  <c r="J155" i="1" s="1"/>
  <c r="W155" i="1"/>
  <c r="X155" i="1" s="1"/>
  <c r="I59" i="1"/>
  <c r="J59" i="1" s="1"/>
  <c r="W59" i="1"/>
  <c r="X59" i="1" s="1"/>
  <c r="I359" i="1"/>
  <c r="J359" i="1" s="1"/>
  <c r="I329" i="1"/>
  <c r="J329" i="1" s="1"/>
  <c r="I79" i="1"/>
  <c r="J79" i="1" s="1"/>
  <c r="W79" i="1"/>
  <c r="X79" i="1" s="1"/>
  <c r="I258" i="1"/>
  <c r="J258" i="1" s="1"/>
  <c r="W258" i="1"/>
  <c r="X258" i="1" s="1"/>
  <c r="W122" i="1"/>
  <c r="X122" i="1" s="1"/>
  <c r="I122" i="1"/>
  <c r="J122" i="1" s="1"/>
  <c r="W53" i="1"/>
  <c r="X53" i="1" s="1"/>
  <c r="I53" i="1"/>
  <c r="J53" i="1" s="1"/>
  <c r="I277" i="1"/>
  <c r="J277" i="1" s="1"/>
  <c r="W277" i="1"/>
  <c r="X277" i="1" s="1"/>
  <c r="I65" i="1"/>
  <c r="J65" i="1" s="1"/>
  <c r="W65" i="1"/>
  <c r="X65" i="1" s="1"/>
  <c r="W48" i="1"/>
  <c r="X48" i="1" s="1"/>
  <c r="I48" i="1"/>
  <c r="J48" i="1" s="1"/>
  <c r="I253" i="1"/>
  <c r="J253" i="1" s="1"/>
  <c r="W253" i="1"/>
  <c r="X253" i="1" s="1"/>
  <c r="I54" i="1"/>
  <c r="J54" i="1" s="1"/>
  <c r="W54" i="1"/>
  <c r="X54" i="1" s="1"/>
  <c r="I135" i="1"/>
  <c r="J135" i="1" s="1"/>
  <c r="W135" i="1"/>
  <c r="X135" i="1" s="1"/>
  <c r="I132" i="1"/>
  <c r="J132" i="1" s="1"/>
  <c r="W132" i="1"/>
  <c r="X132" i="1" s="1"/>
  <c r="W380" i="1"/>
  <c r="X380" i="1" s="1"/>
  <c r="W376" i="1"/>
  <c r="X376" i="1" s="1"/>
  <c r="W342" i="1"/>
  <c r="X342" i="1" s="1"/>
  <c r="W330" i="1"/>
  <c r="X330" i="1" s="1"/>
  <c r="I76" i="1"/>
  <c r="J76" i="1" s="1"/>
  <c r="W76" i="1"/>
  <c r="X76" i="1" s="1"/>
  <c r="I234" i="1"/>
  <c r="J234" i="1" s="1"/>
  <c r="W234" i="1"/>
  <c r="X234" i="1" s="1"/>
  <c r="W260" i="1"/>
  <c r="X260" i="1" s="1"/>
  <c r="I260" i="1"/>
  <c r="J260" i="1" s="1"/>
  <c r="I293" i="1"/>
  <c r="J293" i="1" s="1"/>
  <c r="I231" i="1"/>
  <c r="J231" i="1" s="1"/>
  <c r="I241" i="1"/>
  <c r="J241" i="1" s="1"/>
  <c r="W241" i="1"/>
  <c r="X241" i="1" s="1"/>
  <c r="I245" i="1"/>
  <c r="J245" i="1" s="1"/>
  <c r="W245" i="1"/>
  <c r="X245" i="1" s="1"/>
  <c r="W191" i="1"/>
  <c r="X191" i="1" s="1"/>
  <c r="I191" i="1"/>
  <c r="J191" i="1" s="1"/>
  <c r="W223" i="1"/>
  <c r="X223" i="1" s="1"/>
  <c r="I223" i="1"/>
  <c r="J223" i="1" s="1"/>
  <c r="W150" i="1"/>
  <c r="X150" i="1" s="1"/>
  <c r="I150" i="1"/>
  <c r="J150" i="1" s="1"/>
  <c r="I301" i="1"/>
  <c r="J301" i="1" s="1"/>
  <c r="I134" i="1"/>
  <c r="J134" i="1" s="1"/>
  <c r="W134" i="1"/>
  <c r="X134" i="1" s="1"/>
  <c r="W293" i="1"/>
  <c r="X293" i="1" s="1"/>
  <c r="W67" i="1"/>
  <c r="X67" i="1" s="1"/>
  <c r="I67" i="1"/>
  <c r="J67" i="1" s="1"/>
  <c r="W68" i="1"/>
  <c r="X68" i="1" s="1"/>
  <c r="I68" i="1"/>
  <c r="J68" i="1" s="1"/>
  <c r="I99" i="1"/>
  <c r="J99" i="1" s="1"/>
  <c r="W99" i="1"/>
  <c r="X99" i="1" s="1"/>
  <c r="W72" i="1"/>
  <c r="X72" i="1" s="1"/>
  <c r="I72" i="1"/>
  <c r="J72" i="1" s="1"/>
  <c r="I62" i="1"/>
  <c r="J62" i="1" s="1"/>
  <c r="W62" i="1"/>
  <c r="X62" i="1" s="1"/>
  <c r="W69" i="1"/>
  <c r="X69" i="1" s="1"/>
  <c r="I69" i="1"/>
  <c r="J69" i="1" s="1"/>
  <c r="I341" i="1" l="1"/>
  <c r="J341" i="1" s="1"/>
  <c r="I353" i="1"/>
  <c r="J353" i="1" s="1"/>
  <c r="I227" i="1"/>
  <c r="J227" i="1" s="1"/>
  <c r="K48" i="1"/>
  <c r="N47" i="1"/>
  <c r="W21" i="1"/>
  <c r="B15" i="1" s="1"/>
  <c r="X47" i="1"/>
  <c r="X21" i="1" s="1"/>
  <c r="J47" i="1"/>
  <c r="J21" i="1" s="1"/>
  <c r="O48" i="1"/>
  <c r="P48" i="1" s="1"/>
  <c r="S47" i="1"/>
  <c r="I21" i="1" l="1"/>
  <c r="B13" i="1" s="1"/>
  <c r="B19" i="1" s="1"/>
  <c r="M48" i="1"/>
  <c r="L48" i="1"/>
  <c r="Q48" i="1"/>
  <c r="R48" i="1"/>
  <c r="N48" i="1" l="1"/>
  <c r="K49" i="1"/>
  <c r="O49" i="1"/>
  <c r="P49" i="1" s="1"/>
  <c r="S48" i="1"/>
  <c r="Q49" i="1" l="1"/>
  <c r="R49" i="1"/>
  <c r="M49" i="1"/>
  <c r="L49" i="1"/>
  <c r="K50" i="1" s="1"/>
  <c r="O50" i="1" l="1"/>
  <c r="P50" i="1" s="1"/>
  <c r="M50" i="1"/>
  <c r="L50" i="1"/>
  <c r="S49" i="1"/>
  <c r="N49" i="1"/>
  <c r="N50" i="1" l="1"/>
  <c r="Q50" i="1"/>
  <c r="O51" i="1" s="1"/>
  <c r="P51" i="1" s="1"/>
  <c r="R50" i="1"/>
  <c r="K51" i="1"/>
  <c r="S50" i="1" l="1"/>
  <c r="Q51" i="1"/>
  <c r="R51" i="1"/>
  <c r="M51" i="1"/>
  <c r="L51" i="1"/>
  <c r="S51" i="1" l="1"/>
  <c r="O52" i="1"/>
  <c r="P52" i="1" s="1"/>
  <c r="N51" i="1"/>
  <c r="K52" i="1"/>
  <c r="Q52" i="1" l="1"/>
  <c r="O53" i="1" s="1"/>
  <c r="P53" i="1" s="1"/>
  <c r="R52" i="1"/>
  <c r="S52" i="1" s="1"/>
  <c r="M52" i="1"/>
  <c r="L52" i="1"/>
  <c r="Q53" i="1" l="1"/>
  <c r="O54" i="1" s="1"/>
  <c r="P54" i="1" s="1"/>
  <c r="R53" i="1"/>
  <c r="N52" i="1"/>
  <c r="K53" i="1"/>
  <c r="R54" i="1" l="1"/>
  <c r="Q54" i="1"/>
  <c r="O55" i="1" s="1"/>
  <c r="P55" i="1" s="1"/>
  <c r="S53" i="1"/>
  <c r="M53" i="1"/>
  <c r="L53" i="1"/>
  <c r="N53" i="1" s="1"/>
  <c r="Q55" i="1" l="1"/>
  <c r="O56" i="1" s="1"/>
  <c r="P56" i="1" s="1"/>
  <c r="S54" i="1"/>
  <c r="R55" i="1"/>
  <c r="S55" i="1" s="1"/>
  <c r="K54" i="1"/>
  <c r="R56" i="1" l="1"/>
  <c r="Q56" i="1"/>
  <c r="M54" i="1"/>
  <c r="L54" i="1"/>
  <c r="N54" i="1" s="1"/>
  <c r="S56" i="1" l="1"/>
  <c r="O57" i="1"/>
  <c r="P57" i="1" s="1"/>
  <c r="K55" i="1"/>
  <c r="R57" i="1" l="1"/>
  <c r="Q57" i="1"/>
  <c r="M55" i="1"/>
  <c r="L55" i="1"/>
  <c r="S57" i="1" l="1"/>
  <c r="O58" i="1"/>
  <c r="P58" i="1" s="1"/>
  <c r="N55" i="1"/>
  <c r="K56" i="1"/>
  <c r="Q58" i="1" l="1"/>
  <c r="O59" i="1" s="1"/>
  <c r="P59" i="1" s="1"/>
  <c r="R58" i="1"/>
  <c r="M56" i="1"/>
  <c r="L56" i="1"/>
  <c r="S58" i="1" l="1"/>
  <c r="R59" i="1"/>
  <c r="Q59" i="1"/>
  <c r="N56" i="1"/>
  <c r="K57" i="1"/>
  <c r="S59" i="1" l="1"/>
  <c r="O60" i="1"/>
  <c r="P60" i="1" s="1"/>
  <c r="M57" i="1"/>
  <c r="L57" i="1"/>
  <c r="R60" i="1" l="1"/>
  <c r="Q60" i="1"/>
  <c r="S60" i="1" s="1"/>
  <c r="N57" i="1"/>
  <c r="K58" i="1"/>
  <c r="O61" i="1" l="1"/>
  <c r="P61" i="1" s="1"/>
  <c r="M58" i="1"/>
  <c r="L58" i="1"/>
  <c r="R61" i="1" l="1"/>
  <c r="Q61" i="1"/>
  <c r="S61" i="1" s="1"/>
  <c r="N58" i="1"/>
  <c r="K59" i="1"/>
  <c r="O62" i="1" l="1"/>
  <c r="P62" i="1" s="1"/>
  <c r="M59" i="1"/>
  <c r="L59" i="1"/>
  <c r="N59" i="1" l="1"/>
  <c r="R62" i="1"/>
  <c r="Q62" i="1"/>
  <c r="K60" i="1"/>
  <c r="S62" i="1" l="1"/>
  <c r="O63" i="1"/>
  <c r="P63" i="1" s="1"/>
  <c r="M60" i="1"/>
  <c r="L60" i="1"/>
  <c r="N60" i="1" l="1"/>
  <c r="Q63" i="1"/>
  <c r="O64" i="1" s="1"/>
  <c r="P64" i="1" s="1"/>
  <c r="R63" i="1"/>
  <c r="S63" i="1" s="1"/>
  <c r="K61" i="1"/>
  <c r="R64" i="1" l="1"/>
  <c r="Q64" i="1"/>
  <c r="M61" i="1"/>
  <c r="L61" i="1"/>
  <c r="O65" i="1" l="1"/>
  <c r="P65" i="1" s="1"/>
  <c r="S64" i="1"/>
  <c r="N61" i="1"/>
  <c r="K62" i="1"/>
  <c r="Q65" i="1" l="1"/>
  <c r="R65" i="1"/>
  <c r="O66" i="1"/>
  <c r="P66" i="1" s="1"/>
  <c r="M62" i="1"/>
  <c r="L62" i="1"/>
  <c r="S65" i="1" l="1"/>
  <c r="Q66" i="1"/>
  <c r="R66" i="1"/>
  <c r="N62" i="1"/>
  <c r="K63" i="1"/>
  <c r="O67" i="1" l="1"/>
  <c r="P67" i="1" s="1"/>
  <c r="S66" i="1"/>
  <c r="M63" i="1"/>
  <c r="L63" i="1"/>
  <c r="N63" i="1" l="1"/>
  <c r="Q67" i="1"/>
  <c r="R67" i="1"/>
  <c r="K64" i="1"/>
  <c r="O68" i="1" l="1"/>
  <c r="P68" i="1" s="1"/>
  <c r="S67" i="1"/>
  <c r="M64" i="1"/>
  <c r="L64" i="1"/>
  <c r="Q68" i="1" l="1"/>
  <c r="O69" i="1" s="1"/>
  <c r="P69" i="1" s="1"/>
  <c r="R68" i="1"/>
  <c r="S68" i="1" s="1"/>
  <c r="N64" i="1"/>
  <c r="K65" i="1"/>
  <c r="R69" i="1" l="1"/>
  <c r="Q69" i="1"/>
  <c r="S69" i="1" s="1"/>
  <c r="M65" i="1"/>
  <c r="L65" i="1"/>
  <c r="O70" i="1" l="1"/>
  <c r="P70" i="1" s="1"/>
  <c r="N65" i="1"/>
  <c r="K66" i="1"/>
  <c r="R70" i="1" l="1"/>
  <c r="Q70" i="1"/>
  <c r="M66" i="1"/>
  <c r="L66" i="1"/>
  <c r="N66" i="1" s="1"/>
  <c r="S70" i="1" l="1"/>
  <c r="O71" i="1"/>
  <c r="P71" i="1" s="1"/>
  <c r="K67" i="1"/>
  <c r="R71" i="1" l="1"/>
  <c r="Q71" i="1"/>
  <c r="M67" i="1"/>
  <c r="L67" i="1"/>
  <c r="S71" i="1" l="1"/>
  <c r="O72" i="1"/>
  <c r="P72" i="1" s="1"/>
  <c r="N67" i="1"/>
  <c r="K68" i="1"/>
  <c r="R72" i="1" l="1"/>
  <c r="Q72" i="1"/>
  <c r="S72" i="1" s="1"/>
  <c r="M68" i="1"/>
  <c r="L68" i="1"/>
  <c r="O73" i="1" l="1"/>
  <c r="P73" i="1" s="1"/>
  <c r="Q73" i="1"/>
  <c r="N68" i="1"/>
  <c r="K69" i="1"/>
  <c r="R73" i="1" l="1"/>
  <c r="S73" i="1" s="1"/>
  <c r="O74" i="1"/>
  <c r="M69" i="1"/>
  <c r="L69" i="1"/>
  <c r="R74" i="1" l="1"/>
  <c r="Q74" i="1"/>
  <c r="N69" i="1"/>
  <c r="K70" i="1"/>
  <c r="S74" i="1" l="1"/>
  <c r="P74" i="1"/>
  <c r="O75" i="1" s="1"/>
  <c r="M70" i="1"/>
  <c r="L70" i="1"/>
  <c r="Q75" i="1" l="1"/>
  <c r="P75" i="1" s="1"/>
  <c r="R75" i="1"/>
  <c r="N70" i="1"/>
  <c r="K71" i="1"/>
  <c r="S75" i="1" l="1"/>
  <c r="O76" i="1"/>
  <c r="P76" i="1" s="1"/>
  <c r="M71" i="1"/>
  <c r="L71" i="1"/>
  <c r="R76" i="1" l="1"/>
  <c r="Q76" i="1"/>
  <c r="N71" i="1"/>
  <c r="K72" i="1"/>
  <c r="S76" i="1" l="1"/>
  <c r="O77" i="1"/>
  <c r="P77" i="1" s="1"/>
  <c r="M72" i="1"/>
  <c r="L72" i="1"/>
  <c r="N72" i="1" s="1"/>
  <c r="Q77" i="1" l="1"/>
  <c r="O78" i="1" s="1"/>
  <c r="P78" i="1" s="1"/>
  <c r="R77" i="1"/>
  <c r="S77" i="1" s="1"/>
  <c r="K73" i="1"/>
  <c r="Q78" i="1" l="1"/>
  <c r="R78" i="1"/>
  <c r="M73" i="1"/>
  <c r="L73" i="1"/>
  <c r="O79" i="1" l="1"/>
  <c r="P79" i="1" s="1"/>
  <c r="S78" i="1"/>
  <c r="N73" i="1"/>
  <c r="K74" i="1"/>
  <c r="R79" i="1" l="1"/>
  <c r="Q79" i="1"/>
  <c r="S79" i="1" s="1"/>
  <c r="M74" i="1"/>
  <c r="L74" i="1"/>
  <c r="O80" i="1" l="1"/>
  <c r="P80" i="1" s="1"/>
  <c r="N74" i="1"/>
  <c r="K75" i="1"/>
  <c r="R80" i="1" l="1"/>
  <c r="Q80" i="1"/>
  <c r="M75" i="1"/>
  <c r="L75" i="1"/>
  <c r="S80" i="1" l="1"/>
  <c r="O81" i="1"/>
  <c r="P81" i="1" s="1"/>
  <c r="N75" i="1"/>
  <c r="K76" i="1"/>
  <c r="Q81" i="1" l="1"/>
  <c r="O82" i="1" s="1"/>
  <c r="P82" i="1" s="1"/>
  <c r="R81" i="1"/>
  <c r="M76" i="1"/>
  <c r="L76" i="1"/>
  <c r="N76" i="1" s="1"/>
  <c r="S81" i="1" l="1"/>
  <c r="Q82" i="1"/>
  <c r="O83" i="1" s="1"/>
  <c r="P83" i="1" s="1"/>
  <c r="R82" i="1"/>
  <c r="K77" i="1"/>
  <c r="Q83" i="1" l="1"/>
  <c r="O84" i="1" s="1"/>
  <c r="P84" i="1" s="1"/>
  <c r="S82" i="1"/>
  <c r="R83" i="1"/>
  <c r="M77" i="1"/>
  <c r="L77" i="1"/>
  <c r="N77" i="1" s="1"/>
  <c r="S83" i="1" l="1"/>
  <c r="Q84" i="1"/>
  <c r="O85" i="1" s="1"/>
  <c r="P85" i="1" s="1"/>
  <c r="R84" i="1"/>
  <c r="K78" i="1"/>
  <c r="S84" i="1" l="1"/>
  <c r="Q85" i="1"/>
  <c r="O86" i="1" s="1"/>
  <c r="P86" i="1" s="1"/>
  <c r="R85" i="1"/>
  <c r="S85" i="1" s="1"/>
  <c r="M78" i="1"/>
  <c r="L78" i="1"/>
  <c r="Q86" i="1" l="1"/>
  <c r="O87" i="1" s="1"/>
  <c r="P87" i="1" s="1"/>
  <c r="R86" i="1"/>
  <c r="N78" i="1"/>
  <c r="K79" i="1"/>
  <c r="M79" i="1" s="1"/>
  <c r="S86" i="1" l="1"/>
  <c r="Q87" i="1"/>
  <c r="R87" i="1"/>
  <c r="S87" i="1" s="1"/>
  <c r="O88" i="1"/>
  <c r="P88" i="1" s="1"/>
  <c r="L79" i="1"/>
  <c r="N79" i="1" s="1"/>
  <c r="R88" i="1" l="1"/>
  <c r="Q88" i="1"/>
  <c r="K80" i="1"/>
  <c r="M80" i="1" s="1"/>
  <c r="S88" i="1" l="1"/>
  <c r="O89" i="1"/>
  <c r="P89" i="1" s="1"/>
  <c r="L80" i="1"/>
  <c r="K81" i="1" s="1"/>
  <c r="Q89" i="1" l="1"/>
  <c r="R89" i="1"/>
  <c r="O90" i="1"/>
  <c r="P90" i="1" s="1"/>
  <c r="N80" i="1"/>
  <c r="M81" i="1"/>
  <c r="L81" i="1"/>
  <c r="S89" i="1" l="1"/>
  <c r="Q90" i="1"/>
  <c r="O91" i="1" s="1"/>
  <c r="P91" i="1" s="1"/>
  <c r="R90" i="1"/>
  <c r="N81" i="1"/>
  <c r="K82" i="1"/>
  <c r="S90" i="1" l="1"/>
  <c r="Q91" i="1"/>
  <c r="R91" i="1"/>
  <c r="L82" i="1"/>
  <c r="K83" i="1" s="1"/>
  <c r="M82" i="1"/>
  <c r="O92" i="1" l="1"/>
  <c r="P92" i="1" s="1"/>
  <c r="S91" i="1"/>
  <c r="M83" i="1"/>
  <c r="L83" i="1"/>
  <c r="N83" i="1" s="1"/>
  <c r="N82" i="1"/>
  <c r="Q92" i="1" l="1"/>
  <c r="O93" i="1" s="1"/>
  <c r="P93" i="1" s="1"/>
  <c r="R92" i="1"/>
  <c r="K84" i="1"/>
  <c r="Q93" i="1" l="1"/>
  <c r="O94" i="1" s="1"/>
  <c r="P94" i="1" s="1"/>
  <c r="R93" i="1"/>
  <c r="S92" i="1"/>
  <c r="M84" i="1"/>
  <c r="L84" i="1"/>
  <c r="S93" i="1" l="1"/>
  <c r="R94" i="1"/>
  <c r="Q94" i="1"/>
  <c r="N84" i="1"/>
  <c r="K85" i="1"/>
  <c r="O95" i="1" l="1"/>
  <c r="P95" i="1" s="1"/>
  <c r="S94" i="1"/>
  <c r="M85" i="1"/>
  <c r="L85" i="1"/>
  <c r="Q95" i="1" l="1"/>
  <c r="R95" i="1"/>
  <c r="N85" i="1"/>
  <c r="K86" i="1"/>
  <c r="S95" i="1" l="1"/>
  <c r="O96" i="1"/>
  <c r="P96" i="1" s="1"/>
  <c r="M86" i="1"/>
  <c r="L86" i="1"/>
  <c r="N86" i="1" l="1"/>
  <c r="Q96" i="1"/>
  <c r="O97" i="1" s="1"/>
  <c r="P97" i="1" s="1"/>
  <c r="R96" i="1"/>
  <c r="S96" i="1" s="1"/>
  <c r="K87" i="1"/>
  <c r="Q97" i="1" l="1"/>
  <c r="O98" i="1" s="1"/>
  <c r="P98" i="1" s="1"/>
  <c r="R97" i="1"/>
  <c r="M87" i="1"/>
  <c r="L87" i="1"/>
  <c r="S97" i="1" l="1"/>
  <c r="Q98" i="1"/>
  <c r="R98" i="1"/>
  <c r="S98" i="1" s="1"/>
  <c r="O99" i="1"/>
  <c r="P99" i="1" s="1"/>
  <c r="N87" i="1"/>
  <c r="K88" i="1"/>
  <c r="Q99" i="1" l="1"/>
  <c r="O100" i="1" s="1"/>
  <c r="P100" i="1" s="1"/>
  <c r="R99" i="1"/>
  <c r="M88" i="1"/>
  <c r="L88" i="1"/>
  <c r="R100" i="1" l="1"/>
  <c r="Q100" i="1"/>
  <c r="S99" i="1"/>
  <c r="N88" i="1"/>
  <c r="K89" i="1"/>
  <c r="O101" i="1" l="1"/>
  <c r="P101" i="1" s="1"/>
  <c r="S100" i="1"/>
  <c r="M89" i="1"/>
  <c r="L89" i="1"/>
  <c r="R101" i="1" l="1"/>
  <c r="Q101" i="1"/>
  <c r="O102" i="1" s="1"/>
  <c r="P102" i="1" s="1"/>
  <c r="N89" i="1"/>
  <c r="K90" i="1"/>
  <c r="S101" i="1" l="1"/>
  <c r="R102" i="1"/>
  <c r="Q102" i="1"/>
  <c r="L90" i="1"/>
  <c r="M90" i="1"/>
  <c r="O103" i="1" l="1"/>
  <c r="P103" i="1" s="1"/>
  <c r="S102" i="1"/>
  <c r="N90" i="1"/>
  <c r="K91" i="1"/>
  <c r="M91" i="1" s="1"/>
  <c r="R103" i="1" l="1"/>
  <c r="Q103" i="1"/>
  <c r="L91" i="1"/>
  <c r="N91" i="1" s="1"/>
  <c r="S103" i="1" l="1"/>
  <c r="O104" i="1"/>
  <c r="P104" i="1" s="1"/>
  <c r="K92" i="1"/>
  <c r="M92" i="1" s="1"/>
  <c r="Q104" i="1" l="1"/>
  <c r="R104" i="1"/>
  <c r="L92" i="1"/>
  <c r="N92" i="1" s="1"/>
  <c r="S104" i="1" l="1"/>
  <c r="O105" i="1"/>
  <c r="P105" i="1" s="1"/>
  <c r="K93" i="1"/>
  <c r="M93" i="1" s="1"/>
  <c r="R105" i="1" l="1"/>
  <c r="Q105" i="1"/>
  <c r="O106" i="1" s="1"/>
  <c r="P106" i="1" s="1"/>
  <c r="L93" i="1"/>
  <c r="N93" i="1" s="1"/>
  <c r="S105" i="1" l="1"/>
  <c r="R106" i="1"/>
  <c r="Q106" i="1"/>
  <c r="K94" i="1"/>
  <c r="M94" i="1" s="1"/>
  <c r="S106" i="1" l="1"/>
  <c r="O107" i="1"/>
  <c r="P107" i="1" s="1"/>
  <c r="L94" i="1"/>
  <c r="N94" i="1" s="1"/>
  <c r="Q107" i="1" l="1"/>
  <c r="O108" i="1" s="1"/>
  <c r="R107" i="1"/>
  <c r="K95" i="1"/>
  <c r="M95" i="1" s="1"/>
  <c r="S107" i="1" l="1"/>
  <c r="Q108" i="1"/>
  <c r="P108" i="1" s="1"/>
  <c r="O109" i="1" s="1"/>
  <c r="P109" i="1" s="1"/>
  <c r="R108" i="1"/>
  <c r="L95" i="1"/>
  <c r="N95" i="1" s="1"/>
  <c r="S108" i="1" l="1"/>
  <c r="R109" i="1"/>
  <c r="Q109" i="1"/>
  <c r="K96" i="1"/>
  <c r="M96" i="1" s="1"/>
  <c r="O110" i="1" l="1"/>
  <c r="P110" i="1" s="1"/>
  <c r="S109" i="1"/>
  <c r="L96" i="1"/>
  <c r="N96" i="1" s="1"/>
  <c r="Q110" i="1" l="1"/>
  <c r="R110" i="1"/>
  <c r="K97" i="1"/>
  <c r="M97" i="1" s="1"/>
  <c r="S110" i="1" l="1"/>
  <c r="O111" i="1"/>
  <c r="P111" i="1" s="1"/>
  <c r="L97" i="1"/>
  <c r="N97" i="1" s="1"/>
  <c r="R111" i="1" l="1"/>
  <c r="Q111" i="1"/>
  <c r="K98" i="1"/>
  <c r="M98" i="1" s="1"/>
  <c r="S111" i="1" l="1"/>
  <c r="L98" i="1"/>
  <c r="N98" i="1" s="1"/>
  <c r="O112" i="1"/>
  <c r="P112" i="1" s="1"/>
  <c r="K99" i="1"/>
  <c r="R112" i="1" l="1"/>
  <c r="Q112" i="1"/>
  <c r="O113" i="1" s="1"/>
  <c r="P113" i="1" s="1"/>
  <c r="M99" i="1"/>
  <c r="L99" i="1"/>
  <c r="S112" i="1" l="1"/>
  <c r="Q113" i="1"/>
  <c r="O114" i="1" s="1"/>
  <c r="P114" i="1" s="1"/>
  <c r="R113" i="1"/>
  <c r="N99" i="1"/>
  <c r="K100" i="1"/>
  <c r="S113" i="1" l="1"/>
  <c r="Q114" i="1"/>
  <c r="O115" i="1" s="1"/>
  <c r="P115" i="1" s="1"/>
  <c r="R114" i="1"/>
  <c r="M100" i="1"/>
  <c r="L100" i="1"/>
  <c r="S114" i="1" l="1"/>
  <c r="Q115" i="1"/>
  <c r="R115" i="1"/>
  <c r="N100" i="1"/>
  <c r="K101" i="1"/>
  <c r="S115" i="1" l="1"/>
  <c r="O116" i="1"/>
  <c r="P116" i="1" s="1"/>
  <c r="M101" i="1"/>
  <c r="L101" i="1"/>
  <c r="Q116" i="1" l="1"/>
  <c r="O117" i="1" s="1"/>
  <c r="P117" i="1" s="1"/>
  <c r="R116" i="1"/>
  <c r="N101" i="1"/>
  <c r="K102" i="1"/>
  <c r="S116" i="1" l="1"/>
  <c r="Q117" i="1"/>
  <c r="O118" i="1" s="1"/>
  <c r="P118" i="1" s="1"/>
  <c r="R117" i="1"/>
  <c r="S117" i="1" s="1"/>
  <c r="M102" i="1"/>
  <c r="L102" i="1"/>
  <c r="Q118" i="1" l="1"/>
  <c r="O119" i="1" s="1"/>
  <c r="P119" i="1" s="1"/>
  <c r="R118" i="1"/>
  <c r="N102" i="1"/>
  <c r="K103" i="1"/>
  <c r="S118" i="1" l="1"/>
  <c r="R119" i="1"/>
  <c r="Q119" i="1"/>
  <c r="S119" i="1" s="1"/>
  <c r="M103" i="1"/>
  <c r="L103" i="1"/>
  <c r="O120" i="1" l="1"/>
  <c r="P120" i="1" s="1"/>
  <c r="N103" i="1"/>
  <c r="K104" i="1"/>
  <c r="Q120" i="1" l="1"/>
  <c r="R120" i="1"/>
  <c r="M104" i="1"/>
  <c r="L104" i="1"/>
  <c r="S120" i="1" l="1"/>
  <c r="O121" i="1"/>
  <c r="P121" i="1" s="1"/>
  <c r="N104" i="1"/>
  <c r="K105" i="1"/>
  <c r="R121" i="1" l="1"/>
  <c r="Q121" i="1"/>
  <c r="M105" i="1"/>
  <c r="L105" i="1"/>
  <c r="S121" i="1" l="1"/>
  <c r="O122" i="1"/>
  <c r="P122" i="1" s="1"/>
  <c r="N105" i="1"/>
  <c r="K106" i="1"/>
  <c r="R122" i="1" l="1"/>
  <c r="Q122" i="1"/>
  <c r="S122" i="1" s="1"/>
  <c r="M106" i="1"/>
  <c r="L106" i="1"/>
  <c r="O123" i="1" l="1"/>
  <c r="P123" i="1" s="1"/>
  <c r="N106" i="1"/>
  <c r="K107" i="1"/>
  <c r="R123" i="1" l="1"/>
  <c r="Q123" i="1"/>
  <c r="S123" i="1" s="1"/>
  <c r="M107" i="1"/>
  <c r="L107" i="1"/>
  <c r="O124" i="1" l="1"/>
  <c r="P124" i="1" s="1"/>
  <c r="N107" i="1"/>
  <c r="K108" i="1"/>
  <c r="R124" i="1" l="1"/>
  <c r="Q124" i="1"/>
  <c r="M108" i="1"/>
  <c r="L108" i="1"/>
  <c r="N108" i="1" s="1"/>
  <c r="S124" i="1" l="1"/>
  <c r="O125" i="1"/>
  <c r="P125" i="1" s="1"/>
  <c r="K109" i="1"/>
  <c r="R125" i="1" l="1"/>
  <c r="Q125" i="1"/>
  <c r="M109" i="1"/>
  <c r="L109" i="1"/>
  <c r="O126" i="1" l="1"/>
  <c r="P126" i="1" s="1"/>
  <c r="S125" i="1"/>
  <c r="N109" i="1"/>
  <c r="K110" i="1"/>
  <c r="R126" i="1" l="1"/>
  <c r="Q126" i="1"/>
  <c r="M110" i="1"/>
  <c r="L110" i="1"/>
  <c r="S126" i="1" l="1"/>
  <c r="O127" i="1"/>
  <c r="P127" i="1" s="1"/>
  <c r="N110" i="1"/>
  <c r="K111" i="1"/>
  <c r="Q127" i="1" l="1"/>
  <c r="O128" i="1" s="1"/>
  <c r="P128" i="1" s="1"/>
  <c r="R127" i="1"/>
  <c r="M111" i="1"/>
  <c r="L111" i="1"/>
  <c r="S127" i="1" l="1"/>
  <c r="Q128" i="1"/>
  <c r="O129" i="1" s="1"/>
  <c r="P129" i="1" s="1"/>
  <c r="R128" i="1"/>
  <c r="N111" i="1"/>
  <c r="K112" i="1"/>
  <c r="S128" i="1" l="1"/>
  <c r="Q129" i="1"/>
  <c r="R129" i="1"/>
  <c r="O130" i="1"/>
  <c r="P130" i="1" s="1"/>
  <c r="M112" i="1"/>
  <c r="L112" i="1"/>
  <c r="N112" i="1" s="1"/>
  <c r="Q130" i="1" l="1"/>
  <c r="R130" i="1"/>
  <c r="S129" i="1"/>
  <c r="K113" i="1"/>
  <c r="O131" i="1" l="1"/>
  <c r="P131" i="1" s="1"/>
  <c r="S130" i="1"/>
  <c r="M113" i="1"/>
  <c r="L113" i="1"/>
  <c r="Q131" i="1" l="1"/>
  <c r="O132" i="1" s="1"/>
  <c r="P132" i="1" s="1"/>
  <c r="R131" i="1"/>
  <c r="N113" i="1"/>
  <c r="K114" i="1"/>
  <c r="Q132" i="1" l="1"/>
  <c r="O133" i="1" s="1"/>
  <c r="P133" i="1" s="1"/>
  <c r="R132" i="1"/>
  <c r="S132" i="1" s="1"/>
  <c r="S131" i="1"/>
  <c r="M114" i="1"/>
  <c r="L114" i="1"/>
  <c r="R133" i="1" l="1"/>
  <c r="Q133" i="1"/>
  <c r="O134" i="1" s="1"/>
  <c r="P134" i="1" s="1"/>
  <c r="N114" i="1"/>
  <c r="K115" i="1"/>
  <c r="Q134" i="1" l="1"/>
  <c r="O135" i="1" s="1"/>
  <c r="P135" i="1" s="1"/>
  <c r="R134" i="1"/>
  <c r="S133" i="1"/>
  <c r="M115" i="1"/>
  <c r="L115" i="1"/>
  <c r="R135" i="1" l="1"/>
  <c r="Q135" i="1"/>
  <c r="O136" i="1" s="1"/>
  <c r="P136" i="1" s="1"/>
  <c r="S134" i="1"/>
  <c r="N115" i="1"/>
  <c r="K116" i="1"/>
  <c r="R136" i="1" l="1"/>
  <c r="Q136" i="1"/>
  <c r="O137" i="1" s="1"/>
  <c r="P137" i="1" s="1"/>
  <c r="S135" i="1"/>
  <c r="M116" i="1"/>
  <c r="L116" i="1"/>
  <c r="S136" i="1" l="1"/>
  <c r="R137" i="1"/>
  <c r="Q137" i="1"/>
  <c r="N116" i="1"/>
  <c r="K117" i="1"/>
  <c r="S137" i="1" l="1"/>
  <c r="O138" i="1"/>
  <c r="P138" i="1" s="1"/>
  <c r="M117" i="1"/>
  <c r="L117" i="1"/>
  <c r="R138" i="1" l="1"/>
  <c r="Q138" i="1"/>
  <c r="N117" i="1"/>
  <c r="K118" i="1"/>
  <c r="O139" i="1" l="1"/>
  <c r="P139" i="1" s="1"/>
  <c r="S138" i="1"/>
  <c r="M118" i="1"/>
  <c r="L118" i="1"/>
  <c r="N118" i="1" s="1"/>
  <c r="Q139" i="1" l="1"/>
  <c r="O140" i="1" s="1"/>
  <c r="P140" i="1" s="1"/>
  <c r="R139" i="1"/>
  <c r="K119" i="1"/>
  <c r="R140" i="1" l="1"/>
  <c r="S139" i="1"/>
  <c r="Q140" i="1"/>
  <c r="M119" i="1"/>
  <c r="L119" i="1"/>
  <c r="N119" i="1" s="1"/>
  <c r="S140" i="1" l="1"/>
  <c r="O141" i="1"/>
  <c r="P141" i="1" s="1"/>
  <c r="K120" i="1"/>
  <c r="Q141" i="1" l="1"/>
  <c r="O142" i="1" s="1"/>
  <c r="P142" i="1" s="1"/>
  <c r="R141" i="1"/>
  <c r="S141" i="1" s="1"/>
  <c r="L120" i="1"/>
  <c r="K121" i="1" s="1"/>
  <c r="M120" i="1"/>
  <c r="Q142" i="1" l="1"/>
  <c r="O143" i="1" s="1"/>
  <c r="P143" i="1" s="1"/>
  <c r="R142" i="1"/>
  <c r="S142" i="1" s="1"/>
  <c r="N120" i="1"/>
  <c r="M121" i="1"/>
  <c r="L121" i="1"/>
  <c r="Q143" i="1" l="1"/>
  <c r="O144" i="1" s="1"/>
  <c r="P144" i="1" s="1"/>
  <c r="R143" i="1"/>
  <c r="N121" i="1"/>
  <c r="K122" i="1"/>
  <c r="S143" i="1" l="1"/>
  <c r="R144" i="1"/>
  <c r="Q144" i="1"/>
  <c r="M122" i="1"/>
  <c r="L122" i="1"/>
  <c r="O145" i="1" l="1"/>
  <c r="P145" i="1" s="1"/>
  <c r="S144" i="1"/>
  <c r="N122" i="1"/>
  <c r="K123" i="1"/>
  <c r="M123" i="1" s="1"/>
  <c r="R145" i="1" l="1"/>
  <c r="Q145" i="1"/>
  <c r="L123" i="1"/>
  <c r="N123" i="1" s="1"/>
  <c r="S145" i="1" l="1"/>
  <c r="O146" i="1"/>
  <c r="P146" i="1" s="1"/>
  <c r="K124" i="1"/>
  <c r="M124" i="1" s="1"/>
  <c r="Q146" i="1" l="1"/>
  <c r="O147" i="1" s="1"/>
  <c r="P147" i="1" s="1"/>
  <c r="R146" i="1"/>
  <c r="L124" i="1"/>
  <c r="N124" i="1" s="1"/>
  <c r="S146" i="1" l="1"/>
  <c r="Q147" i="1"/>
  <c r="O148" i="1" s="1"/>
  <c r="P148" i="1" s="1"/>
  <c r="R147" i="1"/>
  <c r="K125" i="1"/>
  <c r="M125" i="1" s="1"/>
  <c r="S147" i="1" l="1"/>
  <c r="Q148" i="1"/>
  <c r="R148" i="1"/>
  <c r="L125" i="1"/>
  <c r="K126" i="1" s="1"/>
  <c r="S148" i="1" l="1"/>
  <c r="O149" i="1"/>
  <c r="P149" i="1" s="1"/>
  <c r="N125" i="1"/>
  <c r="M126" i="1"/>
  <c r="L126" i="1"/>
  <c r="Q149" i="1" l="1"/>
  <c r="R149" i="1"/>
  <c r="N126" i="1"/>
  <c r="K127" i="1"/>
  <c r="S149" i="1" l="1"/>
  <c r="O150" i="1"/>
  <c r="P150" i="1" s="1"/>
  <c r="M127" i="1"/>
  <c r="L127" i="1"/>
  <c r="K128" i="1" s="1"/>
  <c r="Q150" i="1" l="1"/>
  <c r="O151" i="1" s="1"/>
  <c r="P151" i="1" s="1"/>
  <c r="R150" i="1"/>
  <c r="S150" i="1" s="1"/>
  <c r="M128" i="1"/>
  <c r="L128" i="1"/>
  <c r="N127" i="1"/>
  <c r="Q151" i="1" l="1"/>
  <c r="R151" i="1"/>
  <c r="N128" i="1"/>
  <c r="K129" i="1"/>
  <c r="O152" i="1" l="1"/>
  <c r="P152" i="1" s="1"/>
  <c r="S151" i="1"/>
  <c r="M129" i="1"/>
  <c r="L129" i="1"/>
  <c r="N129" i="1" s="1"/>
  <c r="R152" i="1" l="1"/>
  <c r="Q152" i="1"/>
  <c r="K130" i="1"/>
  <c r="L130" i="1" s="1"/>
  <c r="S152" i="1" l="1"/>
  <c r="O153" i="1"/>
  <c r="P153" i="1" s="1"/>
  <c r="M130" i="1"/>
  <c r="N130" i="1" s="1"/>
  <c r="K131" i="1"/>
  <c r="R153" i="1" l="1"/>
  <c r="Q153" i="1"/>
  <c r="O154" i="1" s="1"/>
  <c r="P154" i="1" s="1"/>
  <c r="M131" i="1"/>
  <c r="L131" i="1"/>
  <c r="S153" i="1" l="1"/>
  <c r="R154" i="1"/>
  <c r="Q154" i="1"/>
  <c r="N131" i="1"/>
  <c r="K132" i="1"/>
  <c r="S154" i="1" l="1"/>
  <c r="O155" i="1"/>
  <c r="P155" i="1" s="1"/>
  <c r="M132" i="1"/>
  <c r="L132" i="1"/>
  <c r="Q155" i="1" l="1"/>
  <c r="R155" i="1"/>
  <c r="N132" i="1"/>
  <c r="K133" i="1"/>
  <c r="O156" i="1" l="1"/>
  <c r="P156" i="1" s="1"/>
  <c r="S155" i="1"/>
  <c r="M133" i="1"/>
  <c r="L133" i="1"/>
  <c r="R156" i="1" l="1"/>
  <c r="Q156" i="1"/>
  <c r="S156" i="1" s="1"/>
  <c r="N133" i="1"/>
  <c r="K134" i="1"/>
  <c r="O157" i="1" l="1"/>
  <c r="P157" i="1" s="1"/>
  <c r="M134" i="1"/>
  <c r="L134" i="1"/>
  <c r="Q157" i="1" l="1"/>
  <c r="O158" i="1" s="1"/>
  <c r="P158" i="1" s="1"/>
  <c r="R157" i="1"/>
  <c r="S157" i="1" s="1"/>
  <c r="N134" i="1"/>
  <c r="K135" i="1"/>
  <c r="R158" i="1" l="1"/>
  <c r="Q158" i="1"/>
  <c r="M135" i="1"/>
  <c r="L135" i="1"/>
  <c r="S158" i="1" l="1"/>
  <c r="O159" i="1"/>
  <c r="P159" i="1" s="1"/>
  <c r="N135" i="1"/>
  <c r="K136" i="1"/>
  <c r="R159" i="1" l="1"/>
  <c r="Q159" i="1"/>
  <c r="S159" i="1" s="1"/>
  <c r="M136" i="1"/>
  <c r="L136" i="1"/>
  <c r="K137" i="1" s="1"/>
  <c r="O160" i="1" l="1"/>
  <c r="P160" i="1" s="1"/>
  <c r="M137" i="1"/>
  <c r="L137" i="1"/>
  <c r="N136" i="1"/>
  <c r="Q160" i="1" l="1"/>
  <c r="O161" i="1" s="1"/>
  <c r="P161" i="1" s="1"/>
  <c r="R160" i="1"/>
  <c r="S160" i="1" s="1"/>
  <c r="N137" i="1"/>
  <c r="K138" i="1"/>
  <c r="Q161" i="1" l="1"/>
  <c r="O162" i="1" s="1"/>
  <c r="P162" i="1" s="1"/>
  <c r="R161" i="1"/>
  <c r="M138" i="1"/>
  <c r="L138" i="1"/>
  <c r="S161" i="1" l="1"/>
  <c r="R162" i="1"/>
  <c r="Q162" i="1"/>
  <c r="N138" i="1"/>
  <c r="K139" i="1"/>
  <c r="O163" i="1" l="1"/>
  <c r="S162" i="1"/>
  <c r="M139" i="1"/>
  <c r="L139" i="1"/>
  <c r="Q163" i="1" l="1"/>
  <c r="P163" i="1" s="1"/>
  <c r="R163" i="1"/>
  <c r="N139" i="1"/>
  <c r="K140" i="1"/>
  <c r="M140" i="1" s="1"/>
  <c r="S163" i="1" l="1"/>
  <c r="O164" i="1"/>
  <c r="P164" i="1" s="1"/>
  <c r="L140" i="1"/>
  <c r="K141" i="1" s="1"/>
  <c r="L141" i="1" s="1"/>
  <c r="Q164" i="1" l="1"/>
  <c r="O165" i="1" s="1"/>
  <c r="P165" i="1" s="1"/>
  <c r="R164" i="1"/>
  <c r="N140" i="1"/>
  <c r="M141" i="1"/>
  <c r="N141" i="1" s="1"/>
  <c r="K142" i="1"/>
  <c r="S164" i="1" l="1"/>
  <c r="R165" i="1"/>
  <c r="Q165" i="1"/>
  <c r="M142" i="1"/>
  <c r="L142" i="1"/>
  <c r="S165" i="1" l="1"/>
  <c r="O166" i="1"/>
  <c r="P166" i="1" s="1"/>
  <c r="N142" i="1"/>
  <c r="K143" i="1"/>
  <c r="Q166" i="1" l="1"/>
  <c r="O167" i="1" s="1"/>
  <c r="P167" i="1" s="1"/>
  <c r="R166" i="1"/>
  <c r="M143" i="1"/>
  <c r="L143" i="1"/>
  <c r="N143" i="1" s="1"/>
  <c r="S166" i="1" l="1"/>
  <c r="Q167" i="1"/>
  <c r="R167" i="1"/>
  <c r="K144" i="1"/>
  <c r="O168" i="1" l="1"/>
  <c r="P168" i="1" s="1"/>
  <c r="S167" i="1"/>
  <c r="M144" i="1"/>
  <c r="L144" i="1"/>
  <c r="Q168" i="1" l="1"/>
  <c r="R168" i="1"/>
  <c r="N144" i="1"/>
  <c r="K145" i="1"/>
  <c r="O169" i="1" l="1"/>
  <c r="P169" i="1" s="1"/>
  <c r="S168" i="1"/>
  <c r="M145" i="1"/>
  <c r="L145" i="1"/>
  <c r="R169" i="1" l="1"/>
  <c r="Q169" i="1"/>
  <c r="O170" i="1" s="1"/>
  <c r="P170" i="1" s="1"/>
  <c r="N145" i="1"/>
  <c r="K146" i="1"/>
  <c r="S169" i="1" l="1"/>
  <c r="Q170" i="1"/>
  <c r="R170" i="1"/>
  <c r="M146" i="1"/>
  <c r="L146" i="1"/>
  <c r="O171" i="1" l="1"/>
  <c r="P171" i="1" s="1"/>
  <c r="S170" i="1"/>
  <c r="N146" i="1"/>
  <c r="K147" i="1"/>
  <c r="Q171" i="1" l="1"/>
  <c r="R171" i="1"/>
  <c r="O172" i="1"/>
  <c r="P172" i="1" s="1"/>
  <c r="M147" i="1"/>
  <c r="L147" i="1"/>
  <c r="S171" i="1" l="1"/>
  <c r="Q172" i="1"/>
  <c r="O173" i="1" s="1"/>
  <c r="P173" i="1" s="1"/>
  <c r="R172" i="1"/>
  <c r="S172" i="1" s="1"/>
  <c r="N147" i="1"/>
  <c r="K148" i="1"/>
  <c r="R173" i="1" l="1"/>
  <c r="Q173" i="1"/>
  <c r="M148" i="1"/>
  <c r="L148" i="1"/>
  <c r="N148" i="1" s="1"/>
  <c r="S173" i="1" l="1"/>
  <c r="O174" i="1"/>
  <c r="P174" i="1" s="1"/>
  <c r="K149" i="1"/>
  <c r="Q174" i="1" l="1"/>
  <c r="O175" i="1" s="1"/>
  <c r="P175" i="1" s="1"/>
  <c r="R174" i="1"/>
  <c r="S174" i="1" s="1"/>
  <c r="M149" i="1"/>
  <c r="L149" i="1"/>
  <c r="R175" i="1" l="1"/>
  <c r="Q175" i="1"/>
  <c r="O176" i="1" s="1"/>
  <c r="P176" i="1" s="1"/>
  <c r="N149" i="1"/>
  <c r="K150" i="1"/>
  <c r="Q176" i="1" l="1"/>
  <c r="R176" i="1"/>
  <c r="S175" i="1"/>
  <c r="M150" i="1"/>
  <c r="L150" i="1"/>
  <c r="O177" i="1" l="1"/>
  <c r="P177" i="1" s="1"/>
  <c r="S176" i="1"/>
  <c r="N150" i="1"/>
  <c r="K151" i="1"/>
  <c r="Q177" i="1" l="1"/>
  <c r="O178" i="1" s="1"/>
  <c r="P178" i="1" s="1"/>
  <c r="R177" i="1"/>
  <c r="M151" i="1"/>
  <c r="L151" i="1"/>
  <c r="S177" i="1" l="1"/>
  <c r="R178" i="1"/>
  <c r="Q178" i="1"/>
  <c r="N151" i="1"/>
  <c r="K152" i="1"/>
  <c r="M152" i="1" s="1"/>
  <c r="S178" i="1" l="1"/>
  <c r="O179" i="1"/>
  <c r="P179" i="1" s="1"/>
  <c r="L152" i="1"/>
  <c r="N152" i="1" s="1"/>
  <c r="R179" i="1" l="1"/>
  <c r="Q179" i="1"/>
  <c r="K153" i="1"/>
  <c r="M153" i="1" s="1"/>
  <c r="O180" i="1" l="1"/>
  <c r="P180" i="1" s="1"/>
  <c r="S179" i="1"/>
  <c r="L153" i="1"/>
  <c r="N153" i="1" s="1"/>
  <c r="Q180" i="1" l="1"/>
  <c r="O181" i="1" s="1"/>
  <c r="P181" i="1" s="1"/>
  <c r="R180" i="1"/>
  <c r="K154" i="1"/>
  <c r="L154" i="1" s="1"/>
  <c r="S180" i="1" l="1"/>
  <c r="Q181" i="1"/>
  <c r="O182" i="1" s="1"/>
  <c r="P182" i="1" s="1"/>
  <c r="R181" i="1"/>
  <c r="M154" i="1"/>
  <c r="N154" i="1" s="1"/>
  <c r="K155" i="1"/>
  <c r="S181" i="1" l="1"/>
  <c r="R182" i="1"/>
  <c r="Q182" i="1"/>
  <c r="M155" i="1"/>
  <c r="L155" i="1"/>
  <c r="S182" i="1" l="1"/>
  <c r="O183" i="1"/>
  <c r="P183" i="1" s="1"/>
  <c r="N155" i="1"/>
  <c r="K156" i="1"/>
  <c r="R183" i="1" l="1"/>
  <c r="Q183" i="1"/>
  <c r="M156" i="1"/>
  <c r="L156" i="1"/>
  <c r="O184" i="1" l="1"/>
  <c r="P184" i="1" s="1"/>
  <c r="S183" i="1"/>
  <c r="N156" i="1"/>
  <c r="K157" i="1"/>
  <c r="Q184" i="1" l="1"/>
  <c r="R184" i="1"/>
  <c r="M157" i="1"/>
  <c r="L157" i="1"/>
  <c r="O185" i="1" l="1"/>
  <c r="P185" i="1" s="1"/>
  <c r="S184" i="1"/>
  <c r="N157" i="1"/>
  <c r="K158" i="1"/>
  <c r="R185" i="1" l="1"/>
  <c r="Q185" i="1"/>
  <c r="M158" i="1"/>
  <c r="L158" i="1"/>
  <c r="K159" i="1" s="1"/>
  <c r="S185" i="1" l="1"/>
  <c r="O186" i="1"/>
  <c r="P186" i="1" s="1"/>
  <c r="M159" i="1"/>
  <c r="L159" i="1"/>
  <c r="N159" i="1" s="1"/>
  <c r="N158" i="1"/>
  <c r="R186" i="1" l="1"/>
  <c r="Q186" i="1"/>
  <c r="K160" i="1"/>
  <c r="S186" i="1" l="1"/>
  <c r="O187" i="1"/>
  <c r="P187" i="1" s="1"/>
  <c r="M160" i="1"/>
  <c r="L160" i="1"/>
  <c r="N160" i="1" l="1"/>
  <c r="Q187" i="1"/>
  <c r="O188" i="1" s="1"/>
  <c r="P188" i="1" s="1"/>
  <c r="R187" i="1"/>
  <c r="K161" i="1"/>
  <c r="S187" i="1" l="1"/>
  <c r="Q188" i="1"/>
  <c r="R188" i="1"/>
  <c r="M161" i="1"/>
  <c r="L161" i="1"/>
  <c r="S188" i="1" l="1"/>
  <c r="O189" i="1"/>
  <c r="P189" i="1" s="1"/>
  <c r="N161" i="1"/>
  <c r="K162" i="1"/>
  <c r="R189" i="1" l="1"/>
  <c r="Q189" i="1"/>
  <c r="M162" i="1"/>
  <c r="L162" i="1"/>
  <c r="S189" i="1" l="1"/>
  <c r="O190" i="1"/>
  <c r="P190" i="1" s="1"/>
  <c r="N162" i="1"/>
  <c r="K163" i="1"/>
  <c r="R190" i="1" l="1"/>
  <c r="Q190" i="1"/>
  <c r="M163" i="1"/>
  <c r="L163" i="1"/>
  <c r="S190" i="1" l="1"/>
  <c r="O191" i="1"/>
  <c r="P191" i="1" s="1"/>
  <c r="N163" i="1"/>
  <c r="K164" i="1"/>
  <c r="Q191" i="1" l="1"/>
  <c r="O192" i="1" s="1"/>
  <c r="P192" i="1" s="1"/>
  <c r="R191" i="1"/>
  <c r="S191" i="1" s="1"/>
  <c r="M164" i="1"/>
  <c r="L164" i="1"/>
  <c r="R192" i="1" l="1"/>
  <c r="Q192" i="1"/>
  <c r="N164" i="1"/>
  <c r="K165" i="1"/>
  <c r="O193" i="1" l="1"/>
  <c r="P193" i="1" s="1"/>
  <c r="S192" i="1"/>
  <c r="M165" i="1"/>
  <c r="L165" i="1"/>
  <c r="R193" i="1" l="1"/>
  <c r="Q193" i="1"/>
  <c r="N165" i="1"/>
  <c r="K166" i="1"/>
  <c r="S193" i="1" l="1"/>
  <c r="O194" i="1"/>
  <c r="P194" i="1" s="1"/>
  <c r="M166" i="1"/>
  <c r="L166" i="1"/>
  <c r="N166" i="1" l="1"/>
  <c r="R194" i="1"/>
  <c r="Q194" i="1"/>
  <c r="K167" i="1"/>
  <c r="S194" i="1" l="1"/>
  <c r="O195" i="1"/>
  <c r="P195" i="1" s="1"/>
  <c r="M167" i="1"/>
  <c r="L167" i="1"/>
  <c r="Q195" i="1" l="1"/>
  <c r="O196" i="1" s="1"/>
  <c r="P196" i="1" s="1"/>
  <c r="R195" i="1"/>
  <c r="S195" i="1" s="1"/>
  <c r="N167" i="1"/>
  <c r="K168" i="1"/>
  <c r="R196" i="1" l="1"/>
  <c r="Q196" i="1"/>
  <c r="M168" i="1"/>
  <c r="L168" i="1"/>
  <c r="S196" i="1" l="1"/>
  <c r="O197" i="1"/>
  <c r="P197" i="1" s="1"/>
  <c r="N168" i="1"/>
  <c r="K169" i="1"/>
  <c r="R197" i="1" l="1"/>
  <c r="Q197" i="1"/>
  <c r="M169" i="1"/>
  <c r="L169" i="1"/>
  <c r="S197" i="1" l="1"/>
  <c r="O198" i="1"/>
  <c r="P198" i="1" s="1"/>
  <c r="N169" i="1"/>
  <c r="K170" i="1"/>
  <c r="Q198" i="1" l="1"/>
  <c r="O199" i="1" s="1"/>
  <c r="P199" i="1" s="1"/>
  <c r="R198" i="1"/>
  <c r="S198" i="1" s="1"/>
  <c r="M170" i="1"/>
  <c r="L170" i="1"/>
  <c r="Q199" i="1" l="1"/>
  <c r="R199" i="1"/>
  <c r="N170" i="1"/>
  <c r="K171" i="1"/>
  <c r="S199" i="1" l="1"/>
  <c r="O200" i="1"/>
  <c r="P200" i="1" s="1"/>
  <c r="M171" i="1"/>
  <c r="L171" i="1"/>
  <c r="Q200" i="1" l="1"/>
  <c r="R200" i="1"/>
  <c r="N171" i="1"/>
  <c r="K172" i="1"/>
  <c r="O201" i="1" l="1"/>
  <c r="P201" i="1" s="1"/>
  <c r="S200" i="1"/>
  <c r="M172" i="1"/>
  <c r="L172" i="1"/>
  <c r="Q201" i="1" l="1"/>
  <c r="O202" i="1" s="1"/>
  <c r="P202" i="1" s="1"/>
  <c r="R201" i="1"/>
  <c r="N172" i="1"/>
  <c r="K173" i="1"/>
  <c r="S201" i="1" l="1"/>
  <c r="Q202" i="1"/>
  <c r="O203" i="1" s="1"/>
  <c r="P203" i="1" s="1"/>
  <c r="R202" i="1"/>
  <c r="M173" i="1"/>
  <c r="L173" i="1"/>
  <c r="Q203" i="1" l="1"/>
  <c r="O204" i="1"/>
  <c r="P204" i="1" s="1"/>
  <c r="S202" i="1"/>
  <c r="R203" i="1"/>
  <c r="S203" i="1" s="1"/>
  <c r="N173" i="1"/>
  <c r="K174" i="1"/>
  <c r="Q204" i="1" l="1"/>
  <c r="O205" i="1" s="1"/>
  <c r="P205" i="1" s="1"/>
  <c r="R204" i="1"/>
  <c r="M174" i="1"/>
  <c r="L174" i="1"/>
  <c r="S204" i="1" l="1"/>
  <c r="Q205" i="1"/>
  <c r="R205" i="1"/>
  <c r="N174" i="1"/>
  <c r="K175" i="1"/>
  <c r="O206" i="1" l="1"/>
  <c r="P206" i="1" s="1"/>
  <c r="S205" i="1"/>
  <c r="M175" i="1"/>
  <c r="L175" i="1"/>
  <c r="R206" i="1" l="1"/>
  <c r="Q206" i="1"/>
  <c r="N175" i="1"/>
  <c r="K176" i="1"/>
  <c r="S206" i="1" l="1"/>
  <c r="O207" i="1"/>
  <c r="P207" i="1" s="1"/>
  <c r="M176" i="1"/>
  <c r="L176" i="1"/>
  <c r="R207" i="1" l="1"/>
  <c r="Q207" i="1"/>
  <c r="N176" i="1"/>
  <c r="K177" i="1"/>
  <c r="S207" i="1" l="1"/>
  <c r="O208" i="1"/>
  <c r="P208" i="1" s="1"/>
  <c r="M177" i="1"/>
  <c r="L177" i="1"/>
  <c r="Q208" i="1" l="1"/>
  <c r="O209" i="1" s="1"/>
  <c r="P209" i="1" s="1"/>
  <c r="R208" i="1"/>
  <c r="N177" i="1"/>
  <c r="K178" i="1"/>
  <c r="R209" i="1" l="1"/>
  <c r="S208" i="1"/>
  <c r="Q209" i="1"/>
  <c r="S209" i="1" s="1"/>
  <c r="M178" i="1"/>
  <c r="L178" i="1"/>
  <c r="O210" i="1" l="1"/>
  <c r="P210" i="1" s="1"/>
  <c r="N178" i="1"/>
  <c r="K179" i="1"/>
  <c r="R210" i="1" l="1"/>
  <c r="Q210" i="1"/>
  <c r="O211" i="1" s="1"/>
  <c r="P211" i="1" s="1"/>
  <c r="M179" i="1"/>
  <c r="L179" i="1"/>
  <c r="S210" i="1" l="1"/>
  <c r="R211" i="1"/>
  <c r="Q211" i="1"/>
  <c r="N179" i="1"/>
  <c r="K180" i="1"/>
  <c r="S211" i="1" l="1"/>
  <c r="O212" i="1"/>
  <c r="P212" i="1" s="1"/>
  <c r="M180" i="1"/>
  <c r="L180" i="1"/>
  <c r="Q212" i="1" l="1"/>
  <c r="R212" i="1"/>
  <c r="N180" i="1"/>
  <c r="K181" i="1"/>
  <c r="O213" i="1" l="1"/>
  <c r="P213" i="1" s="1"/>
  <c r="S212" i="1"/>
  <c r="M181" i="1"/>
  <c r="L181" i="1"/>
  <c r="R213" i="1" l="1"/>
  <c r="Q213" i="1"/>
  <c r="N181" i="1"/>
  <c r="K182" i="1"/>
  <c r="S213" i="1" l="1"/>
  <c r="O214" i="1"/>
  <c r="P214" i="1" s="1"/>
  <c r="M182" i="1"/>
  <c r="L182" i="1"/>
  <c r="Q214" i="1" l="1"/>
  <c r="R214" i="1"/>
  <c r="N182" i="1"/>
  <c r="K183" i="1"/>
  <c r="O215" i="1" l="1"/>
  <c r="P215" i="1" s="1"/>
  <c r="S214" i="1"/>
  <c r="M183" i="1"/>
  <c r="L183" i="1"/>
  <c r="Q215" i="1" l="1"/>
  <c r="R215" i="1"/>
  <c r="N183" i="1"/>
  <c r="K184" i="1"/>
  <c r="O216" i="1" l="1"/>
  <c r="P216" i="1" s="1"/>
  <c r="S215" i="1"/>
  <c r="M184" i="1"/>
  <c r="L184" i="1"/>
  <c r="R216" i="1" l="1"/>
  <c r="Q216" i="1"/>
  <c r="N184" i="1"/>
  <c r="K185" i="1"/>
  <c r="S216" i="1" l="1"/>
  <c r="O217" i="1"/>
  <c r="P217" i="1" s="1"/>
  <c r="M185" i="1"/>
  <c r="L185" i="1"/>
  <c r="Q217" i="1" l="1"/>
  <c r="R217" i="1"/>
  <c r="N185" i="1"/>
  <c r="K186" i="1"/>
  <c r="O218" i="1" l="1"/>
  <c r="P218" i="1" s="1"/>
  <c r="S217" i="1"/>
  <c r="M186" i="1"/>
  <c r="L186" i="1"/>
  <c r="R218" i="1" l="1"/>
  <c r="Q218" i="1"/>
  <c r="N186" i="1"/>
  <c r="K187" i="1"/>
  <c r="O219" i="1" l="1"/>
  <c r="P219" i="1" s="1"/>
  <c r="S218" i="1"/>
  <c r="M187" i="1"/>
  <c r="L187" i="1"/>
  <c r="Q219" i="1" l="1"/>
  <c r="O220" i="1" s="1"/>
  <c r="P220" i="1" s="1"/>
  <c r="R219" i="1"/>
  <c r="N187" i="1"/>
  <c r="K188" i="1"/>
  <c r="S219" i="1" l="1"/>
  <c r="Q220" i="1"/>
  <c r="R220" i="1"/>
  <c r="M188" i="1"/>
  <c r="L188" i="1"/>
  <c r="O221" i="1" l="1"/>
  <c r="P221" i="1" s="1"/>
  <c r="S220" i="1"/>
  <c r="N188" i="1"/>
  <c r="K189" i="1"/>
  <c r="R221" i="1" l="1"/>
  <c r="Q221" i="1"/>
  <c r="M189" i="1"/>
  <c r="L189" i="1"/>
  <c r="O222" i="1" l="1"/>
  <c r="P222" i="1" s="1"/>
  <c r="S221" i="1"/>
  <c r="N189" i="1"/>
  <c r="K190" i="1"/>
  <c r="R222" i="1" l="1"/>
  <c r="Q222" i="1"/>
  <c r="M190" i="1"/>
  <c r="L190" i="1"/>
  <c r="N190" i="1" s="1"/>
  <c r="S222" i="1" l="1"/>
  <c r="O223" i="1"/>
  <c r="P223" i="1" s="1"/>
  <c r="K191" i="1"/>
  <c r="R223" i="1" l="1"/>
  <c r="Q223" i="1"/>
  <c r="O224" i="1" s="1"/>
  <c r="P224" i="1" s="1"/>
  <c r="M191" i="1"/>
  <c r="L191" i="1"/>
  <c r="Q224" i="1" l="1"/>
  <c r="R224" i="1"/>
  <c r="S223" i="1"/>
  <c r="N191" i="1"/>
  <c r="K192" i="1"/>
  <c r="O225" i="1" l="1"/>
  <c r="P225" i="1" s="1"/>
  <c r="S224" i="1"/>
  <c r="M192" i="1"/>
  <c r="L192" i="1"/>
  <c r="Q225" i="1" l="1"/>
  <c r="O226" i="1" s="1"/>
  <c r="P226" i="1" s="1"/>
  <c r="R225" i="1"/>
  <c r="S225" i="1" s="1"/>
  <c r="N192" i="1"/>
  <c r="K193" i="1"/>
  <c r="Q226" i="1" l="1"/>
  <c r="O227" i="1" s="1"/>
  <c r="P227" i="1" s="1"/>
  <c r="R226" i="1"/>
  <c r="S226" i="1" s="1"/>
  <c r="M193" i="1"/>
  <c r="L193" i="1"/>
  <c r="R227" i="1" l="1"/>
  <c r="Q227" i="1"/>
  <c r="O228" i="1" s="1"/>
  <c r="P228" i="1" s="1"/>
  <c r="N193" i="1"/>
  <c r="K194" i="1"/>
  <c r="Q228" i="1" l="1"/>
  <c r="O229" i="1" s="1"/>
  <c r="P229" i="1" s="1"/>
  <c r="R228" i="1"/>
  <c r="S227" i="1"/>
  <c r="M194" i="1"/>
  <c r="L194" i="1"/>
  <c r="R229" i="1" l="1"/>
  <c r="S228" i="1"/>
  <c r="Q229" i="1"/>
  <c r="S229" i="1" s="1"/>
  <c r="N194" i="1"/>
  <c r="K195" i="1"/>
  <c r="O230" i="1" l="1"/>
  <c r="P230" i="1" s="1"/>
  <c r="M195" i="1"/>
  <c r="L195" i="1"/>
  <c r="Q230" i="1" l="1"/>
  <c r="O231" i="1" s="1"/>
  <c r="P231" i="1" s="1"/>
  <c r="R230" i="1"/>
  <c r="N195" i="1"/>
  <c r="K196" i="1"/>
  <c r="S230" i="1" l="1"/>
  <c r="Q231" i="1"/>
  <c r="O232" i="1" s="1"/>
  <c r="P232" i="1" s="1"/>
  <c r="R231" i="1"/>
  <c r="M196" i="1"/>
  <c r="L196" i="1"/>
  <c r="S231" i="1" l="1"/>
  <c r="Q232" i="1"/>
  <c r="O233" i="1" s="1"/>
  <c r="P233" i="1" s="1"/>
  <c r="R232" i="1"/>
  <c r="N196" i="1"/>
  <c r="K197" i="1"/>
  <c r="S232" i="1" l="1"/>
  <c r="Q233" i="1"/>
  <c r="R233" i="1"/>
  <c r="M197" i="1"/>
  <c r="L197" i="1"/>
  <c r="O234" i="1" l="1"/>
  <c r="P234" i="1" s="1"/>
  <c r="S233" i="1"/>
  <c r="N197" i="1"/>
  <c r="K198" i="1"/>
  <c r="Q234" i="1" l="1"/>
  <c r="O235" i="1" s="1"/>
  <c r="P235" i="1" s="1"/>
  <c r="R234" i="1"/>
  <c r="M198" i="1"/>
  <c r="L198" i="1"/>
  <c r="S234" i="1" l="1"/>
  <c r="R235" i="1"/>
  <c r="Q235" i="1"/>
  <c r="N198" i="1"/>
  <c r="K199" i="1"/>
  <c r="O236" i="1" l="1"/>
  <c r="P236" i="1" s="1"/>
  <c r="S235" i="1"/>
  <c r="M199" i="1"/>
  <c r="L199" i="1"/>
  <c r="Q236" i="1" l="1"/>
  <c r="O237" i="1" s="1"/>
  <c r="P237" i="1" s="1"/>
  <c r="R236" i="1"/>
  <c r="S236" i="1" s="1"/>
  <c r="N199" i="1"/>
  <c r="K200" i="1"/>
  <c r="Q237" i="1" l="1"/>
  <c r="R237" i="1"/>
  <c r="M200" i="1"/>
  <c r="L200" i="1"/>
  <c r="S237" i="1" l="1"/>
  <c r="O238" i="1"/>
  <c r="P238" i="1" s="1"/>
  <c r="N200" i="1"/>
  <c r="K201" i="1"/>
  <c r="R238" i="1" l="1"/>
  <c r="Q238" i="1"/>
  <c r="M201" i="1"/>
  <c r="L201" i="1"/>
  <c r="N201" i="1" s="1"/>
  <c r="S238" i="1" l="1"/>
  <c r="O239" i="1"/>
  <c r="P239" i="1" s="1"/>
  <c r="K202" i="1"/>
  <c r="Q239" i="1" l="1"/>
  <c r="O240" i="1" s="1"/>
  <c r="P240" i="1" s="1"/>
  <c r="R239" i="1"/>
  <c r="S239" i="1" s="1"/>
  <c r="M202" i="1"/>
  <c r="L202" i="1"/>
  <c r="Q240" i="1" l="1"/>
  <c r="O241" i="1" s="1"/>
  <c r="P241" i="1" s="1"/>
  <c r="R240" i="1"/>
  <c r="N202" i="1"/>
  <c r="K203" i="1"/>
  <c r="S240" i="1" l="1"/>
  <c r="R241" i="1"/>
  <c r="Q241" i="1"/>
  <c r="M203" i="1"/>
  <c r="L203" i="1"/>
  <c r="S241" i="1" l="1"/>
  <c r="O242" i="1"/>
  <c r="P242" i="1" s="1"/>
  <c r="N203" i="1"/>
  <c r="K204" i="1"/>
  <c r="R242" i="1" l="1"/>
  <c r="Q242" i="1"/>
  <c r="M204" i="1"/>
  <c r="L204" i="1"/>
  <c r="O243" i="1" l="1"/>
  <c r="P243" i="1" s="1"/>
  <c r="S242" i="1"/>
  <c r="N204" i="1"/>
  <c r="K205" i="1"/>
  <c r="Q243" i="1" l="1"/>
  <c r="O244" i="1" s="1"/>
  <c r="P244" i="1" s="1"/>
  <c r="R243" i="1"/>
  <c r="S243" i="1" s="1"/>
  <c r="M205" i="1"/>
  <c r="L205" i="1"/>
  <c r="R244" i="1" l="1"/>
  <c r="Q244" i="1"/>
  <c r="N205" i="1"/>
  <c r="K206" i="1"/>
  <c r="S244" i="1" l="1"/>
  <c r="O245" i="1"/>
  <c r="P245" i="1" s="1"/>
  <c r="M206" i="1"/>
  <c r="L206" i="1"/>
  <c r="R245" i="1" l="1"/>
  <c r="Q245" i="1"/>
  <c r="N206" i="1"/>
  <c r="K207" i="1"/>
  <c r="S245" i="1" l="1"/>
  <c r="O246" i="1"/>
  <c r="P246" i="1" s="1"/>
  <c r="M207" i="1"/>
  <c r="L207" i="1"/>
  <c r="R246" i="1" l="1"/>
  <c r="Q246" i="1"/>
  <c r="N207" i="1"/>
  <c r="K208" i="1"/>
  <c r="M208" i="1" s="1"/>
  <c r="S246" i="1" l="1"/>
  <c r="O247" i="1"/>
  <c r="P247" i="1" s="1"/>
  <c r="L208" i="1"/>
  <c r="N208" i="1" s="1"/>
  <c r="R247" i="1" l="1"/>
  <c r="Q247" i="1"/>
  <c r="K209" i="1"/>
  <c r="L209" i="1" s="1"/>
  <c r="S247" i="1" l="1"/>
  <c r="O248" i="1"/>
  <c r="P248" i="1" s="1"/>
  <c r="M209" i="1"/>
  <c r="N209" i="1" s="1"/>
  <c r="K210" i="1"/>
  <c r="R248" i="1" l="1"/>
  <c r="Q248" i="1"/>
  <c r="S248" i="1" s="1"/>
  <c r="M210" i="1"/>
  <c r="L210" i="1"/>
  <c r="O249" i="1" l="1"/>
  <c r="P249" i="1" s="1"/>
  <c r="N210" i="1"/>
  <c r="K211" i="1"/>
  <c r="R249" i="1" l="1"/>
  <c r="Q249" i="1"/>
  <c r="O250" i="1" s="1"/>
  <c r="P250" i="1" s="1"/>
  <c r="M211" i="1"/>
  <c r="L211" i="1"/>
  <c r="R250" i="1" l="1"/>
  <c r="Q250" i="1"/>
  <c r="S249" i="1"/>
  <c r="N211" i="1"/>
  <c r="K212" i="1"/>
  <c r="S250" i="1" l="1"/>
  <c r="O251" i="1"/>
  <c r="P251" i="1" s="1"/>
  <c r="M212" i="1"/>
  <c r="L212" i="1"/>
  <c r="Q251" i="1" l="1"/>
  <c r="O252" i="1" s="1"/>
  <c r="P252" i="1" s="1"/>
  <c r="R251" i="1"/>
  <c r="N212" i="1"/>
  <c r="K213" i="1"/>
  <c r="S251" i="1" l="1"/>
  <c r="R252" i="1"/>
  <c r="Q252" i="1"/>
  <c r="M213" i="1"/>
  <c r="L213" i="1"/>
  <c r="S252" i="1" l="1"/>
  <c r="O253" i="1"/>
  <c r="P253" i="1" s="1"/>
  <c r="N213" i="1"/>
  <c r="K214" i="1"/>
  <c r="R253" i="1" l="1"/>
  <c r="Q253" i="1"/>
  <c r="S253" i="1" s="1"/>
  <c r="M214" i="1"/>
  <c r="L214" i="1"/>
  <c r="O254" i="1" l="1"/>
  <c r="P254" i="1" s="1"/>
  <c r="N214" i="1"/>
  <c r="K215" i="1"/>
  <c r="R254" i="1" l="1"/>
  <c r="Q254" i="1"/>
  <c r="O255" i="1" s="1"/>
  <c r="P255" i="1" s="1"/>
  <c r="M215" i="1"/>
  <c r="L215" i="1"/>
  <c r="Q255" i="1" l="1"/>
  <c r="O256" i="1" s="1"/>
  <c r="P256" i="1" s="1"/>
  <c r="R255" i="1"/>
  <c r="S254" i="1"/>
  <c r="N215" i="1"/>
  <c r="K216" i="1"/>
  <c r="S255" i="1" l="1"/>
  <c r="R256" i="1"/>
  <c r="Q256" i="1"/>
  <c r="O257" i="1" s="1"/>
  <c r="P257" i="1" s="1"/>
  <c r="M216" i="1"/>
  <c r="L216" i="1"/>
  <c r="R257" i="1" l="1"/>
  <c r="Q257" i="1"/>
  <c r="S256" i="1"/>
  <c r="N216" i="1"/>
  <c r="K217" i="1"/>
  <c r="S257" i="1" l="1"/>
  <c r="O258" i="1"/>
  <c r="P258" i="1" s="1"/>
  <c r="M217" i="1"/>
  <c r="L217" i="1"/>
  <c r="Q258" i="1" l="1"/>
  <c r="O259" i="1" s="1"/>
  <c r="P259" i="1" s="1"/>
  <c r="R258" i="1"/>
  <c r="S258" i="1" s="1"/>
  <c r="N217" i="1"/>
  <c r="K218" i="1"/>
  <c r="Q259" i="1" l="1"/>
  <c r="O260" i="1" s="1"/>
  <c r="P260" i="1" s="1"/>
  <c r="R259" i="1"/>
  <c r="M218" i="1"/>
  <c r="L218" i="1"/>
  <c r="S259" i="1" l="1"/>
  <c r="Q260" i="1"/>
  <c r="R260" i="1"/>
  <c r="N218" i="1"/>
  <c r="K219" i="1"/>
  <c r="O261" i="1" l="1"/>
  <c r="P261" i="1" s="1"/>
  <c r="S260" i="1"/>
  <c r="M219" i="1"/>
  <c r="L219" i="1"/>
  <c r="Q261" i="1" l="1"/>
  <c r="O262" i="1" s="1"/>
  <c r="P262" i="1" s="1"/>
  <c r="R261" i="1"/>
  <c r="N219" i="1"/>
  <c r="K220" i="1"/>
  <c r="S261" i="1" l="1"/>
  <c r="R262" i="1"/>
  <c r="Q262" i="1"/>
  <c r="S262" i="1" s="1"/>
  <c r="M220" i="1"/>
  <c r="L220" i="1"/>
  <c r="O263" i="1" l="1"/>
  <c r="P263" i="1" s="1"/>
  <c r="N220" i="1"/>
  <c r="K221" i="1"/>
  <c r="R263" i="1" l="1"/>
  <c r="Q263" i="1"/>
  <c r="M221" i="1"/>
  <c r="L221" i="1"/>
  <c r="S263" i="1" l="1"/>
  <c r="O264" i="1"/>
  <c r="P264" i="1" s="1"/>
  <c r="N221" i="1"/>
  <c r="K222" i="1"/>
  <c r="Q264" i="1" l="1"/>
  <c r="O265" i="1" s="1"/>
  <c r="P265" i="1" s="1"/>
  <c r="R264" i="1"/>
  <c r="M222" i="1"/>
  <c r="L222" i="1"/>
  <c r="S264" i="1" l="1"/>
  <c r="Q265" i="1"/>
  <c r="O266" i="1" s="1"/>
  <c r="P266" i="1" s="1"/>
  <c r="R265" i="1"/>
  <c r="S265" i="1" s="1"/>
  <c r="N222" i="1"/>
  <c r="K223" i="1"/>
  <c r="R266" i="1" l="1"/>
  <c r="Q266" i="1"/>
  <c r="S266" i="1" s="1"/>
  <c r="M223" i="1"/>
  <c r="L223" i="1"/>
  <c r="O267" i="1" l="1"/>
  <c r="P267" i="1" s="1"/>
  <c r="N223" i="1"/>
  <c r="K224" i="1"/>
  <c r="R267" i="1" l="1"/>
  <c r="Q267" i="1"/>
  <c r="M224" i="1"/>
  <c r="L224" i="1"/>
  <c r="S267" i="1" l="1"/>
  <c r="O268" i="1"/>
  <c r="P268" i="1" s="1"/>
  <c r="N224" i="1"/>
  <c r="K225" i="1"/>
  <c r="R268" i="1" l="1"/>
  <c r="Q268" i="1"/>
  <c r="M225" i="1"/>
  <c r="L225" i="1"/>
  <c r="S268" i="1" l="1"/>
  <c r="O269" i="1"/>
  <c r="P269" i="1" s="1"/>
  <c r="N225" i="1"/>
  <c r="K226" i="1"/>
  <c r="R269" i="1" l="1"/>
  <c r="Q269" i="1"/>
  <c r="M226" i="1"/>
  <c r="L226" i="1"/>
  <c r="N226" i="1" s="1"/>
  <c r="S269" i="1" l="1"/>
  <c r="O270" i="1"/>
  <c r="P270" i="1" s="1"/>
  <c r="K227" i="1"/>
  <c r="Q270" i="1" l="1"/>
  <c r="O271" i="1" s="1"/>
  <c r="P271" i="1" s="1"/>
  <c r="R270" i="1"/>
  <c r="M227" i="1"/>
  <c r="L227" i="1"/>
  <c r="Q271" i="1" l="1"/>
  <c r="O272" i="1" s="1"/>
  <c r="P272" i="1" s="1"/>
  <c r="R271" i="1"/>
  <c r="S270" i="1"/>
  <c r="N227" i="1"/>
  <c r="K228" i="1"/>
  <c r="S271" i="1" l="1"/>
  <c r="R272" i="1"/>
  <c r="Q272" i="1"/>
  <c r="M228" i="1"/>
  <c r="L228" i="1"/>
  <c r="S272" i="1" l="1"/>
  <c r="O273" i="1"/>
  <c r="P273" i="1" s="1"/>
  <c r="N228" i="1"/>
  <c r="K229" i="1"/>
  <c r="Q273" i="1" l="1"/>
  <c r="O274" i="1" s="1"/>
  <c r="P274" i="1" s="1"/>
  <c r="R273" i="1"/>
  <c r="S273" i="1" s="1"/>
  <c r="M229" i="1"/>
  <c r="L229" i="1"/>
  <c r="Q274" i="1" l="1"/>
  <c r="O275" i="1" s="1"/>
  <c r="P275" i="1" s="1"/>
  <c r="R274" i="1"/>
  <c r="S274" i="1" s="1"/>
  <c r="N229" i="1"/>
  <c r="K230" i="1"/>
  <c r="Q275" i="1" l="1"/>
  <c r="O276" i="1" s="1"/>
  <c r="P276" i="1" s="1"/>
  <c r="R275" i="1"/>
  <c r="M230" i="1"/>
  <c r="L230" i="1"/>
  <c r="S275" i="1" l="1"/>
  <c r="Q276" i="1"/>
  <c r="R276" i="1"/>
  <c r="N230" i="1"/>
  <c r="K231" i="1"/>
  <c r="S276" i="1" l="1"/>
  <c r="O277" i="1"/>
  <c r="P277" i="1" s="1"/>
  <c r="M231" i="1"/>
  <c r="L231" i="1"/>
  <c r="R277" i="1" l="1"/>
  <c r="Q277" i="1"/>
  <c r="O278" i="1" s="1"/>
  <c r="P278" i="1" s="1"/>
  <c r="N231" i="1"/>
  <c r="K232" i="1"/>
  <c r="S277" i="1" l="1"/>
  <c r="Q278" i="1"/>
  <c r="R278" i="1"/>
  <c r="M232" i="1"/>
  <c r="L232" i="1"/>
  <c r="O279" i="1" l="1"/>
  <c r="P279" i="1" s="1"/>
  <c r="S278" i="1"/>
  <c r="N232" i="1"/>
  <c r="K233" i="1"/>
  <c r="R279" i="1" l="1"/>
  <c r="Q279" i="1"/>
  <c r="M233" i="1"/>
  <c r="L233" i="1"/>
  <c r="S279" i="1" l="1"/>
  <c r="O280" i="1"/>
  <c r="P280" i="1" s="1"/>
  <c r="N233" i="1"/>
  <c r="K234" i="1"/>
  <c r="R280" i="1" l="1"/>
  <c r="Q280" i="1"/>
  <c r="O281" i="1" s="1"/>
  <c r="P281" i="1" s="1"/>
  <c r="M234" i="1"/>
  <c r="L234" i="1"/>
  <c r="S280" i="1" l="1"/>
  <c r="Q281" i="1"/>
  <c r="R281" i="1"/>
  <c r="N234" i="1"/>
  <c r="K235" i="1"/>
  <c r="O282" i="1" l="1"/>
  <c r="P282" i="1" s="1"/>
  <c r="S281" i="1"/>
  <c r="M235" i="1"/>
  <c r="L235" i="1"/>
  <c r="N235" i="1" s="1"/>
  <c r="R282" i="1" l="1"/>
  <c r="Q282" i="1"/>
  <c r="K236" i="1"/>
  <c r="S282" i="1" l="1"/>
  <c r="O283" i="1"/>
  <c r="P283" i="1" s="1"/>
  <c r="M236" i="1"/>
  <c r="L236" i="1"/>
  <c r="Q283" i="1" l="1"/>
  <c r="R283" i="1"/>
  <c r="N236" i="1"/>
  <c r="K237" i="1"/>
  <c r="O284" i="1" l="1"/>
  <c r="P284" i="1" s="1"/>
  <c r="S283" i="1"/>
  <c r="M237" i="1"/>
  <c r="L237" i="1"/>
  <c r="R284" i="1" l="1"/>
  <c r="Q284" i="1"/>
  <c r="N237" i="1"/>
  <c r="K238" i="1"/>
  <c r="S284" i="1" l="1"/>
  <c r="O285" i="1"/>
  <c r="P285" i="1" s="1"/>
  <c r="M238" i="1"/>
  <c r="L238" i="1"/>
  <c r="Q285" i="1" l="1"/>
  <c r="R285" i="1"/>
  <c r="N238" i="1"/>
  <c r="K239" i="1"/>
  <c r="S285" i="1" l="1"/>
  <c r="O286" i="1"/>
  <c r="P286" i="1" s="1"/>
  <c r="M239" i="1"/>
  <c r="L239" i="1"/>
  <c r="N239" i="1" s="1"/>
  <c r="R286" i="1" l="1"/>
  <c r="Q286" i="1"/>
  <c r="O287" i="1" s="1"/>
  <c r="P287" i="1" s="1"/>
  <c r="K240" i="1"/>
  <c r="R287" i="1" l="1"/>
  <c r="S286" i="1"/>
  <c r="Q287" i="1"/>
  <c r="M240" i="1"/>
  <c r="L240" i="1"/>
  <c r="S287" i="1" l="1"/>
  <c r="N240" i="1"/>
  <c r="O288" i="1"/>
  <c r="P288" i="1" s="1"/>
  <c r="K241" i="1"/>
  <c r="Q288" i="1" l="1"/>
  <c r="R288" i="1"/>
  <c r="M241" i="1"/>
  <c r="L241" i="1"/>
  <c r="N241" i="1" s="1"/>
  <c r="S288" i="1" l="1"/>
  <c r="O289" i="1"/>
  <c r="P289" i="1" s="1"/>
  <c r="K242" i="1"/>
  <c r="Q289" i="1" l="1"/>
  <c r="O290" i="1" s="1"/>
  <c r="P290" i="1" s="1"/>
  <c r="R289" i="1"/>
  <c r="L242" i="1"/>
  <c r="M242" i="1"/>
  <c r="S289" i="1" l="1"/>
  <c r="Q290" i="1"/>
  <c r="O291" i="1" s="1"/>
  <c r="P291" i="1" s="1"/>
  <c r="R290" i="1"/>
  <c r="N242" i="1"/>
  <c r="K243" i="1"/>
  <c r="M243" i="1" s="1"/>
  <c r="S290" i="1" l="1"/>
  <c r="R291" i="1"/>
  <c r="Q291" i="1"/>
  <c r="L243" i="1"/>
  <c r="K244" i="1" s="1"/>
  <c r="O292" i="1" l="1"/>
  <c r="P292" i="1" s="1"/>
  <c r="S291" i="1"/>
  <c r="N243" i="1"/>
  <c r="M244" i="1"/>
  <c r="L244" i="1"/>
  <c r="Q292" i="1" l="1"/>
  <c r="O293" i="1" s="1"/>
  <c r="P293" i="1" s="1"/>
  <c r="R292" i="1"/>
  <c r="N244" i="1"/>
  <c r="K245" i="1"/>
  <c r="R293" i="1" l="1"/>
  <c r="Q293" i="1"/>
  <c r="S292" i="1"/>
  <c r="M245" i="1"/>
  <c r="L245" i="1"/>
  <c r="N245" i="1" s="1"/>
  <c r="S293" i="1" l="1"/>
  <c r="O294" i="1"/>
  <c r="P294" i="1" s="1"/>
  <c r="K246" i="1"/>
  <c r="R294" i="1" l="1"/>
  <c r="Q294" i="1"/>
  <c r="M246" i="1"/>
  <c r="L246" i="1"/>
  <c r="O295" i="1" l="1"/>
  <c r="P295" i="1" s="1"/>
  <c r="S294" i="1"/>
  <c r="N246" i="1"/>
  <c r="K247" i="1"/>
  <c r="Q295" i="1" l="1"/>
  <c r="O296" i="1" s="1"/>
  <c r="P296" i="1" s="1"/>
  <c r="R295" i="1"/>
  <c r="S295" i="1" s="1"/>
  <c r="M247" i="1"/>
  <c r="L247" i="1"/>
  <c r="N247" i="1" s="1"/>
  <c r="Q296" i="1" l="1"/>
  <c r="O297" i="1" s="1"/>
  <c r="P297" i="1" s="1"/>
  <c r="R296" i="1"/>
  <c r="K248" i="1"/>
  <c r="S296" i="1" l="1"/>
  <c r="R297" i="1"/>
  <c r="Q297" i="1"/>
  <c r="M248" i="1"/>
  <c r="L248" i="1"/>
  <c r="S297" i="1" l="1"/>
  <c r="N248" i="1"/>
  <c r="O298" i="1"/>
  <c r="P298" i="1" s="1"/>
  <c r="K249" i="1"/>
  <c r="Q298" i="1" l="1"/>
  <c r="O299" i="1" s="1"/>
  <c r="P299" i="1" s="1"/>
  <c r="R298" i="1"/>
  <c r="M249" i="1"/>
  <c r="L249" i="1"/>
  <c r="S298" i="1" l="1"/>
  <c r="N249" i="1"/>
  <c r="Q299" i="1"/>
  <c r="O300" i="1" s="1"/>
  <c r="P300" i="1" s="1"/>
  <c r="R299" i="1"/>
  <c r="S299" i="1" s="1"/>
  <c r="K250" i="1"/>
  <c r="Q300" i="1" l="1"/>
  <c r="R300" i="1"/>
  <c r="M250" i="1"/>
  <c r="L250" i="1"/>
  <c r="O301" i="1" l="1"/>
  <c r="P301" i="1" s="1"/>
  <c r="S300" i="1"/>
  <c r="N250" i="1"/>
  <c r="K251" i="1"/>
  <c r="R301" i="1" l="1"/>
  <c r="Q301" i="1"/>
  <c r="M251" i="1"/>
  <c r="L251" i="1"/>
  <c r="N251" i="1" l="1"/>
  <c r="S301" i="1"/>
  <c r="O302" i="1"/>
  <c r="P302" i="1" s="1"/>
  <c r="K252" i="1"/>
  <c r="Q302" i="1" l="1"/>
  <c r="O303" i="1" s="1"/>
  <c r="P303" i="1" s="1"/>
  <c r="R302" i="1"/>
  <c r="M252" i="1"/>
  <c r="L252" i="1"/>
  <c r="N252" i="1" s="1"/>
  <c r="R303" i="1" l="1"/>
  <c r="S302" i="1"/>
  <c r="Q303" i="1"/>
  <c r="S303" i="1" s="1"/>
  <c r="K253" i="1"/>
  <c r="O304" i="1" l="1"/>
  <c r="P304" i="1" s="1"/>
  <c r="M253" i="1"/>
  <c r="L253" i="1"/>
  <c r="N253" i="1" s="1"/>
  <c r="R304" i="1" l="1"/>
  <c r="Q304" i="1"/>
  <c r="K254" i="1"/>
  <c r="S304" i="1" l="1"/>
  <c r="O305" i="1"/>
  <c r="P305" i="1" s="1"/>
  <c r="M254" i="1"/>
  <c r="L254" i="1"/>
  <c r="N254" i="1" s="1"/>
  <c r="R305" i="1" l="1"/>
  <c r="Q305" i="1"/>
  <c r="S305" i="1" s="1"/>
  <c r="K255" i="1"/>
  <c r="O306" i="1" l="1"/>
  <c r="P306" i="1" s="1"/>
  <c r="M255" i="1"/>
  <c r="L255" i="1"/>
  <c r="R306" i="1" l="1"/>
  <c r="Q306" i="1"/>
  <c r="O307" i="1" s="1"/>
  <c r="P307" i="1" s="1"/>
  <c r="N255" i="1"/>
  <c r="K256" i="1"/>
  <c r="S306" i="1" l="1"/>
  <c r="R307" i="1"/>
  <c r="Q307" i="1"/>
  <c r="O308" i="1" s="1"/>
  <c r="P308" i="1" s="1"/>
  <c r="M256" i="1"/>
  <c r="L256" i="1"/>
  <c r="N256" i="1" s="1"/>
  <c r="Q308" i="1" l="1"/>
  <c r="O309" i="1" s="1"/>
  <c r="P309" i="1" s="1"/>
  <c r="R308" i="1"/>
  <c r="S307" i="1"/>
  <c r="K257" i="1"/>
  <c r="S308" i="1" l="1"/>
  <c r="R309" i="1"/>
  <c r="Q309" i="1"/>
  <c r="O310" i="1" s="1"/>
  <c r="P310" i="1" s="1"/>
  <c r="M257" i="1"/>
  <c r="L257" i="1"/>
  <c r="Q310" i="1" l="1"/>
  <c r="O311" i="1" s="1"/>
  <c r="P311" i="1" s="1"/>
  <c r="R310" i="1"/>
  <c r="S309" i="1"/>
  <c r="N257" i="1"/>
  <c r="K258" i="1"/>
  <c r="S310" i="1" l="1"/>
  <c r="Q311" i="1"/>
  <c r="O312" i="1" s="1"/>
  <c r="P312" i="1" s="1"/>
  <c r="R311" i="1"/>
  <c r="M258" i="1"/>
  <c r="L258" i="1"/>
  <c r="N258" i="1" l="1"/>
  <c r="Q312" i="1"/>
  <c r="R312" i="1"/>
  <c r="S311" i="1"/>
  <c r="O313" i="1"/>
  <c r="P313" i="1" s="1"/>
  <c r="K259" i="1"/>
  <c r="S312" i="1" l="1"/>
  <c r="R313" i="1"/>
  <c r="Q313" i="1"/>
  <c r="M259" i="1"/>
  <c r="L259" i="1"/>
  <c r="N259" i="1" s="1"/>
  <c r="S313" i="1" l="1"/>
  <c r="O314" i="1"/>
  <c r="P314" i="1" s="1"/>
  <c r="K260" i="1"/>
  <c r="R314" i="1" l="1"/>
  <c r="Q314" i="1"/>
  <c r="M260" i="1"/>
  <c r="L260" i="1"/>
  <c r="N260" i="1" s="1"/>
  <c r="O315" i="1" l="1"/>
  <c r="P315" i="1" s="1"/>
  <c r="S314" i="1"/>
  <c r="K261" i="1"/>
  <c r="R315" i="1" l="1"/>
  <c r="Q315" i="1"/>
  <c r="M261" i="1"/>
  <c r="L261" i="1"/>
  <c r="N261" i="1" s="1"/>
  <c r="S315" i="1" l="1"/>
  <c r="O316" i="1"/>
  <c r="P316" i="1" s="1"/>
  <c r="K262" i="1"/>
  <c r="Q316" i="1" l="1"/>
  <c r="R316" i="1"/>
  <c r="M262" i="1"/>
  <c r="L262" i="1"/>
  <c r="N262" i="1" s="1"/>
  <c r="S316" i="1" l="1"/>
  <c r="O317" i="1"/>
  <c r="P317" i="1" s="1"/>
  <c r="K263" i="1"/>
  <c r="R317" i="1" l="1"/>
  <c r="Q317" i="1"/>
  <c r="O318" i="1" s="1"/>
  <c r="P318" i="1" s="1"/>
  <c r="M263" i="1"/>
  <c r="L263" i="1"/>
  <c r="N263" i="1" l="1"/>
  <c r="S317" i="1"/>
  <c r="Q318" i="1"/>
  <c r="R318" i="1"/>
  <c r="K264" i="1"/>
  <c r="O319" i="1" l="1"/>
  <c r="P319" i="1" s="1"/>
  <c r="S318" i="1"/>
  <c r="M264" i="1"/>
  <c r="L264" i="1"/>
  <c r="N264" i="1" s="1"/>
  <c r="Q319" i="1" l="1"/>
  <c r="R319" i="1"/>
  <c r="K265" i="1"/>
  <c r="O320" i="1" l="1"/>
  <c r="P320" i="1" s="1"/>
  <c r="S319" i="1"/>
  <c r="M265" i="1"/>
  <c r="L265" i="1"/>
  <c r="Q320" i="1" l="1"/>
  <c r="O321" i="1" s="1"/>
  <c r="P321" i="1" s="1"/>
  <c r="R320" i="1"/>
  <c r="N265" i="1"/>
  <c r="K266" i="1"/>
  <c r="S320" i="1" l="1"/>
  <c r="R321" i="1"/>
  <c r="Q321" i="1"/>
  <c r="M266" i="1"/>
  <c r="L266" i="1"/>
  <c r="N266" i="1" s="1"/>
  <c r="S321" i="1" l="1"/>
  <c r="O322" i="1"/>
  <c r="P322" i="1" s="1"/>
  <c r="K267" i="1"/>
  <c r="Q322" i="1" l="1"/>
  <c r="O323" i="1" s="1"/>
  <c r="P323" i="1" s="1"/>
  <c r="R322" i="1"/>
  <c r="M267" i="1"/>
  <c r="L267" i="1"/>
  <c r="N267" i="1" s="1"/>
  <c r="S322" i="1" l="1"/>
  <c r="R323" i="1"/>
  <c r="Q323" i="1"/>
  <c r="K268" i="1"/>
  <c r="S323" i="1" l="1"/>
  <c r="O324" i="1"/>
  <c r="P324" i="1" s="1"/>
  <c r="M268" i="1"/>
  <c r="L268" i="1"/>
  <c r="N268" i="1" s="1"/>
  <c r="Q324" i="1" l="1"/>
  <c r="R324" i="1"/>
  <c r="K269" i="1"/>
  <c r="O325" i="1" l="1"/>
  <c r="P325" i="1" s="1"/>
  <c r="S324" i="1"/>
  <c r="M269" i="1"/>
  <c r="L269" i="1"/>
  <c r="N269" i="1" s="1"/>
  <c r="R325" i="1" l="1"/>
  <c r="Q325" i="1"/>
  <c r="K270" i="1"/>
  <c r="S325" i="1" l="1"/>
  <c r="O326" i="1"/>
  <c r="P326" i="1" s="1"/>
  <c r="M270" i="1"/>
  <c r="L270" i="1"/>
  <c r="Q326" i="1" l="1"/>
  <c r="O327" i="1" s="1"/>
  <c r="P327" i="1" s="1"/>
  <c r="R326" i="1"/>
  <c r="N270" i="1"/>
  <c r="K271" i="1"/>
  <c r="S326" i="1" l="1"/>
  <c r="R327" i="1"/>
  <c r="Q327" i="1"/>
  <c r="M271" i="1"/>
  <c r="L271" i="1"/>
  <c r="N271" i="1" s="1"/>
  <c r="O328" i="1" l="1"/>
  <c r="P328" i="1" s="1"/>
  <c r="S327" i="1"/>
  <c r="K272" i="1"/>
  <c r="R328" i="1" l="1"/>
  <c r="Q328" i="1"/>
  <c r="M272" i="1"/>
  <c r="L272" i="1"/>
  <c r="N272" i="1" s="1"/>
  <c r="S328" i="1" l="1"/>
  <c r="O329" i="1"/>
  <c r="P329" i="1" s="1"/>
  <c r="K273" i="1"/>
  <c r="R329" i="1" l="1"/>
  <c r="Q329" i="1"/>
  <c r="O330" i="1" s="1"/>
  <c r="P330" i="1" s="1"/>
  <c r="M273" i="1"/>
  <c r="L273" i="1"/>
  <c r="S329" i="1" l="1"/>
  <c r="R330" i="1"/>
  <c r="Q330" i="1"/>
  <c r="N273" i="1"/>
  <c r="K274" i="1"/>
  <c r="O331" i="1" l="1"/>
  <c r="P331" i="1" s="1"/>
  <c r="S330" i="1"/>
  <c r="M274" i="1"/>
  <c r="L274" i="1"/>
  <c r="N274" i="1" s="1"/>
  <c r="Q331" i="1" l="1"/>
  <c r="R331" i="1"/>
  <c r="K275" i="1"/>
  <c r="S331" i="1" l="1"/>
  <c r="O332" i="1"/>
  <c r="P332" i="1" s="1"/>
  <c r="M275" i="1"/>
  <c r="L275" i="1"/>
  <c r="N275" i="1" s="1"/>
  <c r="R332" i="1" l="1"/>
  <c r="Q332" i="1"/>
  <c r="O333" i="1" s="1"/>
  <c r="P333" i="1" s="1"/>
  <c r="K276" i="1"/>
  <c r="S332" i="1" l="1"/>
  <c r="Q333" i="1"/>
  <c r="O334" i="1" s="1"/>
  <c r="P334" i="1" s="1"/>
  <c r="R333" i="1"/>
  <c r="M276" i="1"/>
  <c r="L276" i="1"/>
  <c r="S333" i="1" l="1"/>
  <c r="R334" i="1"/>
  <c r="Q334" i="1"/>
  <c r="N276" i="1"/>
  <c r="K277" i="1"/>
  <c r="O335" i="1" l="1"/>
  <c r="P335" i="1" s="1"/>
  <c r="S334" i="1"/>
  <c r="M277" i="1"/>
  <c r="L277" i="1"/>
  <c r="N277" i="1" s="1"/>
  <c r="Q335" i="1" l="1"/>
  <c r="O336" i="1" s="1"/>
  <c r="P336" i="1" s="1"/>
  <c r="R335" i="1"/>
  <c r="K278" i="1"/>
  <c r="S335" i="1" l="1"/>
  <c r="R336" i="1"/>
  <c r="Q336" i="1"/>
  <c r="M278" i="1"/>
  <c r="L278" i="1"/>
  <c r="N278" i="1" l="1"/>
  <c r="S336" i="1"/>
  <c r="O337" i="1"/>
  <c r="P337" i="1" s="1"/>
  <c r="K279" i="1"/>
  <c r="R337" i="1" l="1"/>
  <c r="Q337" i="1"/>
  <c r="M279" i="1"/>
  <c r="L279" i="1"/>
  <c r="O338" i="1" l="1"/>
  <c r="P338" i="1" s="1"/>
  <c r="S337" i="1"/>
  <c r="N279" i="1"/>
  <c r="K280" i="1"/>
  <c r="R338" i="1" l="1"/>
  <c r="Q338" i="1"/>
  <c r="M280" i="1"/>
  <c r="L280" i="1"/>
  <c r="S338" i="1" l="1"/>
  <c r="O339" i="1"/>
  <c r="P339" i="1" s="1"/>
  <c r="N280" i="1"/>
  <c r="K281" i="1"/>
  <c r="Q339" i="1" l="1"/>
  <c r="O340" i="1" s="1"/>
  <c r="P340" i="1" s="1"/>
  <c r="R339" i="1"/>
  <c r="L281" i="1"/>
  <c r="M281" i="1"/>
  <c r="S339" i="1" l="1"/>
  <c r="Q340" i="1"/>
  <c r="R340" i="1"/>
  <c r="N281" i="1"/>
  <c r="K282" i="1"/>
  <c r="O341" i="1" l="1"/>
  <c r="P341" i="1" s="1"/>
  <c r="S340" i="1"/>
  <c r="M282" i="1"/>
  <c r="L282" i="1"/>
  <c r="R341" i="1" l="1"/>
  <c r="Q341" i="1"/>
  <c r="N282" i="1"/>
  <c r="K283" i="1"/>
  <c r="S341" i="1" l="1"/>
  <c r="O342" i="1"/>
  <c r="P342" i="1" s="1"/>
  <c r="M283" i="1"/>
  <c r="L283" i="1"/>
  <c r="R342" i="1" l="1"/>
  <c r="Q342" i="1"/>
  <c r="N283" i="1"/>
  <c r="K284" i="1"/>
  <c r="S342" i="1" l="1"/>
  <c r="O343" i="1"/>
  <c r="P343" i="1" s="1"/>
  <c r="M284" i="1"/>
  <c r="L284" i="1"/>
  <c r="N284" i="1" s="1"/>
  <c r="Q343" i="1" l="1"/>
  <c r="O344" i="1" s="1"/>
  <c r="P344" i="1" s="1"/>
  <c r="R343" i="1"/>
  <c r="K285" i="1"/>
  <c r="S343" i="1" l="1"/>
  <c r="Q344" i="1"/>
  <c r="R344" i="1"/>
  <c r="M285" i="1"/>
  <c r="L285" i="1"/>
  <c r="O345" i="1" l="1"/>
  <c r="P345" i="1" s="1"/>
  <c r="S344" i="1"/>
  <c r="N285" i="1"/>
  <c r="K286" i="1"/>
  <c r="Q345" i="1" l="1"/>
  <c r="R345" i="1"/>
  <c r="M286" i="1"/>
  <c r="L286" i="1"/>
  <c r="O346" i="1" l="1"/>
  <c r="P346" i="1" s="1"/>
  <c r="S345" i="1"/>
  <c r="N286" i="1"/>
  <c r="K287" i="1"/>
  <c r="R346" i="1" l="1"/>
  <c r="Q346" i="1"/>
  <c r="M287" i="1"/>
  <c r="L287" i="1"/>
  <c r="N287" i="1" s="1"/>
  <c r="S346" i="1" l="1"/>
  <c r="O347" i="1"/>
  <c r="P347" i="1" s="1"/>
  <c r="K288" i="1"/>
  <c r="R347" i="1" l="1"/>
  <c r="Q347" i="1"/>
  <c r="M288" i="1"/>
  <c r="L288" i="1"/>
  <c r="N288" i="1" s="1"/>
  <c r="S347" i="1" l="1"/>
  <c r="O348" i="1"/>
  <c r="P348" i="1" s="1"/>
  <c r="K289" i="1"/>
  <c r="R348" i="1" l="1"/>
  <c r="Q348" i="1"/>
  <c r="M289" i="1"/>
  <c r="L289" i="1"/>
  <c r="N289" i="1" s="1"/>
  <c r="S348" i="1" l="1"/>
  <c r="O349" i="1"/>
  <c r="P349" i="1" s="1"/>
  <c r="K290" i="1"/>
  <c r="Q349" i="1" l="1"/>
  <c r="R349" i="1"/>
  <c r="L290" i="1"/>
  <c r="M290" i="1"/>
  <c r="S349" i="1" l="1"/>
  <c r="O350" i="1"/>
  <c r="P350" i="1" s="1"/>
  <c r="N290" i="1"/>
  <c r="K291" i="1"/>
  <c r="R350" i="1" l="1"/>
  <c r="Q350" i="1"/>
  <c r="O351" i="1" s="1"/>
  <c r="P351" i="1" s="1"/>
  <c r="M291" i="1"/>
  <c r="L291" i="1"/>
  <c r="S350" i="1" l="1"/>
  <c r="Q351" i="1"/>
  <c r="R351" i="1"/>
  <c r="N291" i="1"/>
  <c r="K292" i="1"/>
  <c r="S351" i="1" l="1"/>
  <c r="O352" i="1"/>
  <c r="P352" i="1" s="1"/>
  <c r="M292" i="1"/>
  <c r="L292" i="1"/>
  <c r="N292" i="1" s="1"/>
  <c r="R352" i="1" l="1"/>
  <c r="Q352" i="1"/>
  <c r="K293" i="1"/>
  <c r="S352" i="1" l="1"/>
  <c r="O353" i="1"/>
  <c r="P353" i="1" s="1"/>
  <c r="M293" i="1"/>
  <c r="L293" i="1"/>
  <c r="N293" i="1" s="1"/>
  <c r="R353" i="1" l="1"/>
  <c r="Q353" i="1"/>
  <c r="K294" i="1"/>
  <c r="S353" i="1" l="1"/>
  <c r="O354" i="1"/>
  <c r="P354" i="1" s="1"/>
  <c r="L294" i="1"/>
  <c r="M294" i="1"/>
  <c r="Q354" i="1" l="1"/>
  <c r="O355" i="1" s="1"/>
  <c r="P355" i="1" s="1"/>
  <c r="R354" i="1"/>
  <c r="S354" i="1" s="1"/>
  <c r="N294" i="1"/>
  <c r="K295" i="1"/>
  <c r="R355" i="1" l="1"/>
  <c r="Q355" i="1"/>
  <c r="M295" i="1"/>
  <c r="L295" i="1"/>
  <c r="N295" i="1" s="1"/>
  <c r="O356" i="1" l="1"/>
  <c r="P356" i="1" s="1"/>
  <c r="S355" i="1"/>
  <c r="K296" i="1"/>
  <c r="Q356" i="1" l="1"/>
  <c r="O357" i="1" s="1"/>
  <c r="P357" i="1" s="1"/>
  <c r="R356" i="1"/>
  <c r="M296" i="1"/>
  <c r="L296" i="1"/>
  <c r="N296" i="1" l="1"/>
  <c r="S356" i="1"/>
  <c r="R357" i="1"/>
  <c r="Q357" i="1"/>
  <c r="K297" i="1"/>
  <c r="S357" i="1" l="1"/>
  <c r="O358" i="1"/>
  <c r="P358" i="1" s="1"/>
  <c r="M297" i="1"/>
  <c r="L297" i="1"/>
  <c r="Q358" i="1" l="1"/>
  <c r="R358" i="1"/>
  <c r="N297" i="1"/>
  <c r="K298" i="1"/>
  <c r="O359" i="1" l="1"/>
  <c r="P359" i="1" s="1"/>
  <c r="S358" i="1"/>
  <c r="M298" i="1"/>
  <c r="L298" i="1"/>
  <c r="N298" i="1" s="1"/>
  <c r="R359" i="1" l="1"/>
  <c r="Q359" i="1"/>
  <c r="K299" i="1"/>
  <c r="O360" i="1" l="1"/>
  <c r="P360" i="1" s="1"/>
  <c r="S359" i="1"/>
  <c r="M299" i="1"/>
  <c r="L299" i="1"/>
  <c r="N299" i="1" s="1"/>
  <c r="Q360" i="1" l="1"/>
  <c r="O361" i="1" s="1"/>
  <c r="P361" i="1" s="1"/>
  <c r="R360" i="1"/>
  <c r="S360" i="1" s="1"/>
  <c r="K300" i="1"/>
  <c r="Q361" i="1" l="1"/>
  <c r="O362" i="1" s="1"/>
  <c r="P362" i="1" s="1"/>
  <c r="R361" i="1"/>
  <c r="M300" i="1"/>
  <c r="L300" i="1"/>
  <c r="N300" i="1" s="1"/>
  <c r="S361" i="1" l="1"/>
  <c r="R362" i="1"/>
  <c r="Q362" i="1"/>
  <c r="K301" i="1"/>
  <c r="S362" i="1" l="1"/>
  <c r="O363" i="1"/>
  <c r="P363" i="1" s="1"/>
  <c r="M301" i="1"/>
  <c r="L301" i="1"/>
  <c r="R363" i="1" l="1"/>
  <c r="N301" i="1"/>
  <c r="Q363" i="1"/>
  <c r="K302" i="1"/>
  <c r="O364" i="1" l="1"/>
  <c r="P364" i="1" s="1"/>
  <c r="S363" i="1"/>
  <c r="M302" i="1"/>
  <c r="L302" i="1"/>
  <c r="N302" i="1" s="1"/>
  <c r="R364" i="1" l="1"/>
  <c r="Q364" i="1"/>
  <c r="O365" i="1" s="1"/>
  <c r="P365" i="1" s="1"/>
  <c r="K303" i="1"/>
  <c r="Q365" i="1" l="1"/>
  <c r="O366" i="1" s="1"/>
  <c r="P366" i="1" s="1"/>
  <c r="R365" i="1"/>
  <c r="S364" i="1"/>
  <c r="M303" i="1"/>
  <c r="L303" i="1"/>
  <c r="N303" i="1" s="1"/>
  <c r="S365" i="1" l="1"/>
  <c r="Q366" i="1"/>
  <c r="O367" i="1" s="1"/>
  <c r="P367" i="1" s="1"/>
  <c r="R366" i="1"/>
  <c r="K304" i="1"/>
  <c r="S366" i="1" l="1"/>
  <c r="Q367" i="1"/>
  <c r="R367" i="1"/>
  <c r="M304" i="1"/>
  <c r="L304" i="1"/>
  <c r="N304" i="1" s="1"/>
  <c r="O368" i="1" l="1"/>
  <c r="P368" i="1" s="1"/>
  <c r="S367" i="1"/>
  <c r="K305" i="1"/>
  <c r="Q368" i="1" l="1"/>
  <c r="O369" i="1" s="1"/>
  <c r="P369" i="1" s="1"/>
  <c r="R368" i="1"/>
  <c r="M305" i="1"/>
  <c r="L305" i="1"/>
  <c r="N305" i="1" s="1"/>
  <c r="S368" i="1" l="1"/>
  <c r="R369" i="1"/>
  <c r="Q369" i="1"/>
  <c r="K306" i="1"/>
  <c r="S369" i="1" l="1"/>
  <c r="O370" i="1"/>
  <c r="P370" i="1" s="1"/>
  <c r="M306" i="1"/>
  <c r="L306" i="1"/>
  <c r="N306" i="1" l="1"/>
  <c r="R370" i="1"/>
  <c r="Q370" i="1"/>
  <c r="K307" i="1"/>
  <c r="S370" i="1" l="1"/>
  <c r="O371" i="1"/>
  <c r="P371" i="1" s="1"/>
  <c r="M307" i="1"/>
  <c r="L307" i="1"/>
  <c r="N307" i="1" s="1"/>
  <c r="R371" i="1" l="1"/>
  <c r="Q371" i="1"/>
  <c r="K308" i="1"/>
  <c r="O372" i="1" l="1"/>
  <c r="P372" i="1" s="1"/>
  <c r="S371" i="1"/>
  <c r="M308" i="1"/>
  <c r="L308" i="1"/>
  <c r="N308" i="1" s="1"/>
  <c r="Q372" i="1" l="1"/>
  <c r="R372" i="1"/>
  <c r="K309" i="1"/>
  <c r="S372" i="1" l="1"/>
  <c r="O373" i="1"/>
  <c r="P373" i="1" s="1"/>
  <c r="M309" i="1"/>
  <c r="L309" i="1"/>
  <c r="N309" i="1" s="1"/>
  <c r="Q373" i="1" l="1"/>
  <c r="R373" i="1"/>
  <c r="K310" i="1"/>
  <c r="O374" i="1" l="1"/>
  <c r="P374" i="1" s="1"/>
  <c r="S373" i="1"/>
  <c r="M310" i="1"/>
  <c r="L310" i="1"/>
  <c r="N310" i="1" s="1"/>
  <c r="Q374" i="1" l="1"/>
  <c r="R374" i="1"/>
  <c r="S374" i="1" s="1"/>
  <c r="O375" i="1"/>
  <c r="P375" i="1" s="1"/>
  <c r="K311" i="1"/>
  <c r="R375" i="1" l="1"/>
  <c r="Q375" i="1"/>
  <c r="M311" i="1"/>
  <c r="L311" i="1"/>
  <c r="N311" i="1" s="1"/>
  <c r="S375" i="1" l="1"/>
  <c r="O376" i="1"/>
  <c r="P376" i="1" s="1"/>
  <c r="K312" i="1"/>
  <c r="Q376" i="1" l="1"/>
  <c r="R376" i="1"/>
  <c r="M312" i="1"/>
  <c r="L312" i="1"/>
  <c r="N312" i="1" l="1"/>
  <c r="O377" i="1"/>
  <c r="P377" i="1" s="1"/>
  <c r="S376" i="1"/>
  <c r="K313" i="1"/>
  <c r="Q377" i="1" l="1"/>
  <c r="R377" i="1"/>
  <c r="S377" i="1" s="1"/>
  <c r="O378" i="1"/>
  <c r="P378" i="1" s="1"/>
  <c r="M313" i="1"/>
  <c r="L313" i="1"/>
  <c r="N313" i="1" s="1"/>
  <c r="Q378" i="1" l="1"/>
  <c r="R378" i="1"/>
  <c r="K314" i="1"/>
  <c r="O379" i="1" l="1"/>
  <c r="P379" i="1" s="1"/>
  <c r="S378" i="1"/>
  <c r="L314" i="1"/>
  <c r="M314" i="1"/>
  <c r="R379" i="1" l="1"/>
  <c r="Q379" i="1"/>
  <c r="O380" i="1" s="1"/>
  <c r="P380" i="1" s="1"/>
  <c r="N314" i="1"/>
  <c r="K315" i="1"/>
  <c r="S379" i="1" l="1"/>
  <c r="R380" i="1"/>
  <c r="Q380" i="1"/>
  <c r="M315" i="1"/>
  <c r="L315" i="1"/>
  <c r="N315" i="1" s="1"/>
  <c r="S380" i="1" l="1"/>
  <c r="O381" i="1"/>
  <c r="P381" i="1" s="1"/>
  <c r="K316" i="1"/>
  <c r="R381" i="1" l="1"/>
  <c r="Q381" i="1"/>
  <c r="M316" i="1"/>
  <c r="L316" i="1"/>
  <c r="N316" i="1" s="1"/>
  <c r="S381" i="1" l="1"/>
  <c r="O382" i="1"/>
  <c r="P382" i="1" s="1"/>
  <c r="K317" i="1"/>
  <c r="R382" i="1" l="1"/>
  <c r="B17" i="1" s="1"/>
  <c r="Q382" i="1"/>
  <c r="P21" i="1"/>
  <c r="B11" i="1" a="1"/>
  <c r="B11" i="1" s="1"/>
  <c r="M317" i="1"/>
  <c r="L317" i="1"/>
  <c r="N317" i="1" s="1"/>
  <c r="R21" i="1" l="1"/>
  <c r="B14" i="1" s="1"/>
  <c r="S382" i="1"/>
  <c r="S21" i="1" s="1"/>
  <c r="Q21" i="1"/>
  <c r="K318" i="1"/>
  <c r="M318" i="1" l="1"/>
  <c r="L318" i="1"/>
  <c r="N318" i="1" s="1"/>
  <c r="K319" i="1" l="1"/>
  <c r="M319" i="1" l="1"/>
  <c r="L319" i="1"/>
  <c r="N319" i="1" l="1"/>
  <c r="K320" i="1"/>
  <c r="M320" i="1" l="1"/>
  <c r="L320" i="1"/>
  <c r="N320" i="1" s="1"/>
  <c r="K321" i="1" l="1"/>
  <c r="M321" i="1" l="1"/>
  <c r="L321" i="1"/>
  <c r="N321" i="1" s="1"/>
  <c r="K322" i="1" l="1"/>
  <c r="M322" i="1" l="1"/>
  <c r="L322" i="1"/>
  <c r="N322" i="1" s="1"/>
  <c r="K323" i="1" l="1"/>
  <c r="M323" i="1" l="1"/>
  <c r="L323" i="1"/>
  <c r="N323" i="1" s="1"/>
  <c r="K324" i="1" l="1"/>
  <c r="M324" i="1" l="1"/>
  <c r="L324" i="1"/>
  <c r="N324" i="1" s="1"/>
  <c r="K325" i="1" l="1"/>
  <c r="M325" i="1" l="1"/>
  <c r="L325" i="1"/>
  <c r="N325" i="1" s="1"/>
  <c r="K326" i="1" l="1"/>
  <c r="M326" i="1" l="1"/>
  <c r="L326" i="1"/>
  <c r="N326" i="1" l="1"/>
  <c r="K327" i="1"/>
  <c r="M327" i="1" l="1"/>
  <c r="L327" i="1"/>
  <c r="N327" i="1" s="1"/>
  <c r="K328" i="1" l="1"/>
  <c r="M328" i="1" l="1"/>
  <c r="L328" i="1"/>
  <c r="N328" i="1" s="1"/>
  <c r="K329" i="1" l="1"/>
  <c r="M329" i="1" l="1"/>
  <c r="L329" i="1"/>
  <c r="N329" i="1" s="1"/>
  <c r="K330" i="1" l="1"/>
  <c r="M330" i="1" l="1"/>
  <c r="L330" i="1"/>
  <c r="N330" i="1" s="1"/>
  <c r="K331" i="1" l="1"/>
  <c r="M331" i="1" l="1"/>
  <c r="L331" i="1"/>
  <c r="N331" i="1" s="1"/>
  <c r="K332" i="1" l="1"/>
  <c r="M332" i="1" l="1"/>
  <c r="L332" i="1"/>
  <c r="N332" i="1" s="1"/>
  <c r="K333" i="1" l="1"/>
  <c r="M333" i="1" l="1"/>
  <c r="L333" i="1"/>
  <c r="N333" i="1" s="1"/>
  <c r="K334" i="1" l="1"/>
  <c r="M334" i="1" l="1"/>
  <c r="L334" i="1"/>
  <c r="N334" i="1" s="1"/>
  <c r="K335" i="1" l="1"/>
  <c r="M335" i="1" l="1"/>
  <c r="L335" i="1"/>
  <c r="N335" i="1" s="1"/>
  <c r="K336" i="1" l="1"/>
  <c r="M336" i="1" l="1"/>
  <c r="L336" i="1"/>
  <c r="N336" i="1" s="1"/>
  <c r="K337" i="1" l="1"/>
  <c r="M337" i="1" l="1"/>
  <c r="L337" i="1"/>
  <c r="N337" i="1" s="1"/>
  <c r="K338" i="1" l="1"/>
  <c r="M338" i="1" l="1"/>
  <c r="L338" i="1"/>
  <c r="N338" i="1" s="1"/>
  <c r="K339" i="1" l="1"/>
  <c r="M339" i="1" l="1"/>
  <c r="L339" i="1"/>
  <c r="N339" i="1" s="1"/>
  <c r="K340" i="1" l="1"/>
  <c r="M340" i="1" l="1"/>
  <c r="L340" i="1"/>
  <c r="N340" i="1" l="1"/>
  <c r="K341" i="1"/>
  <c r="M341" i="1" l="1"/>
  <c r="L341" i="1"/>
  <c r="N341" i="1" s="1"/>
  <c r="K342" i="1" l="1"/>
  <c r="M342" i="1" l="1"/>
  <c r="L342" i="1"/>
  <c r="N342" i="1" s="1"/>
  <c r="K343" i="1" l="1"/>
  <c r="M343" i="1" l="1"/>
  <c r="L343" i="1"/>
  <c r="N343" i="1" s="1"/>
  <c r="K344" i="1" l="1"/>
  <c r="M344" i="1" l="1"/>
  <c r="L344" i="1"/>
  <c r="N344" i="1" l="1"/>
  <c r="K345" i="1"/>
  <c r="M345" i="1" l="1"/>
  <c r="L345" i="1"/>
  <c r="N345" i="1" l="1"/>
  <c r="K346" i="1"/>
  <c r="M346" i="1" l="1"/>
  <c r="L346" i="1"/>
  <c r="N346" i="1" l="1"/>
  <c r="K347" i="1"/>
  <c r="M347" i="1" l="1"/>
  <c r="L347" i="1"/>
  <c r="N347" i="1" l="1"/>
  <c r="K348" i="1"/>
  <c r="M348" i="1" l="1"/>
  <c r="L348" i="1"/>
  <c r="N348" i="1" s="1"/>
  <c r="K349" i="1" l="1"/>
  <c r="M349" i="1" l="1"/>
  <c r="L349" i="1"/>
  <c r="N349" i="1" s="1"/>
  <c r="K350" i="1" l="1"/>
  <c r="M350" i="1" l="1"/>
  <c r="L350" i="1"/>
  <c r="N350" i="1" l="1"/>
  <c r="K351" i="1"/>
  <c r="M351" i="1" l="1"/>
  <c r="L351" i="1"/>
  <c r="N351" i="1" s="1"/>
  <c r="K352" i="1" l="1"/>
  <c r="M352" i="1" l="1"/>
  <c r="L352" i="1"/>
  <c r="N352" i="1" s="1"/>
  <c r="K353" i="1" l="1"/>
  <c r="M353" i="1" l="1"/>
  <c r="L353" i="1"/>
  <c r="N353" i="1" l="1"/>
  <c r="K354" i="1"/>
  <c r="M354" i="1" l="1"/>
  <c r="L354" i="1"/>
  <c r="N354" i="1" s="1"/>
  <c r="K355" i="1" l="1"/>
  <c r="M355" i="1" l="1"/>
  <c r="L355" i="1"/>
  <c r="N355" i="1" s="1"/>
  <c r="K356" i="1" l="1"/>
  <c r="M356" i="1" l="1"/>
  <c r="L356" i="1"/>
  <c r="N356" i="1" s="1"/>
  <c r="K357" i="1" l="1"/>
  <c r="M357" i="1" l="1"/>
  <c r="L357" i="1"/>
  <c r="N357" i="1" s="1"/>
  <c r="K358" i="1" l="1"/>
  <c r="M358" i="1" l="1"/>
  <c r="L358" i="1"/>
  <c r="N358" i="1" s="1"/>
  <c r="K359" i="1" l="1"/>
  <c r="M359" i="1" l="1"/>
  <c r="L359" i="1"/>
  <c r="N359" i="1" s="1"/>
  <c r="K360" i="1" l="1"/>
  <c r="M360" i="1" l="1"/>
  <c r="L360" i="1"/>
  <c r="N360" i="1" l="1"/>
  <c r="K361" i="1"/>
  <c r="M361" i="1" l="1"/>
  <c r="L361" i="1"/>
  <c r="N361" i="1" s="1"/>
  <c r="K362" i="1" l="1"/>
  <c r="M362" i="1" l="1"/>
  <c r="L362" i="1"/>
  <c r="N362" i="1" s="1"/>
  <c r="K363" i="1" l="1"/>
  <c r="M363" i="1" l="1"/>
  <c r="L363" i="1"/>
  <c r="N363" i="1" s="1"/>
  <c r="K364" i="1" l="1"/>
  <c r="M364" i="1" l="1"/>
  <c r="L364" i="1"/>
  <c r="N364" i="1" s="1"/>
  <c r="K365" i="1" l="1"/>
  <c r="M365" i="1" l="1"/>
  <c r="L365" i="1"/>
  <c r="N365" i="1" s="1"/>
  <c r="K366" i="1" l="1"/>
  <c r="M366" i="1" l="1"/>
  <c r="L366" i="1"/>
  <c r="N366" i="1" l="1"/>
  <c r="K367" i="1"/>
  <c r="L367" i="1" l="1"/>
  <c r="M367" i="1"/>
  <c r="N367" i="1" l="1"/>
  <c r="K368" i="1"/>
  <c r="M368" i="1" l="1"/>
  <c r="L368" i="1"/>
  <c r="N368" i="1" s="1"/>
  <c r="K369" i="1" l="1"/>
  <c r="M369" i="1" l="1"/>
  <c r="L369" i="1"/>
  <c r="N369" i="1" s="1"/>
  <c r="K370" i="1" l="1"/>
  <c r="M370" i="1" l="1"/>
  <c r="L370" i="1"/>
  <c r="N370" i="1" s="1"/>
  <c r="K371" i="1" l="1"/>
  <c r="M371" i="1" l="1"/>
  <c r="L371" i="1"/>
  <c r="N371" i="1" l="1"/>
  <c r="K372" i="1"/>
  <c r="M372" i="1" l="1"/>
  <c r="L372" i="1"/>
  <c r="N372" i="1" s="1"/>
  <c r="K373" i="1" l="1"/>
  <c r="M373" i="1" l="1"/>
  <c r="L373" i="1"/>
  <c r="N373" i="1" s="1"/>
  <c r="K374" i="1" l="1"/>
  <c r="M374" i="1" l="1"/>
  <c r="L374" i="1"/>
  <c r="N374" i="1" l="1"/>
  <c r="K375" i="1"/>
  <c r="M375" i="1" l="1"/>
  <c r="L375" i="1"/>
  <c r="N375" i="1" s="1"/>
  <c r="K376" i="1" l="1"/>
  <c r="M376" i="1" l="1"/>
  <c r="L376" i="1"/>
  <c r="N376" i="1" l="1"/>
  <c r="K377" i="1"/>
  <c r="M377" i="1" l="1"/>
  <c r="L377" i="1"/>
  <c r="N377" i="1" s="1"/>
  <c r="K378" i="1" l="1"/>
  <c r="M378" i="1" l="1"/>
  <c r="L378" i="1"/>
  <c r="N378" i="1" s="1"/>
  <c r="K379" i="1" l="1"/>
  <c r="M379" i="1" l="1"/>
  <c r="L379" i="1"/>
  <c r="N379" i="1" s="1"/>
  <c r="K380" i="1" l="1"/>
  <c r="M380" i="1" l="1"/>
  <c r="L380" i="1"/>
  <c r="N380" i="1" s="1"/>
  <c r="K381" i="1" l="1"/>
  <c r="M381" i="1" l="1"/>
  <c r="L381" i="1"/>
  <c r="N381" i="1" s="1"/>
  <c r="K382" i="1" l="1"/>
  <c r="M382" i="1" l="1"/>
  <c r="L382" i="1"/>
  <c r="M21" i="1" l="1"/>
  <c r="B12" i="1" s="1"/>
  <c r="B16" i="1" s="1"/>
  <c r="N382" i="1"/>
  <c r="N21" i="1" s="1"/>
  <c r="L21" i="1"/>
  <c r="B18" i="1" l="1"/>
</calcChain>
</file>

<file path=xl/sharedStrings.xml><?xml version="1.0" encoding="utf-8"?>
<sst xmlns="http://schemas.openxmlformats.org/spreadsheetml/2006/main" count="77" uniqueCount="56">
  <si>
    <t>Okres w miesiącach</t>
  </si>
  <si>
    <t>Rata kapitałowa</t>
  </si>
  <si>
    <t>Pozostały kapitał</t>
  </si>
  <si>
    <t>Kwota kredytu</t>
  </si>
  <si>
    <t>Data</t>
  </si>
  <si>
    <t>WIBOR 6M</t>
  </si>
  <si>
    <t>WIBOR 3M</t>
  </si>
  <si>
    <t>RM</t>
  </si>
  <si>
    <t>RR</t>
  </si>
  <si>
    <t>DIFF RM vs RR</t>
  </si>
  <si>
    <t>Rata odsetkowa</t>
  </si>
  <si>
    <t>EOMONTH</t>
  </si>
  <si>
    <t>Row Labels</t>
  </si>
  <si>
    <t>Average of WIBOR 6M</t>
  </si>
  <si>
    <t>Average of WIBOR 3M</t>
  </si>
  <si>
    <t>DATA</t>
  </si>
  <si>
    <t>KWOTA</t>
  </si>
  <si>
    <t>Sum of KWOTA</t>
  </si>
  <si>
    <t>Data pierwszej raty</t>
  </si>
  <si>
    <t>WIBOR</t>
  </si>
  <si>
    <t>3M</t>
  </si>
  <si>
    <t>6M</t>
  </si>
  <si>
    <t>Marża</t>
  </si>
  <si>
    <t>Oprocentowanie</t>
  </si>
  <si>
    <t>MAX MONTH</t>
  </si>
  <si>
    <t>Projekcja WIBOR</t>
  </si>
  <si>
    <t>Tendencja centralna</t>
  </si>
  <si>
    <t>Stała</t>
  </si>
  <si>
    <t>X</t>
  </si>
  <si>
    <t>Y</t>
  </si>
  <si>
    <t>Odsetki RM</t>
  </si>
  <si>
    <t>Odsetki RR</t>
  </si>
  <si>
    <t>WIBOR WSP</t>
  </si>
  <si>
    <t>MIESIAC</t>
  </si>
  <si>
    <t>WIBOR TEND</t>
  </si>
  <si>
    <t>OKRES</t>
  </si>
  <si>
    <t>DOJŚCIE</t>
  </si>
  <si>
    <t>Średnia &lt;=25.000</t>
  </si>
  <si>
    <t>AKTUALNY WIBOR 3M</t>
  </si>
  <si>
    <t>AKTUALNY WIBOR 6M</t>
  </si>
  <si>
    <t>Docelowy średni WIBOR</t>
  </si>
  <si>
    <t>Miesiące dojścia do docelowego WIBOR</t>
  </si>
  <si>
    <t>Nadpłaty</t>
  </si>
  <si>
    <t>Współczynnik nadpłat</t>
  </si>
  <si>
    <t>Okres spłaty w latach z nadpłatami</t>
  </si>
  <si>
    <t>RR + Nadpłata</t>
  </si>
  <si>
    <t>RM + Nadpłata</t>
  </si>
  <si>
    <t>Odsetki RR + Nadpłata</t>
  </si>
  <si>
    <t>Odsetki RM + Nadpłata</t>
  </si>
  <si>
    <t>DIFF RR + Nadpłata vs RR do dzisiaj</t>
  </si>
  <si>
    <t>DIFF RR + Nadpłata vs RR</t>
  </si>
  <si>
    <t>DIFF RM + Nadpłata vs RM</t>
  </si>
  <si>
    <t>Data obowiązywania</t>
  </si>
  <si>
    <t>Stopa referencyjna NBP</t>
  </si>
  <si>
    <t>Oszczędności na odsetkach z nadpłatami</t>
  </si>
  <si>
    <t>https://koszerneanalizy.pl/kredyt-hipoteczny-symulacja-nadplat-excel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</si>
</sst>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\-#,##0.00\ &quot;zł&quot;"/>
    <numFmt numFmtId="165" formatCode="#,##0.0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32323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4" fontId="1" fillId="0" borderId="0" xfId="1" applyNumberFormat="1"/>
    <xf numFmtId="164" fontId="1" fillId="0" borderId="0" xfId="1" applyNumberFormat="1"/>
    <xf numFmtId="165" fontId="1" fillId="0" borderId="1" xfId="1" applyNumberFormat="1" applyBorder="1" applyAlignment="1">
      <alignment horizontal="center"/>
    </xf>
    <xf numFmtId="0" fontId="2" fillId="0" borderId="0" xfId="1" applyFont="1"/>
    <xf numFmtId="14" fontId="0" fillId="0" borderId="0" xfId="0" applyNumberFormat="1"/>
    <xf numFmtId="4" fontId="0" fillId="0" borderId="0" xfId="0" applyNumberFormat="1"/>
    <xf numFmtId="0" fontId="1" fillId="2" borderId="1" xfId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4" fontId="1" fillId="3" borderId="1" xfId="1" applyNumberForma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5" borderId="6" xfId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" fillId="0" borderId="1" xfId="1" applyBorder="1" applyAlignment="1">
      <alignment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/>
    <xf numFmtId="10" fontId="1" fillId="0" borderId="0" xfId="1" applyNumberFormat="1" applyAlignment="1">
      <alignment horizontal="center"/>
    </xf>
    <xf numFmtId="4" fontId="1" fillId="0" borderId="0" xfId="1" applyNumberFormat="1" applyAlignment="1">
      <alignment horizontal="center"/>
    </xf>
    <xf numFmtId="10" fontId="1" fillId="0" borderId="0" xfId="1" applyNumberFormat="1"/>
    <xf numFmtId="10" fontId="2" fillId="0" borderId="0" xfId="1" applyNumberFormat="1" applyFont="1"/>
    <xf numFmtId="0" fontId="1" fillId="0" borderId="1" xfId="1" applyBorder="1" applyAlignment="1">
      <alignment horizontal="center" vertical="center"/>
    </xf>
    <xf numFmtId="10" fontId="1" fillId="0" borderId="10" xfId="1" applyNumberFormat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10" fontId="1" fillId="0" borderId="1" xfId="1" applyNumberFormat="1" applyBorder="1" applyAlignment="1">
      <alignment horizontal="center" vertical="center"/>
    </xf>
    <xf numFmtId="14" fontId="1" fillId="7" borderId="1" xfId="1" applyNumberFormat="1" applyFill="1" applyBorder="1" applyAlignment="1">
      <alignment horizontal="center"/>
    </xf>
    <xf numFmtId="3" fontId="1" fillId="7" borderId="1" xfId="1" applyNumberFormat="1" applyFill="1" applyBorder="1" applyAlignment="1">
      <alignment horizontal="center"/>
    </xf>
    <xf numFmtId="166" fontId="1" fillId="7" borderId="1" xfId="1" applyNumberFormat="1" applyFill="1" applyBorder="1" applyAlignment="1">
      <alignment horizontal="center"/>
    </xf>
    <xf numFmtId="9" fontId="1" fillId="7" borderId="1" xfId="1" applyNumberFormat="1" applyFill="1" applyBorder="1" applyAlignment="1">
      <alignment horizontal="center"/>
    </xf>
    <xf numFmtId="14" fontId="1" fillId="0" borderId="0" xfId="1" applyNumberFormat="1" applyAlignment="1">
      <alignment horizontal="center"/>
    </xf>
    <xf numFmtId="3" fontId="1" fillId="0" borderId="1" xfId="1" applyNumberFormat="1" applyBorder="1" applyAlignment="1">
      <alignment horizontal="center" vertical="center"/>
    </xf>
    <xf numFmtId="3" fontId="1" fillId="0" borderId="0" xfId="1" applyNumberFormat="1" applyAlignment="1">
      <alignment horizontal="center"/>
    </xf>
    <xf numFmtId="9" fontId="1" fillId="0" borderId="0" xfId="1" applyNumberFormat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0" xfId="1" applyNumberFormat="1"/>
    <xf numFmtId="3" fontId="1" fillId="6" borderId="5" xfId="1" applyNumberFormat="1" applyFill="1" applyBorder="1" applyAlignment="1">
      <alignment horizontal="center"/>
    </xf>
    <xf numFmtId="3" fontId="1" fillId="4" borderId="1" xfId="1" applyNumberFormat="1" applyFill="1" applyBorder="1" applyAlignment="1">
      <alignment horizontal="center"/>
    </xf>
    <xf numFmtId="3" fontId="1" fillId="2" borderId="1" xfId="1" applyNumberFormat="1" applyFill="1" applyBorder="1" applyAlignment="1">
      <alignment horizontal="center"/>
    </xf>
    <xf numFmtId="3" fontId="1" fillId="5" borderId="6" xfId="1" applyNumberFormat="1" applyFill="1" applyBorder="1" applyAlignment="1">
      <alignment horizontal="center"/>
    </xf>
    <xf numFmtId="3" fontId="1" fillId="3" borderId="1" xfId="1" applyNumberFormat="1" applyFill="1" applyBorder="1" applyAlignment="1">
      <alignment horizontal="center"/>
    </xf>
    <xf numFmtId="3" fontId="1" fillId="6" borderId="7" xfId="1" applyNumberFormat="1" applyFill="1" applyBorder="1" applyAlignment="1">
      <alignment horizontal="center"/>
    </xf>
    <xf numFmtId="3" fontId="1" fillId="4" borderId="8" xfId="1" applyNumberFormat="1" applyFill="1" applyBorder="1" applyAlignment="1">
      <alignment horizontal="center"/>
    </xf>
    <xf numFmtId="3" fontId="1" fillId="2" borderId="8" xfId="1" applyNumberFormat="1" applyFill="1" applyBorder="1" applyAlignment="1">
      <alignment horizontal="center"/>
    </xf>
    <xf numFmtId="3" fontId="1" fillId="5" borderId="9" xfId="1" applyNumberFormat="1" applyFill="1" applyBorder="1" applyAlignment="1">
      <alignment horizontal="center"/>
    </xf>
    <xf numFmtId="4" fontId="2" fillId="0" borderId="0" xfId="1" applyNumberFormat="1" applyFont="1"/>
    <xf numFmtId="3" fontId="1" fillId="3" borderId="8" xfId="1" applyNumberFormat="1" applyFill="1" applyBorder="1" applyAlignment="1">
      <alignment horizontal="center"/>
    </xf>
    <xf numFmtId="9" fontId="1" fillId="0" borderId="0" xfId="1" applyNumberFormat="1"/>
    <xf numFmtId="3" fontId="1" fillId="0" borderId="0" xfId="0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4" xfId="1" applyNumberForma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9" fontId="1" fillId="0" borderId="0" xfId="1" applyNumberFormat="1" applyAlignment="1">
      <alignment horizontal="left"/>
    </xf>
    <xf numFmtId="0" fontId="5" fillId="0" borderId="0" xfId="2"/>
    <xf numFmtId="0" fontId="1" fillId="8" borderId="1" xfId="1" applyFill="1" applyBorder="1" applyAlignment="1">
      <alignment vertical="center"/>
    </xf>
    <xf numFmtId="3" fontId="1" fillId="8" borderId="1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3" fontId="4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1" fillId="0" borderId="0" xfId="1" applyNumberFormat="1" applyAlignment="1">
      <alignment horizontal="left"/>
    </xf>
    <xf numFmtId="14" fontId="6" fillId="9" borderId="11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4" fontId="6" fillId="9" borderId="15" xfId="0" applyNumberFormat="1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166" fontId="1" fillId="0" borderId="0" xfId="1" applyNumberFormat="1"/>
    <xf numFmtId="3" fontId="1" fillId="0" borderId="0" xfId="1" applyNumberFormat="1" applyAlignment="1">
      <alignment horizontal="right"/>
    </xf>
    <xf numFmtId="3" fontId="2" fillId="0" borderId="0" xfId="1" applyNumberFormat="1" applyFon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15">
    <dxf>
      <numFmt numFmtId="4" formatCode="#,##0.00"/>
    </dxf>
    <dxf>
      <numFmt numFmtId="4" formatCode="#,##0.00"/>
    </dxf>
    <dxf>
      <numFmt numFmtId="3" formatCode="#,##0"/>
    </dxf>
    <dxf>
      <numFmt numFmtId="165" formatCode="#,##0.0"/>
    </dxf>
    <dxf>
      <numFmt numFmtId="4" formatCode="#,##0.00"/>
    </dxf>
    <dxf>
      <numFmt numFmtId="4" formatCode="#,##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23232"/>
        <name val="Arial"/>
        <family val="2"/>
        <charset val="238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23232"/>
        <name val="Arial"/>
        <family val="2"/>
        <charset val="238"/>
        <scheme val="none"/>
      </font>
      <numFmt numFmtId="19" formatCode="yyyy/mm/dd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7"/>
          <c:order val="17"/>
          <c:tx>
            <c:strRef>
              <c:f>Kredyt!$S$22</c:f>
              <c:strCache>
                <c:ptCount val="1"/>
                <c:pt idx="0">
                  <c:v>RR + Nadpłata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Kredyt!$A$23:$A$382</c:f>
              <c:numCache>
                <c:formatCode>m/d/yyyy</c:formatCode>
                <c:ptCount val="360"/>
                <c:pt idx="0">
                  <c:v>44286</c:v>
                </c:pt>
                <c:pt idx="1">
                  <c:v>44316</c:v>
                </c:pt>
                <c:pt idx="2">
                  <c:v>44347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  <c:pt idx="6">
                  <c:v>44469</c:v>
                </c:pt>
                <c:pt idx="7">
                  <c:v>44500</c:v>
                </c:pt>
                <c:pt idx="8">
                  <c:v>44530</c:v>
                </c:pt>
                <c:pt idx="9">
                  <c:v>44561</c:v>
                </c:pt>
                <c:pt idx="10">
                  <c:v>44592</c:v>
                </c:pt>
                <c:pt idx="11">
                  <c:v>44620</c:v>
                </c:pt>
                <c:pt idx="12">
                  <c:v>44651</c:v>
                </c:pt>
                <c:pt idx="13">
                  <c:v>44681</c:v>
                </c:pt>
                <c:pt idx="14">
                  <c:v>44712</c:v>
                </c:pt>
                <c:pt idx="15">
                  <c:v>44742</c:v>
                </c:pt>
                <c:pt idx="16">
                  <c:v>44773</c:v>
                </c:pt>
                <c:pt idx="17">
                  <c:v>44804</c:v>
                </c:pt>
                <c:pt idx="18">
                  <c:v>44834</c:v>
                </c:pt>
                <c:pt idx="19">
                  <c:v>44865</c:v>
                </c:pt>
                <c:pt idx="20">
                  <c:v>44895</c:v>
                </c:pt>
                <c:pt idx="21">
                  <c:v>44926</c:v>
                </c:pt>
                <c:pt idx="22">
                  <c:v>44957</c:v>
                </c:pt>
                <c:pt idx="23">
                  <c:v>44985</c:v>
                </c:pt>
                <c:pt idx="24">
                  <c:v>45016</c:v>
                </c:pt>
                <c:pt idx="25">
                  <c:v>45046</c:v>
                </c:pt>
                <c:pt idx="26">
                  <c:v>45077</c:v>
                </c:pt>
                <c:pt idx="27">
                  <c:v>45107</c:v>
                </c:pt>
                <c:pt idx="28">
                  <c:v>45138</c:v>
                </c:pt>
                <c:pt idx="29">
                  <c:v>45169</c:v>
                </c:pt>
                <c:pt idx="30">
                  <c:v>45199</c:v>
                </c:pt>
                <c:pt idx="31">
                  <c:v>45230</c:v>
                </c:pt>
                <c:pt idx="32">
                  <c:v>45260</c:v>
                </c:pt>
                <c:pt idx="33">
                  <c:v>45291</c:v>
                </c:pt>
                <c:pt idx="34">
                  <c:v>45322</c:v>
                </c:pt>
                <c:pt idx="35">
                  <c:v>45351</c:v>
                </c:pt>
                <c:pt idx="36">
                  <c:v>45382</c:v>
                </c:pt>
                <c:pt idx="37">
                  <c:v>45412</c:v>
                </c:pt>
                <c:pt idx="38">
                  <c:v>45443</c:v>
                </c:pt>
                <c:pt idx="39">
                  <c:v>45473</c:v>
                </c:pt>
                <c:pt idx="40">
                  <c:v>45504</c:v>
                </c:pt>
                <c:pt idx="41">
                  <c:v>45535</c:v>
                </c:pt>
                <c:pt idx="42">
                  <c:v>45565</c:v>
                </c:pt>
                <c:pt idx="43">
                  <c:v>45596</c:v>
                </c:pt>
                <c:pt idx="44">
                  <c:v>45626</c:v>
                </c:pt>
                <c:pt idx="45">
                  <c:v>45657</c:v>
                </c:pt>
                <c:pt idx="46">
                  <c:v>45688</c:v>
                </c:pt>
                <c:pt idx="47">
                  <c:v>45716</c:v>
                </c:pt>
                <c:pt idx="48">
                  <c:v>45747</c:v>
                </c:pt>
                <c:pt idx="49">
                  <c:v>45777</c:v>
                </c:pt>
                <c:pt idx="50">
                  <c:v>45808</c:v>
                </c:pt>
                <c:pt idx="51">
                  <c:v>45838</c:v>
                </c:pt>
                <c:pt idx="52">
                  <c:v>45869</c:v>
                </c:pt>
                <c:pt idx="53">
                  <c:v>45900</c:v>
                </c:pt>
                <c:pt idx="54">
                  <c:v>45930</c:v>
                </c:pt>
                <c:pt idx="55">
                  <c:v>45961</c:v>
                </c:pt>
                <c:pt idx="56">
                  <c:v>45991</c:v>
                </c:pt>
                <c:pt idx="57">
                  <c:v>46022</c:v>
                </c:pt>
                <c:pt idx="58">
                  <c:v>46053</c:v>
                </c:pt>
                <c:pt idx="59">
                  <c:v>46081</c:v>
                </c:pt>
                <c:pt idx="60">
                  <c:v>46112</c:v>
                </c:pt>
                <c:pt idx="61">
                  <c:v>46142</c:v>
                </c:pt>
                <c:pt idx="62">
                  <c:v>46173</c:v>
                </c:pt>
                <c:pt idx="63">
                  <c:v>46203</c:v>
                </c:pt>
                <c:pt idx="64">
                  <c:v>46234</c:v>
                </c:pt>
                <c:pt idx="65">
                  <c:v>46265</c:v>
                </c:pt>
                <c:pt idx="66">
                  <c:v>46295</c:v>
                </c:pt>
                <c:pt idx="67">
                  <c:v>46326</c:v>
                </c:pt>
                <c:pt idx="68">
                  <c:v>46356</c:v>
                </c:pt>
                <c:pt idx="69">
                  <c:v>46387</c:v>
                </c:pt>
                <c:pt idx="70">
                  <c:v>46418</c:v>
                </c:pt>
                <c:pt idx="71">
                  <c:v>46446</c:v>
                </c:pt>
                <c:pt idx="72">
                  <c:v>46477</c:v>
                </c:pt>
                <c:pt idx="73">
                  <c:v>46507</c:v>
                </c:pt>
                <c:pt idx="74">
                  <c:v>46538</c:v>
                </c:pt>
                <c:pt idx="75">
                  <c:v>46568</c:v>
                </c:pt>
                <c:pt idx="76">
                  <c:v>46599</c:v>
                </c:pt>
                <c:pt idx="77">
                  <c:v>46630</c:v>
                </c:pt>
                <c:pt idx="78">
                  <c:v>46660</c:v>
                </c:pt>
                <c:pt idx="79">
                  <c:v>46691</c:v>
                </c:pt>
                <c:pt idx="80">
                  <c:v>46721</c:v>
                </c:pt>
                <c:pt idx="81">
                  <c:v>46752</c:v>
                </c:pt>
                <c:pt idx="82">
                  <c:v>46783</c:v>
                </c:pt>
                <c:pt idx="83">
                  <c:v>46812</c:v>
                </c:pt>
                <c:pt idx="84">
                  <c:v>46843</c:v>
                </c:pt>
                <c:pt idx="85">
                  <c:v>46873</c:v>
                </c:pt>
                <c:pt idx="86">
                  <c:v>46904</c:v>
                </c:pt>
                <c:pt idx="87">
                  <c:v>46934</c:v>
                </c:pt>
                <c:pt idx="88">
                  <c:v>46965</c:v>
                </c:pt>
                <c:pt idx="89">
                  <c:v>46996</c:v>
                </c:pt>
                <c:pt idx="90">
                  <c:v>47026</c:v>
                </c:pt>
                <c:pt idx="91">
                  <c:v>47057</c:v>
                </c:pt>
                <c:pt idx="92">
                  <c:v>47087</c:v>
                </c:pt>
                <c:pt idx="93">
                  <c:v>47118</c:v>
                </c:pt>
                <c:pt idx="94">
                  <c:v>47149</c:v>
                </c:pt>
                <c:pt idx="95">
                  <c:v>47177</c:v>
                </c:pt>
                <c:pt idx="96">
                  <c:v>47208</c:v>
                </c:pt>
                <c:pt idx="97">
                  <c:v>47238</c:v>
                </c:pt>
                <c:pt idx="98">
                  <c:v>47269</c:v>
                </c:pt>
                <c:pt idx="99">
                  <c:v>47299</c:v>
                </c:pt>
                <c:pt idx="100">
                  <c:v>47330</c:v>
                </c:pt>
                <c:pt idx="101">
                  <c:v>47361</c:v>
                </c:pt>
                <c:pt idx="102">
                  <c:v>47391</c:v>
                </c:pt>
                <c:pt idx="103">
                  <c:v>47422</c:v>
                </c:pt>
                <c:pt idx="104">
                  <c:v>47452</c:v>
                </c:pt>
                <c:pt idx="105">
                  <c:v>47483</c:v>
                </c:pt>
                <c:pt idx="106">
                  <c:v>47514</c:v>
                </c:pt>
                <c:pt idx="107">
                  <c:v>47542</c:v>
                </c:pt>
                <c:pt idx="108">
                  <c:v>47573</c:v>
                </c:pt>
                <c:pt idx="109">
                  <c:v>47603</c:v>
                </c:pt>
                <c:pt idx="110">
                  <c:v>47634</c:v>
                </c:pt>
                <c:pt idx="111">
                  <c:v>47664</c:v>
                </c:pt>
                <c:pt idx="112">
                  <c:v>47695</c:v>
                </c:pt>
                <c:pt idx="113">
                  <c:v>47726</c:v>
                </c:pt>
                <c:pt idx="114">
                  <c:v>47756</c:v>
                </c:pt>
                <c:pt idx="115">
                  <c:v>47787</c:v>
                </c:pt>
                <c:pt idx="116">
                  <c:v>47817</c:v>
                </c:pt>
                <c:pt idx="117">
                  <c:v>47848</c:v>
                </c:pt>
                <c:pt idx="118">
                  <c:v>47879</c:v>
                </c:pt>
                <c:pt idx="119">
                  <c:v>47907</c:v>
                </c:pt>
                <c:pt idx="120">
                  <c:v>47938</c:v>
                </c:pt>
                <c:pt idx="121">
                  <c:v>47968</c:v>
                </c:pt>
                <c:pt idx="122">
                  <c:v>47999</c:v>
                </c:pt>
                <c:pt idx="123">
                  <c:v>48029</c:v>
                </c:pt>
                <c:pt idx="124">
                  <c:v>48060</c:v>
                </c:pt>
                <c:pt idx="125">
                  <c:v>48091</c:v>
                </c:pt>
                <c:pt idx="126">
                  <c:v>48121</c:v>
                </c:pt>
                <c:pt idx="127">
                  <c:v>48152</c:v>
                </c:pt>
                <c:pt idx="128">
                  <c:v>48182</c:v>
                </c:pt>
                <c:pt idx="129">
                  <c:v>48213</c:v>
                </c:pt>
                <c:pt idx="130">
                  <c:v>48244</c:v>
                </c:pt>
                <c:pt idx="131">
                  <c:v>48273</c:v>
                </c:pt>
                <c:pt idx="132">
                  <c:v>48304</c:v>
                </c:pt>
                <c:pt idx="133">
                  <c:v>48334</c:v>
                </c:pt>
                <c:pt idx="134">
                  <c:v>48365</c:v>
                </c:pt>
                <c:pt idx="135">
                  <c:v>48395</c:v>
                </c:pt>
                <c:pt idx="136">
                  <c:v>48426</c:v>
                </c:pt>
                <c:pt idx="137">
                  <c:v>48457</c:v>
                </c:pt>
                <c:pt idx="138">
                  <c:v>48487</c:v>
                </c:pt>
                <c:pt idx="139">
                  <c:v>48518</c:v>
                </c:pt>
                <c:pt idx="140">
                  <c:v>48548</c:v>
                </c:pt>
                <c:pt idx="141">
                  <c:v>48579</c:v>
                </c:pt>
                <c:pt idx="142">
                  <c:v>48610</c:v>
                </c:pt>
                <c:pt idx="143">
                  <c:v>48638</c:v>
                </c:pt>
                <c:pt idx="144">
                  <c:v>48669</c:v>
                </c:pt>
                <c:pt idx="145">
                  <c:v>48699</c:v>
                </c:pt>
                <c:pt idx="146">
                  <c:v>48730</c:v>
                </c:pt>
                <c:pt idx="147">
                  <c:v>48760</c:v>
                </c:pt>
                <c:pt idx="148">
                  <c:v>48791</c:v>
                </c:pt>
                <c:pt idx="149">
                  <c:v>48822</c:v>
                </c:pt>
                <c:pt idx="150">
                  <c:v>48852</c:v>
                </c:pt>
                <c:pt idx="151">
                  <c:v>48883</c:v>
                </c:pt>
                <c:pt idx="152">
                  <c:v>48913</c:v>
                </c:pt>
                <c:pt idx="153">
                  <c:v>48944</c:v>
                </c:pt>
                <c:pt idx="154">
                  <c:v>48975</c:v>
                </c:pt>
                <c:pt idx="155">
                  <c:v>49003</c:v>
                </c:pt>
                <c:pt idx="156">
                  <c:v>49034</c:v>
                </c:pt>
                <c:pt idx="157">
                  <c:v>49064</c:v>
                </c:pt>
                <c:pt idx="158">
                  <c:v>49095</c:v>
                </c:pt>
                <c:pt idx="159">
                  <c:v>49125</c:v>
                </c:pt>
                <c:pt idx="160">
                  <c:v>49156</c:v>
                </c:pt>
                <c:pt idx="161">
                  <c:v>49187</c:v>
                </c:pt>
                <c:pt idx="162">
                  <c:v>49217</c:v>
                </c:pt>
                <c:pt idx="163">
                  <c:v>49248</c:v>
                </c:pt>
                <c:pt idx="164">
                  <c:v>49278</c:v>
                </c:pt>
                <c:pt idx="165">
                  <c:v>49309</c:v>
                </c:pt>
                <c:pt idx="166">
                  <c:v>49340</c:v>
                </c:pt>
                <c:pt idx="167">
                  <c:v>49368</c:v>
                </c:pt>
                <c:pt idx="168">
                  <c:v>49399</c:v>
                </c:pt>
                <c:pt idx="169">
                  <c:v>49429</c:v>
                </c:pt>
                <c:pt idx="170">
                  <c:v>49460</c:v>
                </c:pt>
                <c:pt idx="171">
                  <c:v>49490</c:v>
                </c:pt>
                <c:pt idx="172">
                  <c:v>49521</c:v>
                </c:pt>
                <c:pt idx="173">
                  <c:v>49552</c:v>
                </c:pt>
                <c:pt idx="174">
                  <c:v>49582</c:v>
                </c:pt>
                <c:pt idx="175">
                  <c:v>49613</c:v>
                </c:pt>
                <c:pt idx="176">
                  <c:v>49643</c:v>
                </c:pt>
                <c:pt idx="177">
                  <c:v>49674</c:v>
                </c:pt>
                <c:pt idx="178">
                  <c:v>49705</c:v>
                </c:pt>
                <c:pt idx="179">
                  <c:v>49734</c:v>
                </c:pt>
                <c:pt idx="180">
                  <c:v>49765</c:v>
                </c:pt>
                <c:pt idx="181">
                  <c:v>49795</c:v>
                </c:pt>
                <c:pt idx="182">
                  <c:v>49826</c:v>
                </c:pt>
                <c:pt idx="183">
                  <c:v>49856</c:v>
                </c:pt>
                <c:pt idx="184">
                  <c:v>49887</c:v>
                </c:pt>
                <c:pt idx="185">
                  <c:v>49918</c:v>
                </c:pt>
                <c:pt idx="186">
                  <c:v>49948</c:v>
                </c:pt>
                <c:pt idx="187">
                  <c:v>49979</c:v>
                </c:pt>
                <c:pt idx="188">
                  <c:v>50009</c:v>
                </c:pt>
                <c:pt idx="189">
                  <c:v>50040</c:v>
                </c:pt>
                <c:pt idx="190">
                  <c:v>50071</c:v>
                </c:pt>
                <c:pt idx="191">
                  <c:v>50099</c:v>
                </c:pt>
                <c:pt idx="192">
                  <c:v>50130</c:v>
                </c:pt>
                <c:pt idx="193">
                  <c:v>50160</c:v>
                </c:pt>
                <c:pt idx="194">
                  <c:v>50191</c:v>
                </c:pt>
                <c:pt idx="195">
                  <c:v>50221</c:v>
                </c:pt>
                <c:pt idx="196">
                  <c:v>50252</c:v>
                </c:pt>
                <c:pt idx="197">
                  <c:v>50283</c:v>
                </c:pt>
                <c:pt idx="198">
                  <c:v>50313</c:v>
                </c:pt>
                <c:pt idx="199">
                  <c:v>50344</c:v>
                </c:pt>
                <c:pt idx="200">
                  <c:v>50374</c:v>
                </c:pt>
                <c:pt idx="201">
                  <c:v>50405</c:v>
                </c:pt>
                <c:pt idx="202">
                  <c:v>50436</c:v>
                </c:pt>
                <c:pt idx="203">
                  <c:v>50464</c:v>
                </c:pt>
                <c:pt idx="204">
                  <c:v>50495</c:v>
                </c:pt>
                <c:pt idx="205">
                  <c:v>50525</c:v>
                </c:pt>
                <c:pt idx="206">
                  <c:v>50556</c:v>
                </c:pt>
                <c:pt idx="207">
                  <c:v>50586</c:v>
                </c:pt>
                <c:pt idx="208">
                  <c:v>50617</c:v>
                </c:pt>
                <c:pt idx="209">
                  <c:v>50648</c:v>
                </c:pt>
                <c:pt idx="210">
                  <c:v>50678</c:v>
                </c:pt>
                <c:pt idx="211">
                  <c:v>50709</c:v>
                </c:pt>
                <c:pt idx="212">
                  <c:v>50739</c:v>
                </c:pt>
                <c:pt idx="213">
                  <c:v>50770</c:v>
                </c:pt>
                <c:pt idx="214">
                  <c:v>50801</c:v>
                </c:pt>
                <c:pt idx="215">
                  <c:v>50829</c:v>
                </c:pt>
                <c:pt idx="216">
                  <c:v>50860</c:v>
                </c:pt>
                <c:pt idx="217">
                  <c:v>50890</c:v>
                </c:pt>
                <c:pt idx="218">
                  <c:v>50921</c:v>
                </c:pt>
                <c:pt idx="219">
                  <c:v>50951</c:v>
                </c:pt>
                <c:pt idx="220">
                  <c:v>50982</c:v>
                </c:pt>
                <c:pt idx="221">
                  <c:v>51013</c:v>
                </c:pt>
                <c:pt idx="222">
                  <c:v>51043</c:v>
                </c:pt>
                <c:pt idx="223">
                  <c:v>51074</c:v>
                </c:pt>
                <c:pt idx="224">
                  <c:v>51104</c:v>
                </c:pt>
                <c:pt idx="225">
                  <c:v>51135</c:v>
                </c:pt>
                <c:pt idx="226">
                  <c:v>51166</c:v>
                </c:pt>
                <c:pt idx="227">
                  <c:v>51195</c:v>
                </c:pt>
                <c:pt idx="228">
                  <c:v>51226</c:v>
                </c:pt>
                <c:pt idx="229">
                  <c:v>51256</c:v>
                </c:pt>
                <c:pt idx="230">
                  <c:v>51287</c:v>
                </c:pt>
                <c:pt idx="231">
                  <c:v>51317</c:v>
                </c:pt>
                <c:pt idx="232">
                  <c:v>51348</c:v>
                </c:pt>
                <c:pt idx="233">
                  <c:v>51379</c:v>
                </c:pt>
                <c:pt idx="234">
                  <c:v>51409</c:v>
                </c:pt>
                <c:pt idx="235">
                  <c:v>51440</c:v>
                </c:pt>
                <c:pt idx="236">
                  <c:v>51470</c:v>
                </c:pt>
                <c:pt idx="237">
                  <c:v>51501</c:v>
                </c:pt>
                <c:pt idx="238">
                  <c:v>51532</c:v>
                </c:pt>
                <c:pt idx="239">
                  <c:v>51560</c:v>
                </c:pt>
                <c:pt idx="240">
                  <c:v>51591</c:v>
                </c:pt>
                <c:pt idx="241">
                  <c:v>51621</c:v>
                </c:pt>
                <c:pt idx="242">
                  <c:v>51652</c:v>
                </c:pt>
                <c:pt idx="243">
                  <c:v>51682</c:v>
                </c:pt>
                <c:pt idx="244">
                  <c:v>51713</c:v>
                </c:pt>
                <c:pt idx="245">
                  <c:v>51744</c:v>
                </c:pt>
                <c:pt idx="246">
                  <c:v>51774</c:v>
                </c:pt>
                <c:pt idx="247">
                  <c:v>51805</c:v>
                </c:pt>
                <c:pt idx="248">
                  <c:v>51835</c:v>
                </c:pt>
                <c:pt idx="249">
                  <c:v>51866</c:v>
                </c:pt>
                <c:pt idx="250">
                  <c:v>51897</c:v>
                </c:pt>
                <c:pt idx="251">
                  <c:v>51925</c:v>
                </c:pt>
                <c:pt idx="252">
                  <c:v>51956</c:v>
                </c:pt>
                <c:pt idx="253">
                  <c:v>51986</c:v>
                </c:pt>
                <c:pt idx="254">
                  <c:v>52017</c:v>
                </c:pt>
                <c:pt idx="255">
                  <c:v>52047</c:v>
                </c:pt>
                <c:pt idx="256">
                  <c:v>52078</c:v>
                </c:pt>
                <c:pt idx="257">
                  <c:v>52109</c:v>
                </c:pt>
                <c:pt idx="258">
                  <c:v>52139</c:v>
                </c:pt>
                <c:pt idx="259">
                  <c:v>52170</c:v>
                </c:pt>
                <c:pt idx="260">
                  <c:v>52200</c:v>
                </c:pt>
                <c:pt idx="261">
                  <c:v>52231</c:v>
                </c:pt>
                <c:pt idx="262">
                  <c:v>52262</c:v>
                </c:pt>
                <c:pt idx="263">
                  <c:v>52290</c:v>
                </c:pt>
                <c:pt idx="264">
                  <c:v>52321</c:v>
                </c:pt>
                <c:pt idx="265">
                  <c:v>52351</c:v>
                </c:pt>
                <c:pt idx="266">
                  <c:v>52382</c:v>
                </c:pt>
                <c:pt idx="267">
                  <c:v>52412</c:v>
                </c:pt>
                <c:pt idx="268">
                  <c:v>52443</c:v>
                </c:pt>
                <c:pt idx="269">
                  <c:v>52474</c:v>
                </c:pt>
                <c:pt idx="270">
                  <c:v>52504</c:v>
                </c:pt>
                <c:pt idx="271">
                  <c:v>52535</c:v>
                </c:pt>
                <c:pt idx="272">
                  <c:v>52565</c:v>
                </c:pt>
                <c:pt idx="273">
                  <c:v>52596</c:v>
                </c:pt>
                <c:pt idx="274">
                  <c:v>52627</c:v>
                </c:pt>
                <c:pt idx="275">
                  <c:v>52656</c:v>
                </c:pt>
                <c:pt idx="276">
                  <c:v>52687</c:v>
                </c:pt>
                <c:pt idx="277">
                  <c:v>52717</c:v>
                </c:pt>
                <c:pt idx="278">
                  <c:v>52748</c:v>
                </c:pt>
                <c:pt idx="279">
                  <c:v>52778</c:v>
                </c:pt>
                <c:pt idx="280">
                  <c:v>52809</c:v>
                </c:pt>
                <c:pt idx="281">
                  <c:v>52840</c:v>
                </c:pt>
                <c:pt idx="282">
                  <c:v>52870</c:v>
                </c:pt>
                <c:pt idx="283">
                  <c:v>52901</c:v>
                </c:pt>
                <c:pt idx="284">
                  <c:v>52931</c:v>
                </c:pt>
                <c:pt idx="285">
                  <c:v>52962</c:v>
                </c:pt>
                <c:pt idx="286">
                  <c:v>52993</c:v>
                </c:pt>
                <c:pt idx="287">
                  <c:v>53021</c:v>
                </c:pt>
                <c:pt idx="288">
                  <c:v>53052</c:v>
                </c:pt>
                <c:pt idx="289">
                  <c:v>53082</c:v>
                </c:pt>
                <c:pt idx="290">
                  <c:v>53113</c:v>
                </c:pt>
                <c:pt idx="291">
                  <c:v>53143</c:v>
                </c:pt>
                <c:pt idx="292">
                  <c:v>53174</c:v>
                </c:pt>
                <c:pt idx="293">
                  <c:v>53205</c:v>
                </c:pt>
                <c:pt idx="294">
                  <c:v>53235</c:v>
                </c:pt>
                <c:pt idx="295">
                  <c:v>53266</c:v>
                </c:pt>
                <c:pt idx="296">
                  <c:v>53296</c:v>
                </c:pt>
                <c:pt idx="297">
                  <c:v>53327</c:v>
                </c:pt>
                <c:pt idx="298">
                  <c:v>53358</c:v>
                </c:pt>
                <c:pt idx="299">
                  <c:v>53386</c:v>
                </c:pt>
                <c:pt idx="300">
                  <c:v>53417</c:v>
                </c:pt>
                <c:pt idx="301">
                  <c:v>53447</c:v>
                </c:pt>
                <c:pt idx="302">
                  <c:v>53478</c:v>
                </c:pt>
                <c:pt idx="303">
                  <c:v>53508</c:v>
                </c:pt>
                <c:pt idx="304">
                  <c:v>53539</c:v>
                </c:pt>
                <c:pt idx="305">
                  <c:v>53570</c:v>
                </c:pt>
                <c:pt idx="306">
                  <c:v>53600</c:v>
                </c:pt>
                <c:pt idx="307">
                  <c:v>53631</c:v>
                </c:pt>
                <c:pt idx="308">
                  <c:v>53661</c:v>
                </c:pt>
                <c:pt idx="309">
                  <c:v>53692</c:v>
                </c:pt>
                <c:pt idx="310">
                  <c:v>53723</c:v>
                </c:pt>
                <c:pt idx="311">
                  <c:v>53751</c:v>
                </c:pt>
                <c:pt idx="312">
                  <c:v>53782</c:v>
                </c:pt>
                <c:pt idx="313">
                  <c:v>53812</c:v>
                </c:pt>
                <c:pt idx="314">
                  <c:v>53843</c:v>
                </c:pt>
                <c:pt idx="315">
                  <c:v>53873</c:v>
                </c:pt>
                <c:pt idx="316">
                  <c:v>53904</c:v>
                </c:pt>
                <c:pt idx="317">
                  <c:v>53935</c:v>
                </c:pt>
                <c:pt idx="318">
                  <c:v>53965</c:v>
                </c:pt>
                <c:pt idx="319">
                  <c:v>53996</c:v>
                </c:pt>
                <c:pt idx="320">
                  <c:v>54026</c:v>
                </c:pt>
                <c:pt idx="321">
                  <c:v>54057</c:v>
                </c:pt>
                <c:pt idx="322">
                  <c:v>54088</c:v>
                </c:pt>
                <c:pt idx="323">
                  <c:v>54117</c:v>
                </c:pt>
                <c:pt idx="324">
                  <c:v>54148</c:v>
                </c:pt>
                <c:pt idx="325">
                  <c:v>54178</c:v>
                </c:pt>
                <c:pt idx="326">
                  <c:v>54209</c:v>
                </c:pt>
                <c:pt idx="327">
                  <c:v>54239</c:v>
                </c:pt>
                <c:pt idx="328">
                  <c:v>54270</c:v>
                </c:pt>
                <c:pt idx="329">
                  <c:v>54301</c:v>
                </c:pt>
                <c:pt idx="330">
                  <c:v>54331</c:v>
                </c:pt>
                <c:pt idx="331">
                  <c:v>54362</c:v>
                </c:pt>
                <c:pt idx="332">
                  <c:v>54392</c:v>
                </c:pt>
                <c:pt idx="333">
                  <c:v>54423</c:v>
                </c:pt>
                <c:pt idx="334">
                  <c:v>54454</c:v>
                </c:pt>
                <c:pt idx="335">
                  <c:v>54482</c:v>
                </c:pt>
                <c:pt idx="336">
                  <c:v>54513</c:v>
                </c:pt>
                <c:pt idx="337">
                  <c:v>54543</c:v>
                </c:pt>
                <c:pt idx="338">
                  <c:v>54574</c:v>
                </c:pt>
                <c:pt idx="339">
                  <c:v>54604</c:v>
                </c:pt>
                <c:pt idx="340">
                  <c:v>54635</c:v>
                </c:pt>
                <c:pt idx="341">
                  <c:v>54666</c:v>
                </c:pt>
                <c:pt idx="342">
                  <c:v>54696</c:v>
                </c:pt>
                <c:pt idx="343">
                  <c:v>54727</c:v>
                </c:pt>
                <c:pt idx="344">
                  <c:v>54757</c:v>
                </c:pt>
                <c:pt idx="345">
                  <c:v>54788</c:v>
                </c:pt>
                <c:pt idx="346">
                  <c:v>54819</c:v>
                </c:pt>
                <c:pt idx="347">
                  <c:v>54847</c:v>
                </c:pt>
                <c:pt idx="348">
                  <c:v>54878</c:v>
                </c:pt>
                <c:pt idx="349">
                  <c:v>54908</c:v>
                </c:pt>
                <c:pt idx="350">
                  <c:v>54939</c:v>
                </c:pt>
                <c:pt idx="351">
                  <c:v>54969</c:v>
                </c:pt>
                <c:pt idx="352">
                  <c:v>55000</c:v>
                </c:pt>
                <c:pt idx="353">
                  <c:v>55031</c:v>
                </c:pt>
                <c:pt idx="354">
                  <c:v>55061</c:v>
                </c:pt>
                <c:pt idx="355">
                  <c:v>55092</c:v>
                </c:pt>
                <c:pt idx="356">
                  <c:v>55122</c:v>
                </c:pt>
                <c:pt idx="357">
                  <c:v>55153</c:v>
                </c:pt>
                <c:pt idx="358">
                  <c:v>55184</c:v>
                </c:pt>
                <c:pt idx="359">
                  <c:v>55212</c:v>
                </c:pt>
              </c:numCache>
            </c:numRef>
          </c:cat>
          <c:val>
            <c:numRef>
              <c:f>Kredyt!$S$23:$S$382</c:f>
              <c:numCache>
                <c:formatCode>#,##0</c:formatCode>
                <c:ptCount val="360"/>
                <c:pt idx="0">
                  <c:v>3145.4150514946459</c:v>
                </c:pt>
                <c:pt idx="1">
                  <c:v>3065.4730783920932</c:v>
                </c:pt>
                <c:pt idx="2">
                  <c:v>2879.4241377922235</c:v>
                </c:pt>
                <c:pt idx="3">
                  <c:v>2822.6903478154513</c:v>
                </c:pt>
                <c:pt idx="4">
                  <c:v>2521.3278720367889</c:v>
                </c:pt>
                <c:pt idx="5">
                  <c:v>2482.3631046364044</c:v>
                </c:pt>
                <c:pt idx="6">
                  <c:v>2454.8052264430416</c:v>
                </c:pt>
                <c:pt idx="7">
                  <c:v>2588.6817322641491</c:v>
                </c:pt>
                <c:pt idx="8">
                  <c:v>2915.1569912737023</c:v>
                </c:pt>
                <c:pt idx="9">
                  <c:v>3119.7147826266137</c:v>
                </c:pt>
                <c:pt idx="10">
                  <c:v>3251.2058935547661</c:v>
                </c:pt>
                <c:pt idx="11">
                  <c:v>3433.1698995561374</c:v>
                </c:pt>
                <c:pt idx="12">
                  <c:v>3706.335632279106</c:v>
                </c:pt>
                <c:pt idx="13">
                  <c:v>4075.0825608332252</c:v>
                </c:pt>
                <c:pt idx="14">
                  <c:v>4378.6812564234842</c:v>
                </c:pt>
                <c:pt idx="15">
                  <c:v>4480.18257437387</c:v>
                </c:pt>
                <c:pt idx="16">
                  <c:v>4485.2768435897651</c:v>
                </c:pt>
                <c:pt idx="17">
                  <c:v>4130.7025644107098</c:v>
                </c:pt>
                <c:pt idx="18">
                  <c:v>4058.459388455979</c:v>
                </c:pt>
                <c:pt idx="19">
                  <c:v>4059.630840279196</c:v>
                </c:pt>
                <c:pt idx="20">
                  <c:v>4020.8365555141841</c:v>
                </c:pt>
                <c:pt idx="21">
                  <c:v>3803.0225236130182</c:v>
                </c:pt>
                <c:pt idx="22">
                  <c:v>3672.9268820545562</c:v>
                </c:pt>
                <c:pt idx="23">
                  <c:v>3570.3530154627997</c:v>
                </c:pt>
                <c:pt idx="24">
                  <c:v>3506.7395225304144</c:v>
                </c:pt>
                <c:pt idx="25">
                  <c:v>3441.731878086468</c:v>
                </c:pt>
                <c:pt idx="26">
                  <c:v>3297.9155789441306</c:v>
                </c:pt>
                <c:pt idx="27">
                  <c:v>3215.7690680124051</c:v>
                </c:pt>
                <c:pt idx="28">
                  <c:v>3123.0676234322591</c:v>
                </c:pt>
                <c:pt idx="29">
                  <c:v>2958.4997594922452</c:v>
                </c:pt>
                <c:pt idx="30">
                  <c:v>2717.2914132536689</c:v>
                </c:pt>
                <c:pt idx="31">
                  <c:v>2558.7410125412071</c:v>
                </c:pt>
                <c:pt idx="32">
                  <c:v>2517.9259980563552</c:v>
                </c:pt>
                <c:pt idx="33">
                  <c:v>2463.6928300494651</c:v>
                </c:pt>
                <c:pt idx="34">
                  <c:v>2355.4075968673819</c:v>
                </c:pt>
                <c:pt idx="35">
                  <c:v>2133.4834412004334</c:v>
                </c:pt>
                <c:pt idx="36">
                  <c:v>2134.3062195007942</c:v>
                </c:pt>
                <c:pt idx="37">
                  <c:v>1985.4965338346697</c:v>
                </c:pt>
                <c:pt idx="38">
                  <c:v>1871.4576912431521</c:v>
                </c:pt>
                <c:pt idx="39">
                  <c:v>1332.4195080440604</c:v>
                </c:pt>
                <c:pt idx="40">
                  <c:v>903.16351944677126</c:v>
                </c:pt>
                <c:pt idx="41">
                  <c:v>804.99519226473535</c:v>
                </c:pt>
                <c:pt idx="42">
                  <c:v>722.3221239842718</c:v>
                </c:pt>
                <c:pt idx="43">
                  <c:v>640.31968945376184</c:v>
                </c:pt>
                <c:pt idx="44">
                  <c:v>558.98362118272314</c:v>
                </c:pt>
                <c:pt idx="45">
                  <c:v>478.3096213192045</c:v>
                </c:pt>
                <c:pt idx="46">
                  <c:v>398.29336210807554</c:v>
                </c:pt>
                <c:pt idx="47">
                  <c:v>318.93048635516993</c:v>
                </c:pt>
                <c:pt idx="48">
                  <c:v>240.21660789695602</c:v>
                </c:pt>
                <c:pt idx="49">
                  <c:v>162.14731207541391</c:v>
                </c:pt>
                <c:pt idx="50">
                  <c:v>84.718156217787538</c:v>
                </c:pt>
                <c:pt idx="51">
                  <c:v>7.9246701208810411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D8A-4666-B5BF-9050B38C6DE3}"/>
            </c:ext>
          </c:extLst>
        </c:ser>
        <c:ser>
          <c:idx val="8"/>
          <c:order val="8"/>
          <c:tx>
            <c:strRef>
              <c:f>Kredyt!$J$22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Kredyt!$A$23:$A$382</c:f>
              <c:numCache>
                <c:formatCode>m/d/yyyy</c:formatCode>
                <c:ptCount val="360"/>
                <c:pt idx="0">
                  <c:v>44286</c:v>
                </c:pt>
                <c:pt idx="1">
                  <c:v>44316</c:v>
                </c:pt>
                <c:pt idx="2">
                  <c:v>44347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  <c:pt idx="6">
                  <c:v>44469</c:v>
                </c:pt>
                <c:pt idx="7">
                  <c:v>44500</c:v>
                </c:pt>
                <c:pt idx="8">
                  <c:v>44530</c:v>
                </c:pt>
                <c:pt idx="9">
                  <c:v>44561</c:v>
                </c:pt>
                <c:pt idx="10">
                  <c:v>44592</c:v>
                </c:pt>
                <c:pt idx="11">
                  <c:v>44620</c:v>
                </c:pt>
                <c:pt idx="12">
                  <c:v>44651</c:v>
                </c:pt>
                <c:pt idx="13">
                  <c:v>44681</c:v>
                </c:pt>
                <c:pt idx="14">
                  <c:v>44712</c:v>
                </c:pt>
                <c:pt idx="15">
                  <c:v>44742</c:v>
                </c:pt>
                <c:pt idx="16">
                  <c:v>44773</c:v>
                </c:pt>
                <c:pt idx="17">
                  <c:v>44804</c:v>
                </c:pt>
                <c:pt idx="18">
                  <c:v>44834</c:v>
                </c:pt>
                <c:pt idx="19">
                  <c:v>44865</c:v>
                </c:pt>
                <c:pt idx="20">
                  <c:v>44895</c:v>
                </c:pt>
                <c:pt idx="21">
                  <c:v>44926</c:v>
                </c:pt>
                <c:pt idx="22">
                  <c:v>44957</c:v>
                </c:pt>
                <c:pt idx="23">
                  <c:v>44985</c:v>
                </c:pt>
                <c:pt idx="24">
                  <c:v>45016</c:v>
                </c:pt>
                <c:pt idx="25">
                  <c:v>45046</c:v>
                </c:pt>
                <c:pt idx="26">
                  <c:v>45077</c:v>
                </c:pt>
                <c:pt idx="27">
                  <c:v>45107</c:v>
                </c:pt>
                <c:pt idx="28">
                  <c:v>45138</c:v>
                </c:pt>
                <c:pt idx="29">
                  <c:v>45169</c:v>
                </c:pt>
                <c:pt idx="30">
                  <c:v>45199</c:v>
                </c:pt>
                <c:pt idx="31">
                  <c:v>45230</c:v>
                </c:pt>
                <c:pt idx="32">
                  <c:v>45260</c:v>
                </c:pt>
                <c:pt idx="33">
                  <c:v>45291</c:v>
                </c:pt>
                <c:pt idx="34">
                  <c:v>45322</c:v>
                </c:pt>
                <c:pt idx="35">
                  <c:v>45351</c:v>
                </c:pt>
                <c:pt idx="36">
                  <c:v>45382</c:v>
                </c:pt>
                <c:pt idx="37">
                  <c:v>45412</c:v>
                </c:pt>
                <c:pt idx="38">
                  <c:v>45443</c:v>
                </c:pt>
                <c:pt idx="39">
                  <c:v>45473</c:v>
                </c:pt>
                <c:pt idx="40">
                  <c:v>45504</c:v>
                </c:pt>
                <c:pt idx="41">
                  <c:v>45535</c:v>
                </c:pt>
                <c:pt idx="42">
                  <c:v>45565</c:v>
                </c:pt>
                <c:pt idx="43">
                  <c:v>45596</c:v>
                </c:pt>
                <c:pt idx="44">
                  <c:v>45626</c:v>
                </c:pt>
                <c:pt idx="45">
                  <c:v>45657</c:v>
                </c:pt>
                <c:pt idx="46">
                  <c:v>45688</c:v>
                </c:pt>
                <c:pt idx="47">
                  <c:v>45716</c:v>
                </c:pt>
                <c:pt idx="48">
                  <c:v>45747</c:v>
                </c:pt>
                <c:pt idx="49">
                  <c:v>45777</c:v>
                </c:pt>
                <c:pt idx="50">
                  <c:v>45808</c:v>
                </c:pt>
                <c:pt idx="51">
                  <c:v>45838</c:v>
                </c:pt>
                <c:pt idx="52">
                  <c:v>45869</c:v>
                </c:pt>
                <c:pt idx="53">
                  <c:v>45900</c:v>
                </c:pt>
                <c:pt idx="54">
                  <c:v>45930</c:v>
                </c:pt>
                <c:pt idx="55">
                  <c:v>45961</c:v>
                </c:pt>
                <c:pt idx="56">
                  <c:v>45991</c:v>
                </c:pt>
                <c:pt idx="57">
                  <c:v>46022</c:v>
                </c:pt>
                <c:pt idx="58">
                  <c:v>46053</c:v>
                </c:pt>
                <c:pt idx="59">
                  <c:v>46081</c:v>
                </c:pt>
                <c:pt idx="60">
                  <c:v>46112</c:v>
                </c:pt>
                <c:pt idx="61">
                  <c:v>46142</c:v>
                </c:pt>
                <c:pt idx="62">
                  <c:v>46173</c:v>
                </c:pt>
                <c:pt idx="63">
                  <c:v>46203</c:v>
                </c:pt>
                <c:pt idx="64">
                  <c:v>46234</c:v>
                </c:pt>
                <c:pt idx="65">
                  <c:v>46265</c:v>
                </c:pt>
                <c:pt idx="66">
                  <c:v>46295</c:v>
                </c:pt>
                <c:pt idx="67">
                  <c:v>46326</c:v>
                </c:pt>
                <c:pt idx="68">
                  <c:v>46356</c:v>
                </c:pt>
                <c:pt idx="69">
                  <c:v>46387</c:v>
                </c:pt>
                <c:pt idx="70">
                  <c:v>46418</c:v>
                </c:pt>
                <c:pt idx="71">
                  <c:v>46446</c:v>
                </c:pt>
                <c:pt idx="72">
                  <c:v>46477</c:v>
                </c:pt>
                <c:pt idx="73">
                  <c:v>46507</c:v>
                </c:pt>
                <c:pt idx="74">
                  <c:v>46538</c:v>
                </c:pt>
                <c:pt idx="75">
                  <c:v>46568</c:v>
                </c:pt>
                <c:pt idx="76">
                  <c:v>46599</c:v>
                </c:pt>
                <c:pt idx="77">
                  <c:v>46630</c:v>
                </c:pt>
                <c:pt idx="78">
                  <c:v>46660</c:v>
                </c:pt>
                <c:pt idx="79">
                  <c:v>46691</c:v>
                </c:pt>
                <c:pt idx="80">
                  <c:v>46721</c:v>
                </c:pt>
                <c:pt idx="81">
                  <c:v>46752</c:v>
                </c:pt>
                <c:pt idx="82">
                  <c:v>46783</c:v>
                </c:pt>
                <c:pt idx="83">
                  <c:v>46812</c:v>
                </c:pt>
                <c:pt idx="84">
                  <c:v>46843</c:v>
                </c:pt>
                <c:pt idx="85">
                  <c:v>46873</c:v>
                </c:pt>
                <c:pt idx="86">
                  <c:v>46904</c:v>
                </c:pt>
                <c:pt idx="87">
                  <c:v>46934</c:v>
                </c:pt>
                <c:pt idx="88">
                  <c:v>46965</c:v>
                </c:pt>
                <c:pt idx="89">
                  <c:v>46996</c:v>
                </c:pt>
                <c:pt idx="90">
                  <c:v>47026</c:v>
                </c:pt>
                <c:pt idx="91">
                  <c:v>47057</c:v>
                </c:pt>
                <c:pt idx="92">
                  <c:v>47087</c:v>
                </c:pt>
                <c:pt idx="93">
                  <c:v>47118</c:v>
                </c:pt>
                <c:pt idx="94">
                  <c:v>47149</c:v>
                </c:pt>
                <c:pt idx="95">
                  <c:v>47177</c:v>
                </c:pt>
                <c:pt idx="96">
                  <c:v>47208</c:v>
                </c:pt>
                <c:pt idx="97">
                  <c:v>47238</c:v>
                </c:pt>
                <c:pt idx="98">
                  <c:v>47269</c:v>
                </c:pt>
                <c:pt idx="99">
                  <c:v>47299</c:v>
                </c:pt>
                <c:pt idx="100">
                  <c:v>47330</c:v>
                </c:pt>
                <c:pt idx="101">
                  <c:v>47361</c:v>
                </c:pt>
                <c:pt idx="102">
                  <c:v>47391</c:v>
                </c:pt>
                <c:pt idx="103">
                  <c:v>47422</c:v>
                </c:pt>
                <c:pt idx="104">
                  <c:v>47452</c:v>
                </c:pt>
                <c:pt idx="105">
                  <c:v>47483</c:v>
                </c:pt>
                <c:pt idx="106">
                  <c:v>47514</c:v>
                </c:pt>
                <c:pt idx="107">
                  <c:v>47542</c:v>
                </c:pt>
                <c:pt idx="108">
                  <c:v>47573</c:v>
                </c:pt>
                <c:pt idx="109">
                  <c:v>47603</c:v>
                </c:pt>
                <c:pt idx="110">
                  <c:v>47634</c:v>
                </c:pt>
                <c:pt idx="111">
                  <c:v>47664</c:v>
                </c:pt>
                <c:pt idx="112">
                  <c:v>47695</c:v>
                </c:pt>
                <c:pt idx="113">
                  <c:v>47726</c:v>
                </c:pt>
                <c:pt idx="114">
                  <c:v>47756</c:v>
                </c:pt>
                <c:pt idx="115">
                  <c:v>47787</c:v>
                </c:pt>
                <c:pt idx="116">
                  <c:v>47817</c:v>
                </c:pt>
                <c:pt idx="117">
                  <c:v>47848</c:v>
                </c:pt>
                <c:pt idx="118">
                  <c:v>47879</c:v>
                </c:pt>
                <c:pt idx="119">
                  <c:v>47907</c:v>
                </c:pt>
                <c:pt idx="120">
                  <c:v>47938</c:v>
                </c:pt>
                <c:pt idx="121">
                  <c:v>47968</c:v>
                </c:pt>
                <c:pt idx="122">
                  <c:v>47999</c:v>
                </c:pt>
                <c:pt idx="123">
                  <c:v>48029</c:v>
                </c:pt>
                <c:pt idx="124">
                  <c:v>48060</c:v>
                </c:pt>
                <c:pt idx="125">
                  <c:v>48091</c:v>
                </c:pt>
                <c:pt idx="126">
                  <c:v>48121</c:v>
                </c:pt>
                <c:pt idx="127">
                  <c:v>48152</c:v>
                </c:pt>
                <c:pt idx="128">
                  <c:v>48182</c:v>
                </c:pt>
                <c:pt idx="129">
                  <c:v>48213</c:v>
                </c:pt>
                <c:pt idx="130">
                  <c:v>48244</c:v>
                </c:pt>
                <c:pt idx="131">
                  <c:v>48273</c:v>
                </c:pt>
                <c:pt idx="132">
                  <c:v>48304</c:v>
                </c:pt>
                <c:pt idx="133">
                  <c:v>48334</c:v>
                </c:pt>
                <c:pt idx="134">
                  <c:v>48365</c:v>
                </c:pt>
                <c:pt idx="135">
                  <c:v>48395</c:v>
                </c:pt>
                <c:pt idx="136">
                  <c:v>48426</c:v>
                </c:pt>
                <c:pt idx="137">
                  <c:v>48457</c:v>
                </c:pt>
                <c:pt idx="138">
                  <c:v>48487</c:v>
                </c:pt>
                <c:pt idx="139">
                  <c:v>48518</c:v>
                </c:pt>
                <c:pt idx="140">
                  <c:v>48548</c:v>
                </c:pt>
                <c:pt idx="141">
                  <c:v>48579</c:v>
                </c:pt>
                <c:pt idx="142">
                  <c:v>48610</c:v>
                </c:pt>
                <c:pt idx="143">
                  <c:v>48638</c:v>
                </c:pt>
                <c:pt idx="144">
                  <c:v>48669</c:v>
                </c:pt>
                <c:pt idx="145">
                  <c:v>48699</c:v>
                </c:pt>
                <c:pt idx="146">
                  <c:v>48730</c:v>
                </c:pt>
                <c:pt idx="147">
                  <c:v>48760</c:v>
                </c:pt>
                <c:pt idx="148">
                  <c:v>48791</c:v>
                </c:pt>
                <c:pt idx="149">
                  <c:v>48822</c:v>
                </c:pt>
                <c:pt idx="150">
                  <c:v>48852</c:v>
                </c:pt>
                <c:pt idx="151">
                  <c:v>48883</c:v>
                </c:pt>
                <c:pt idx="152">
                  <c:v>48913</c:v>
                </c:pt>
                <c:pt idx="153">
                  <c:v>48944</c:v>
                </c:pt>
                <c:pt idx="154">
                  <c:v>48975</c:v>
                </c:pt>
                <c:pt idx="155">
                  <c:v>49003</c:v>
                </c:pt>
                <c:pt idx="156">
                  <c:v>49034</c:v>
                </c:pt>
                <c:pt idx="157">
                  <c:v>49064</c:v>
                </c:pt>
                <c:pt idx="158">
                  <c:v>49095</c:v>
                </c:pt>
                <c:pt idx="159">
                  <c:v>49125</c:v>
                </c:pt>
                <c:pt idx="160">
                  <c:v>49156</c:v>
                </c:pt>
                <c:pt idx="161">
                  <c:v>49187</c:v>
                </c:pt>
                <c:pt idx="162">
                  <c:v>49217</c:v>
                </c:pt>
                <c:pt idx="163">
                  <c:v>49248</c:v>
                </c:pt>
                <c:pt idx="164">
                  <c:v>49278</c:v>
                </c:pt>
                <c:pt idx="165">
                  <c:v>49309</c:v>
                </c:pt>
                <c:pt idx="166">
                  <c:v>49340</c:v>
                </c:pt>
                <c:pt idx="167">
                  <c:v>49368</c:v>
                </c:pt>
                <c:pt idx="168">
                  <c:v>49399</c:v>
                </c:pt>
                <c:pt idx="169">
                  <c:v>49429</c:v>
                </c:pt>
                <c:pt idx="170">
                  <c:v>49460</c:v>
                </c:pt>
                <c:pt idx="171">
                  <c:v>49490</c:v>
                </c:pt>
                <c:pt idx="172">
                  <c:v>49521</c:v>
                </c:pt>
                <c:pt idx="173">
                  <c:v>49552</c:v>
                </c:pt>
                <c:pt idx="174">
                  <c:v>49582</c:v>
                </c:pt>
                <c:pt idx="175">
                  <c:v>49613</c:v>
                </c:pt>
                <c:pt idx="176">
                  <c:v>49643</c:v>
                </c:pt>
                <c:pt idx="177">
                  <c:v>49674</c:v>
                </c:pt>
                <c:pt idx="178">
                  <c:v>49705</c:v>
                </c:pt>
                <c:pt idx="179">
                  <c:v>49734</c:v>
                </c:pt>
                <c:pt idx="180">
                  <c:v>49765</c:v>
                </c:pt>
                <c:pt idx="181">
                  <c:v>49795</c:v>
                </c:pt>
                <c:pt idx="182">
                  <c:v>49826</c:v>
                </c:pt>
                <c:pt idx="183">
                  <c:v>49856</c:v>
                </c:pt>
                <c:pt idx="184">
                  <c:v>49887</c:v>
                </c:pt>
                <c:pt idx="185">
                  <c:v>49918</c:v>
                </c:pt>
                <c:pt idx="186">
                  <c:v>49948</c:v>
                </c:pt>
                <c:pt idx="187">
                  <c:v>49979</c:v>
                </c:pt>
                <c:pt idx="188">
                  <c:v>50009</c:v>
                </c:pt>
                <c:pt idx="189">
                  <c:v>50040</c:v>
                </c:pt>
                <c:pt idx="190">
                  <c:v>50071</c:v>
                </c:pt>
                <c:pt idx="191">
                  <c:v>50099</c:v>
                </c:pt>
                <c:pt idx="192">
                  <c:v>50130</c:v>
                </c:pt>
                <c:pt idx="193">
                  <c:v>50160</c:v>
                </c:pt>
                <c:pt idx="194">
                  <c:v>50191</c:v>
                </c:pt>
                <c:pt idx="195">
                  <c:v>50221</c:v>
                </c:pt>
                <c:pt idx="196">
                  <c:v>50252</c:v>
                </c:pt>
                <c:pt idx="197">
                  <c:v>50283</c:v>
                </c:pt>
                <c:pt idx="198">
                  <c:v>50313</c:v>
                </c:pt>
                <c:pt idx="199">
                  <c:v>50344</c:v>
                </c:pt>
                <c:pt idx="200">
                  <c:v>50374</c:v>
                </c:pt>
                <c:pt idx="201">
                  <c:v>50405</c:v>
                </c:pt>
                <c:pt idx="202">
                  <c:v>50436</c:v>
                </c:pt>
                <c:pt idx="203">
                  <c:v>50464</c:v>
                </c:pt>
                <c:pt idx="204">
                  <c:v>50495</c:v>
                </c:pt>
                <c:pt idx="205">
                  <c:v>50525</c:v>
                </c:pt>
                <c:pt idx="206">
                  <c:v>50556</c:v>
                </c:pt>
                <c:pt idx="207">
                  <c:v>50586</c:v>
                </c:pt>
                <c:pt idx="208">
                  <c:v>50617</c:v>
                </c:pt>
                <c:pt idx="209">
                  <c:v>50648</c:v>
                </c:pt>
                <c:pt idx="210">
                  <c:v>50678</c:v>
                </c:pt>
                <c:pt idx="211">
                  <c:v>50709</c:v>
                </c:pt>
                <c:pt idx="212">
                  <c:v>50739</c:v>
                </c:pt>
                <c:pt idx="213">
                  <c:v>50770</c:v>
                </c:pt>
                <c:pt idx="214">
                  <c:v>50801</c:v>
                </c:pt>
                <c:pt idx="215">
                  <c:v>50829</c:v>
                </c:pt>
                <c:pt idx="216">
                  <c:v>50860</c:v>
                </c:pt>
                <c:pt idx="217">
                  <c:v>50890</c:v>
                </c:pt>
                <c:pt idx="218">
                  <c:v>50921</c:v>
                </c:pt>
                <c:pt idx="219">
                  <c:v>50951</c:v>
                </c:pt>
                <c:pt idx="220">
                  <c:v>50982</c:v>
                </c:pt>
                <c:pt idx="221">
                  <c:v>51013</c:v>
                </c:pt>
                <c:pt idx="222">
                  <c:v>51043</c:v>
                </c:pt>
                <c:pt idx="223">
                  <c:v>51074</c:v>
                </c:pt>
                <c:pt idx="224">
                  <c:v>51104</c:v>
                </c:pt>
                <c:pt idx="225">
                  <c:v>51135</c:v>
                </c:pt>
                <c:pt idx="226">
                  <c:v>51166</c:v>
                </c:pt>
                <c:pt idx="227">
                  <c:v>51195</c:v>
                </c:pt>
                <c:pt idx="228">
                  <c:v>51226</c:v>
                </c:pt>
                <c:pt idx="229">
                  <c:v>51256</c:v>
                </c:pt>
                <c:pt idx="230">
                  <c:v>51287</c:v>
                </c:pt>
                <c:pt idx="231">
                  <c:v>51317</c:v>
                </c:pt>
                <c:pt idx="232">
                  <c:v>51348</c:v>
                </c:pt>
                <c:pt idx="233">
                  <c:v>51379</c:v>
                </c:pt>
                <c:pt idx="234">
                  <c:v>51409</c:v>
                </c:pt>
                <c:pt idx="235">
                  <c:v>51440</c:v>
                </c:pt>
                <c:pt idx="236">
                  <c:v>51470</c:v>
                </c:pt>
                <c:pt idx="237">
                  <c:v>51501</c:v>
                </c:pt>
                <c:pt idx="238">
                  <c:v>51532</c:v>
                </c:pt>
                <c:pt idx="239">
                  <c:v>51560</c:v>
                </c:pt>
                <c:pt idx="240">
                  <c:v>51591</c:v>
                </c:pt>
                <c:pt idx="241">
                  <c:v>51621</c:v>
                </c:pt>
                <c:pt idx="242">
                  <c:v>51652</c:v>
                </c:pt>
                <c:pt idx="243">
                  <c:v>51682</c:v>
                </c:pt>
                <c:pt idx="244">
                  <c:v>51713</c:v>
                </c:pt>
                <c:pt idx="245">
                  <c:v>51744</c:v>
                </c:pt>
                <c:pt idx="246">
                  <c:v>51774</c:v>
                </c:pt>
                <c:pt idx="247">
                  <c:v>51805</c:v>
                </c:pt>
                <c:pt idx="248">
                  <c:v>51835</c:v>
                </c:pt>
                <c:pt idx="249">
                  <c:v>51866</c:v>
                </c:pt>
                <c:pt idx="250">
                  <c:v>51897</c:v>
                </c:pt>
                <c:pt idx="251">
                  <c:v>51925</c:v>
                </c:pt>
                <c:pt idx="252">
                  <c:v>51956</c:v>
                </c:pt>
                <c:pt idx="253">
                  <c:v>51986</c:v>
                </c:pt>
                <c:pt idx="254">
                  <c:v>52017</c:v>
                </c:pt>
                <c:pt idx="255">
                  <c:v>52047</c:v>
                </c:pt>
                <c:pt idx="256">
                  <c:v>52078</c:v>
                </c:pt>
                <c:pt idx="257">
                  <c:v>52109</c:v>
                </c:pt>
                <c:pt idx="258">
                  <c:v>52139</c:v>
                </c:pt>
                <c:pt idx="259">
                  <c:v>52170</c:v>
                </c:pt>
                <c:pt idx="260">
                  <c:v>52200</c:v>
                </c:pt>
                <c:pt idx="261">
                  <c:v>52231</c:v>
                </c:pt>
                <c:pt idx="262">
                  <c:v>52262</c:v>
                </c:pt>
                <c:pt idx="263">
                  <c:v>52290</c:v>
                </c:pt>
                <c:pt idx="264">
                  <c:v>52321</c:v>
                </c:pt>
                <c:pt idx="265">
                  <c:v>52351</c:v>
                </c:pt>
                <c:pt idx="266">
                  <c:v>52382</c:v>
                </c:pt>
                <c:pt idx="267">
                  <c:v>52412</c:v>
                </c:pt>
                <c:pt idx="268">
                  <c:v>52443</c:v>
                </c:pt>
                <c:pt idx="269">
                  <c:v>52474</c:v>
                </c:pt>
                <c:pt idx="270">
                  <c:v>52504</c:v>
                </c:pt>
                <c:pt idx="271">
                  <c:v>52535</c:v>
                </c:pt>
                <c:pt idx="272">
                  <c:v>52565</c:v>
                </c:pt>
                <c:pt idx="273">
                  <c:v>52596</c:v>
                </c:pt>
                <c:pt idx="274">
                  <c:v>52627</c:v>
                </c:pt>
                <c:pt idx="275">
                  <c:v>52656</c:v>
                </c:pt>
                <c:pt idx="276">
                  <c:v>52687</c:v>
                </c:pt>
                <c:pt idx="277">
                  <c:v>52717</c:v>
                </c:pt>
                <c:pt idx="278">
                  <c:v>52748</c:v>
                </c:pt>
                <c:pt idx="279">
                  <c:v>52778</c:v>
                </c:pt>
                <c:pt idx="280">
                  <c:v>52809</c:v>
                </c:pt>
                <c:pt idx="281">
                  <c:v>52840</c:v>
                </c:pt>
                <c:pt idx="282">
                  <c:v>52870</c:v>
                </c:pt>
                <c:pt idx="283">
                  <c:v>52901</c:v>
                </c:pt>
                <c:pt idx="284">
                  <c:v>52931</c:v>
                </c:pt>
                <c:pt idx="285">
                  <c:v>52962</c:v>
                </c:pt>
                <c:pt idx="286">
                  <c:v>52993</c:v>
                </c:pt>
                <c:pt idx="287">
                  <c:v>53021</c:v>
                </c:pt>
                <c:pt idx="288">
                  <c:v>53052</c:v>
                </c:pt>
                <c:pt idx="289">
                  <c:v>53082</c:v>
                </c:pt>
                <c:pt idx="290">
                  <c:v>53113</c:v>
                </c:pt>
                <c:pt idx="291">
                  <c:v>53143</c:v>
                </c:pt>
                <c:pt idx="292">
                  <c:v>53174</c:v>
                </c:pt>
                <c:pt idx="293">
                  <c:v>53205</c:v>
                </c:pt>
                <c:pt idx="294">
                  <c:v>53235</c:v>
                </c:pt>
                <c:pt idx="295">
                  <c:v>53266</c:v>
                </c:pt>
                <c:pt idx="296">
                  <c:v>53296</c:v>
                </c:pt>
                <c:pt idx="297">
                  <c:v>53327</c:v>
                </c:pt>
                <c:pt idx="298">
                  <c:v>53358</c:v>
                </c:pt>
                <c:pt idx="299">
                  <c:v>53386</c:v>
                </c:pt>
                <c:pt idx="300">
                  <c:v>53417</c:v>
                </c:pt>
                <c:pt idx="301">
                  <c:v>53447</c:v>
                </c:pt>
                <c:pt idx="302">
                  <c:v>53478</c:v>
                </c:pt>
                <c:pt idx="303">
                  <c:v>53508</c:v>
                </c:pt>
                <c:pt idx="304">
                  <c:v>53539</c:v>
                </c:pt>
                <c:pt idx="305">
                  <c:v>53570</c:v>
                </c:pt>
                <c:pt idx="306">
                  <c:v>53600</c:v>
                </c:pt>
                <c:pt idx="307">
                  <c:v>53631</c:v>
                </c:pt>
                <c:pt idx="308">
                  <c:v>53661</c:v>
                </c:pt>
                <c:pt idx="309">
                  <c:v>53692</c:v>
                </c:pt>
                <c:pt idx="310">
                  <c:v>53723</c:v>
                </c:pt>
                <c:pt idx="311">
                  <c:v>53751</c:v>
                </c:pt>
                <c:pt idx="312">
                  <c:v>53782</c:v>
                </c:pt>
                <c:pt idx="313">
                  <c:v>53812</c:v>
                </c:pt>
                <c:pt idx="314">
                  <c:v>53843</c:v>
                </c:pt>
                <c:pt idx="315">
                  <c:v>53873</c:v>
                </c:pt>
                <c:pt idx="316">
                  <c:v>53904</c:v>
                </c:pt>
                <c:pt idx="317">
                  <c:v>53935</c:v>
                </c:pt>
                <c:pt idx="318">
                  <c:v>53965</c:v>
                </c:pt>
                <c:pt idx="319">
                  <c:v>53996</c:v>
                </c:pt>
                <c:pt idx="320">
                  <c:v>54026</c:v>
                </c:pt>
                <c:pt idx="321">
                  <c:v>54057</c:v>
                </c:pt>
                <c:pt idx="322">
                  <c:v>54088</c:v>
                </c:pt>
                <c:pt idx="323">
                  <c:v>54117</c:v>
                </c:pt>
                <c:pt idx="324">
                  <c:v>54148</c:v>
                </c:pt>
                <c:pt idx="325">
                  <c:v>54178</c:v>
                </c:pt>
                <c:pt idx="326">
                  <c:v>54209</c:v>
                </c:pt>
                <c:pt idx="327">
                  <c:v>54239</c:v>
                </c:pt>
                <c:pt idx="328">
                  <c:v>54270</c:v>
                </c:pt>
                <c:pt idx="329">
                  <c:v>54301</c:v>
                </c:pt>
                <c:pt idx="330">
                  <c:v>54331</c:v>
                </c:pt>
                <c:pt idx="331">
                  <c:v>54362</c:v>
                </c:pt>
                <c:pt idx="332">
                  <c:v>54392</c:v>
                </c:pt>
                <c:pt idx="333">
                  <c:v>54423</c:v>
                </c:pt>
                <c:pt idx="334">
                  <c:v>54454</c:v>
                </c:pt>
                <c:pt idx="335">
                  <c:v>54482</c:v>
                </c:pt>
                <c:pt idx="336">
                  <c:v>54513</c:v>
                </c:pt>
                <c:pt idx="337">
                  <c:v>54543</c:v>
                </c:pt>
                <c:pt idx="338">
                  <c:v>54574</c:v>
                </c:pt>
                <c:pt idx="339">
                  <c:v>54604</c:v>
                </c:pt>
                <c:pt idx="340">
                  <c:v>54635</c:v>
                </c:pt>
                <c:pt idx="341">
                  <c:v>54666</c:v>
                </c:pt>
                <c:pt idx="342">
                  <c:v>54696</c:v>
                </c:pt>
                <c:pt idx="343">
                  <c:v>54727</c:v>
                </c:pt>
                <c:pt idx="344">
                  <c:v>54757</c:v>
                </c:pt>
                <c:pt idx="345">
                  <c:v>54788</c:v>
                </c:pt>
                <c:pt idx="346">
                  <c:v>54819</c:v>
                </c:pt>
                <c:pt idx="347">
                  <c:v>54847</c:v>
                </c:pt>
                <c:pt idx="348">
                  <c:v>54878</c:v>
                </c:pt>
                <c:pt idx="349">
                  <c:v>54908</c:v>
                </c:pt>
                <c:pt idx="350">
                  <c:v>54939</c:v>
                </c:pt>
                <c:pt idx="351">
                  <c:v>54969</c:v>
                </c:pt>
                <c:pt idx="352">
                  <c:v>55000</c:v>
                </c:pt>
                <c:pt idx="353">
                  <c:v>55031</c:v>
                </c:pt>
                <c:pt idx="354">
                  <c:v>55061</c:v>
                </c:pt>
                <c:pt idx="355">
                  <c:v>55092</c:v>
                </c:pt>
                <c:pt idx="356">
                  <c:v>55122</c:v>
                </c:pt>
                <c:pt idx="357">
                  <c:v>55153</c:v>
                </c:pt>
                <c:pt idx="358">
                  <c:v>55184</c:v>
                </c:pt>
                <c:pt idx="359">
                  <c:v>55212</c:v>
                </c:pt>
              </c:numCache>
            </c:numRef>
          </c:cat>
          <c:val>
            <c:numRef>
              <c:f>Kredyt!$J$23:$J$382</c:f>
              <c:numCache>
                <c:formatCode>#,##0</c:formatCode>
                <c:ptCount val="360"/>
                <c:pt idx="0">
                  <c:v>3845.7222222222226</c:v>
                </c:pt>
                <c:pt idx="1">
                  <c:v>3837.4491666666672</c:v>
                </c:pt>
                <c:pt idx="2">
                  <c:v>3833.8598796296301</c:v>
                </c:pt>
                <c:pt idx="3">
                  <c:v>3832.4708333333338</c:v>
                </c:pt>
                <c:pt idx="4">
                  <c:v>3828.0537037037038</c:v>
                </c:pt>
                <c:pt idx="5">
                  <c:v>3823.9398779461289</c:v>
                </c:pt>
                <c:pt idx="6">
                  <c:v>3843.7178535353542</c:v>
                </c:pt>
                <c:pt idx="7">
                  <c:v>4155.0877777777787</c:v>
                </c:pt>
                <c:pt idx="8">
                  <c:v>4915.3066666666682</c:v>
                </c:pt>
                <c:pt idx="9">
                  <c:v>5379.6152294686017</c:v>
                </c:pt>
                <c:pt idx="10">
                  <c:v>5724.8349537037057</c:v>
                </c:pt>
                <c:pt idx="11">
                  <c:v>6109.8291527777801</c:v>
                </c:pt>
                <c:pt idx="12">
                  <c:v>6651.1822222222254</c:v>
                </c:pt>
                <c:pt idx="13">
                  <c:v>7357.9624351851908</c:v>
                </c:pt>
                <c:pt idx="14">
                  <c:v>7943.3470370370414</c:v>
                </c:pt>
                <c:pt idx="15">
                  <c:v>8231.3814814814868</c:v>
                </c:pt>
                <c:pt idx="16">
                  <c:v>8350.1525925925998</c:v>
                </c:pt>
                <c:pt idx="17">
                  <c:v>8316.1504587542167</c:v>
                </c:pt>
                <c:pt idx="18">
                  <c:v>8320.6880555555617</c:v>
                </c:pt>
                <c:pt idx="19">
                  <c:v>8416.3415123456889</c:v>
                </c:pt>
                <c:pt idx="20">
                  <c:v>8471.5095370370473</c:v>
                </c:pt>
                <c:pt idx="21">
                  <c:v>8213.6270370370439</c:v>
                </c:pt>
                <c:pt idx="22">
                  <c:v>8058.4000617284046</c:v>
                </c:pt>
                <c:pt idx="23">
                  <c:v>8016.9652824074183</c:v>
                </c:pt>
                <c:pt idx="24">
                  <c:v>7987.3341062802028</c:v>
                </c:pt>
                <c:pt idx="25">
                  <c:v>7954.454093567263</c:v>
                </c:pt>
                <c:pt idx="26">
                  <c:v>7937.1120370370481</c:v>
                </c:pt>
                <c:pt idx="27">
                  <c:v>7920.1013888889001</c:v>
                </c:pt>
                <c:pt idx="28">
                  <c:v>7784.523703703715</c:v>
                </c:pt>
                <c:pt idx="29">
                  <c:v>7635.5203367003487</c:v>
                </c:pt>
                <c:pt idx="30">
                  <c:v>7179.0842592592708</c:v>
                </c:pt>
                <c:pt idx="31">
                  <c:v>7003.7289730639832</c:v>
                </c:pt>
                <c:pt idx="32">
                  <c:v>7083.776296296307</c:v>
                </c:pt>
                <c:pt idx="33">
                  <c:v>7123.819049707613</c:v>
                </c:pt>
                <c:pt idx="34">
                  <c:v>7120.0284932660034</c:v>
                </c:pt>
                <c:pt idx="35">
                  <c:v>7114.3757716049495</c:v>
                </c:pt>
                <c:pt idx="36">
                  <c:v>7102.035555555568</c:v>
                </c:pt>
                <c:pt idx="37">
                  <c:v>7092.5702777777915</c:v>
                </c:pt>
                <c:pt idx="38">
                  <c:v>7073.8770925926055</c:v>
                </c:pt>
                <c:pt idx="39">
                  <c:v>7058.0083194444578</c:v>
                </c:pt>
                <c:pt idx="40">
                  <c:v>7047.9308641975449</c:v>
                </c:pt>
                <c:pt idx="41">
                  <c:v>7001.8483624828677</c:v>
                </c:pt>
                <c:pt idx="42">
                  <c:v>6955.9608847736781</c:v>
                </c:pt>
                <c:pt idx="43">
                  <c:v>6910.2684310699742</c:v>
                </c:pt>
                <c:pt idx="44">
                  <c:v>6864.7710013717578</c:v>
                </c:pt>
                <c:pt idx="45">
                  <c:v>6819.4685956790281</c:v>
                </c:pt>
                <c:pt idx="46">
                  <c:v>6774.361213991785</c:v>
                </c:pt>
                <c:pt idx="47">
                  <c:v>6729.4488563100294</c:v>
                </c:pt>
                <c:pt idx="48">
                  <c:v>6684.7315226337614</c:v>
                </c:pt>
                <c:pt idx="49">
                  <c:v>6640.20921296298</c:v>
                </c:pt>
                <c:pt idx="50">
                  <c:v>6595.8819272976853</c:v>
                </c:pt>
                <c:pt idx="51">
                  <c:v>6551.7496656378771</c:v>
                </c:pt>
                <c:pt idx="52">
                  <c:v>6507.8124279835556</c:v>
                </c:pt>
                <c:pt idx="53">
                  <c:v>6464.0702143347226</c:v>
                </c:pt>
                <c:pt idx="54">
                  <c:v>6420.5230246913761</c:v>
                </c:pt>
                <c:pt idx="55">
                  <c:v>6377.1708590535154</c:v>
                </c:pt>
                <c:pt idx="56">
                  <c:v>6334.0137174211432</c:v>
                </c:pt>
                <c:pt idx="57">
                  <c:v>6291.0515997942566</c:v>
                </c:pt>
                <c:pt idx="58">
                  <c:v>6248.2845061728576</c:v>
                </c:pt>
                <c:pt idx="59">
                  <c:v>6205.7124365569462</c:v>
                </c:pt>
                <c:pt idx="60">
                  <c:v>6163.3353909465204</c:v>
                </c:pt>
                <c:pt idx="61">
                  <c:v>6121.1533693415822</c:v>
                </c:pt>
                <c:pt idx="62">
                  <c:v>6079.1663717421307</c:v>
                </c:pt>
                <c:pt idx="63">
                  <c:v>6037.3743981481666</c:v>
                </c:pt>
                <c:pt idx="64">
                  <c:v>5995.7774485596892</c:v>
                </c:pt>
                <c:pt idx="65">
                  <c:v>5954.3755229766994</c:v>
                </c:pt>
                <c:pt idx="66">
                  <c:v>5913.1686213991961</c:v>
                </c:pt>
                <c:pt idx="67">
                  <c:v>5872.1567438271795</c:v>
                </c:pt>
                <c:pt idx="68">
                  <c:v>5831.3398902606505</c:v>
                </c:pt>
                <c:pt idx="69">
                  <c:v>5790.718060699608</c:v>
                </c:pt>
                <c:pt idx="70">
                  <c:v>5750.2912551440522</c:v>
                </c:pt>
                <c:pt idx="71">
                  <c:v>5710.0594735939849</c:v>
                </c:pt>
                <c:pt idx="72">
                  <c:v>5670.0227160494032</c:v>
                </c:pt>
                <c:pt idx="73">
                  <c:v>5630.1809825103082</c:v>
                </c:pt>
                <c:pt idx="74">
                  <c:v>5590.5342729767008</c:v>
                </c:pt>
                <c:pt idx="75">
                  <c:v>5551.0825874485799</c:v>
                </c:pt>
                <c:pt idx="76">
                  <c:v>5511.8259259259457</c:v>
                </c:pt>
                <c:pt idx="77">
                  <c:v>5500.3601851852054</c:v>
                </c:pt>
                <c:pt idx="78">
                  <c:v>5488.8944444444651</c:v>
                </c:pt>
                <c:pt idx="79">
                  <c:v>5477.4287037037248</c:v>
                </c:pt>
                <c:pt idx="80">
                  <c:v>5465.9629629629835</c:v>
                </c:pt>
                <c:pt idx="81">
                  <c:v>5454.4972222222441</c:v>
                </c:pt>
                <c:pt idx="82">
                  <c:v>5443.0314814815029</c:v>
                </c:pt>
                <c:pt idx="83">
                  <c:v>5431.5657407407625</c:v>
                </c:pt>
                <c:pt idx="84">
                  <c:v>5420.1000000000222</c:v>
                </c:pt>
                <c:pt idx="85">
                  <c:v>5408.6342592592819</c:v>
                </c:pt>
                <c:pt idx="86">
                  <c:v>5397.1685185185415</c:v>
                </c:pt>
                <c:pt idx="87">
                  <c:v>5385.7027777778003</c:v>
                </c:pt>
                <c:pt idx="88">
                  <c:v>5374.23703703706</c:v>
                </c:pt>
                <c:pt idx="89">
                  <c:v>5362.7712962963196</c:v>
                </c:pt>
                <c:pt idx="90">
                  <c:v>5351.3055555555793</c:v>
                </c:pt>
                <c:pt idx="91">
                  <c:v>5339.839814814839</c:v>
                </c:pt>
                <c:pt idx="92">
                  <c:v>5328.3740740740977</c:v>
                </c:pt>
                <c:pt idx="93">
                  <c:v>5316.9083333333583</c:v>
                </c:pt>
                <c:pt idx="94">
                  <c:v>5305.4425925926171</c:v>
                </c:pt>
                <c:pt idx="95">
                  <c:v>5293.9768518518767</c:v>
                </c:pt>
                <c:pt idx="96">
                  <c:v>5282.5111111111364</c:v>
                </c:pt>
                <c:pt idx="97">
                  <c:v>5271.0453703703961</c:v>
                </c:pt>
                <c:pt idx="98">
                  <c:v>5259.5796296296558</c:v>
                </c:pt>
                <c:pt idx="99">
                  <c:v>5248.1138888889145</c:v>
                </c:pt>
                <c:pt idx="100">
                  <c:v>5236.6481481481742</c:v>
                </c:pt>
                <c:pt idx="101">
                  <c:v>5225.1824074074339</c:v>
                </c:pt>
                <c:pt idx="102">
                  <c:v>5213.7166666666935</c:v>
                </c:pt>
                <c:pt idx="103">
                  <c:v>5202.2509259259532</c:v>
                </c:pt>
                <c:pt idx="104">
                  <c:v>5190.7851851852129</c:v>
                </c:pt>
                <c:pt idx="105">
                  <c:v>5179.3194444444725</c:v>
                </c:pt>
                <c:pt idx="106">
                  <c:v>5167.8537037037313</c:v>
                </c:pt>
                <c:pt idx="107">
                  <c:v>5156.387962962991</c:v>
                </c:pt>
                <c:pt idx="108">
                  <c:v>5144.9222222222506</c:v>
                </c:pt>
                <c:pt idx="109">
                  <c:v>5133.4564814815103</c:v>
                </c:pt>
                <c:pt idx="110">
                  <c:v>5121.99074074077</c:v>
                </c:pt>
                <c:pt idx="111">
                  <c:v>5110.5250000000287</c:v>
                </c:pt>
                <c:pt idx="112">
                  <c:v>5099.0592592592893</c:v>
                </c:pt>
                <c:pt idx="113">
                  <c:v>5087.5935185185481</c:v>
                </c:pt>
                <c:pt idx="114">
                  <c:v>5076.1277777778078</c:v>
                </c:pt>
                <c:pt idx="115">
                  <c:v>5064.6620370370674</c:v>
                </c:pt>
                <c:pt idx="116">
                  <c:v>5053.1962962963271</c:v>
                </c:pt>
                <c:pt idx="117">
                  <c:v>5041.7305555555868</c:v>
                </c:pt>
                <c:pt idx="118">
                  <c:v>5030.2648148148455</c:v>
                </c:pt>
                <c:pt idx="119">
                  <c:v>5018.7990740741052</c:v>
                </c:pt>
                <c:pt idx="120">
                  <c:v>5007.3333333333649</c:v>
                </c:pt>
                <c:pt idx="121">
                  <c:v>4995.8675925926245</c:v>
                </c:pt>
                <c:pt idx="122">
                  <c:v>4984.4018518518842</c:v>
                </c:pt>
                <c:pt idx="123">
                  <c:v>4972.936111111143</c:v>
                </c:pt>
                <c:pt idx="124">
                  <c:v>4961.4703703704035</c:v>
                </c:pt>
                <c:pt idx="125">
                  <c:v>4950.0046296296623</c:v>
                </c:pt>
                <c:pt idx="126">
                  <c:v>4938.538888888922</c:v>
                </c:pt>
                <c:pt idx="127">
                  <c:v>4927.0731481481816</c:v>
                </c:pt>
                <c:pt idx="128">
                  <c:v>4915.6074074074404</c:v>
                </c:pt>
                <c:pt idx="129">
                  <c:v>4904.1416666667001</c:v>
                </c:pt>
                <c:pt idx="130">
                  <c:v>4892.6759259259597</c:v>
                </c:pt>
                <c:pt idx="131">
                  <c:v>4881.2101851852185</c:v>
                </c:pt>
                <c:pt idx="132">
                  <c:v>4869.7444444444773</c:v>
                </c:pt>
                <c:pt idx="133">
                  <c:v>4858.2787037037369</c:v>
                </c:pt>
                <c:pt idx="134">
                  <c:v>4846.8129629629966</c:v>
                </c:pt>
                <c:pt idx="135">
                  <c:v>4835.3472222222554</c:v>
                </c:pt>
                <c:pt idx="136">
                  <c:v>4823.8814814815141</c:v>
                </c:pt>
                <c:pt idx="137">
                  <c:v>4812.4157407407738</c:v>
                </c:pt>
                <c:pt idx="138">
                  <c:v>4800.9500000000335</c:v>
                </c:pt>
                <c:pt idx="139">
                  <c:v>4789.4842592592922</c:v>
                </c:pt>
                <c:pt idx="140">
                  <c:v>4778.018518518551</c:v>
                </c:pt>
                <c:pt idx="141">
                  <c:v>4766.5527777778107</c:v>
                </c:pt>
                <c:pt idx="142">
                  <c:v>4755.0870370370703</c:v>
                </c:pt>
                <c:pt idx="143">
                  <c:v>4743.6212962963291</c:v>
                </c:pt>
                <c:pt idx="144">
                  <c:v>4732.1555555555879</c:v>
                </c:pt>
                <c:pt idx="145">
                  <c:v>4720.6898148148475</c:v>
                </c:pt>
                <c:pt idx="146">
                  <c:v>4709.2240740741072</c:v>
                </c:pt>
                <c:pt idx="147">
                  <c:v>4697.758333333366</c:v>
                </c:pt>
                <c:pt idx="148">
                  <c:v>4686.2925925926247</c:v>
                </c:pt>
                <c:pt idx="149">
                  <c:v>4674.8268518518853</c:v>
                </c:pt>
                <c:pt idx="150">
                  <c:v>4663.3611111111441</c:v>
                </c:pt>
                <c:pt idx="151">
                  <c:v>4651.8953703704028</c:v>
                </c:pt>
                <c:pt idx="152">
                  <c:v>4640.4296296296616</c:v>
                </c:pt>
                <c:pt idx="153">
                  <c:v>4628.9638888889222</c:v>
                </c:pt>
                <c:pt idx="154">
                  <c:v>4617.4981481481809</c:v>
                </c:pt>
                <c:pt idx="155">
                  <c:v>4606.0324074074397</c:v>
                </c:pt>
                <c:pt idx="156">
                  <c:v>4594.5666666666984</c:v>
                </c:pt>
                <c:pt idx="157">
                  <c:v>4583.100925925959</c:v>
                </c:pt>
                <c:pt idx="158">
                  <c:v>4571.6351851852178</c:v>
                </c:pt>
                <c:pt idx="159">
                  <c:v>4560.1694444444765</c:v>
                </c:pt>
                <c:pt idx="160">
                  <c:v>4548.7037037037362</c:v>
                </c:pt>
                <c:pt idx="161">
                  <c:v>4537.2379629629959</c:v>
                </c:pt>
                <c:pt idx="162">
                  <c:v>4525.7722222222546</c:v>
                </c:pt>
                <c:pt idx="163">
                  <c:v>4514.3064814815134</c:v>
                </c:pt>
                <c:pt idx="164">
                  <c:v>4502.8407407407731</c:v>
                </c:pt>
                <c:pt idx="165">
                  <c:v>4491.3750000000327</c:v>
                </c:pt>
                <c:pt idx="166">
                  <c:v>4479.9092592592915</c:v>
                </c:pt>
                <c:pt idx="167">
                  <c:v>4468.4435185185503</c:v>
                </c:pt>
                <c:pt idx="168">
                  <c:v>4456.9777777778099</c:v>
                </c:pt>
                <c:pt idx="169">
                  <c:v>4445.5120370370696</c:v>
                </c:pt>
                <c:pt idx="170">
                  <c:v>4434.0462962963284</c:v>
                </c:pt>
                <c:pt idx="171">
                  <c:v>4422.5805555555871</c:v>
                </c:pt>
                <c:pt idx="172">
                  <c:v>4411.1148148148468</c:v>
                </c:pt>
                <c:pt idx="173">
                  <c:v>4399.6490740741065</c:v>
                </c:pt>
                <c:pt idx="174">
                  <c:v>4388.1833333333652</c:v>
                </c:pt>
                <c:pt idx="175">
                  <c:v>4376.717592592624</c:v>
                </c:pt>
                <c:pt idx="176">
                  <c:v>4365.2518518518837</c:v>
                </c:pt>
                <c:pt idx="177">
                  <c:v>4353.7861111111433</c:v>
                </c:pt>
                <c:pt idx="178">
                  <c:v>4342.3203703704021</c:v>
                </c:pt>
                <c:pt idx="179">
                  <c:v>4330.8546296296608</c:v>
                </c:pt>
                <c:pt idx="180">
                  <c:v>4319.3888888889205</c:v>
                </c:pt>
                <c:pt idx="181">
                  <c:v>4307.9231481481802</c:v>
                </c:pt>
                <c:pt idx="182">
                  <c:v>4296.457407407439</c:v>
                </c:pt>
                <c:pt idx="183">
                  <c:v>4284.9916666666986</c:v>
                </c:pt>
                <c:pt idx="184">
                  <c:v>4273.5259259259574</c:v>
                </c:pt>
                <c:pt idx="185">
                  <c:v>4262.0601851852171</c:v>
                </c:pt>
                <c:pt idx="186">
                  <c:v>4250.5944444444758</c:v>
                </c:pt>
                <c:pt idx="187">
                  <c:v>4239.1287037037355</c:v>
                </c:pt>
                <c:pt idx="188">
                  <c:v>4227.6629629629942</c:v>
                </c:pt>
                <c:pt idx="189">
                  <c:v>4216.1972222222539</c:v>
                </c:pt>
                <c:pt idx="190">
                  <c:v>4204.7314814815127</c:v>
                </c:pt>
                <c:pt idx="191">
                  <c:v>4193.2657407407723</c:v>
                </c:pt>
                <c:pt idx="192">
                  <c:v>4181.8000000000311</c:v>
                </c:pt>
                <c:pt idx="193">
                  <c:v>4170.3342592592908</c:v>
                </c:pt>
                <c:pt idx="194">
                  <c:v>4158.8685185185495</c:v>
                </c:pt>
                <c:pt idx="195">
                  <c:v>4147.4027777778092</c:v>
                </c:pt>
                <c:pt idx="196">
                  <c:v>4135.937037037068</c:v>
                </c:pt>
                <c:pt idx="197">
                  <c:v>4124.4712962963276</c:v>
                </c:pt>
                <c:pt idx="198">
                  <c:v>4113.0055555555864</c:v>
                </c:pt>
                <c:pt idx="199">
                  <c:v>4101.5398148148461</c:v>
                </c:pt>
                <c:pt idx="200">
                  <c:v>4090.0740740741048</c:v>
                </c:pt>
                <c:pt idx="201">
                  <c:v>4078.6083333333645</c:v>
                </c:pt>
                <c:pt idx="202">
                  <c:v>4067.1425925926233</c:v>
                </c:pt>
                <c:pt idx="203">
                  <c:v>4055.6768518518829</c:v>
                </c:pt>
                <c:pt idx="204">
                  <c:v>4044.2111111111417</c:v>
                </c:pt>
                <c:pt idx="205">
                  <c:v>4032.7453703704014</c:v>
                </c:pt>
                <c:pt idx="206">
                  <c:v>4021.2796296296601</c:v>
                </c:pt>
                <c:pt idx="207">
                  <c:v>4009.8138888889198</c:v>
                </c:pt>
                <c:pt idx="208">
                  <c:v>3998.3481481481786</c:v>
                </c:pt>
                <c:pt idx="209">
                  <c:v>3986.8824074074382</c:v>
                </c:pt>
                <c:pt idx="210">
                  <c:v>3975.416666666697</c:v>
                </c:pt>
                <c:pt idx="211">
                  <c:v>3963.9509259259567</c:v>
                </c:pt>
                <c:pt idx="212">
                  <c:v>3952.4851851852154</c:v>
                </c:pt>
                <c:pt idx="213">
                  <c:v>3941.0194444444751</c:v>
                </c:pt>
                <c:pt idx="214">
                  <c:v>3929.5537037037348</c:v>
                </c:pt>
                <c:pt idx="215">
                  <c:v>3918.0879629629935</c:v>
                </c:pt>
                <c:pt idx="216">
                  <c:v>3906.6222222222532</c:v>
                </c:pt>
                <c:pt idx="217">
                  <c:v>3895.1564814815119</c:v>
                </c:pt>
                <c:pt idx="218">
                  <c:v>3883.6907407407716</c:v>
                </c:pt>
                <c:pt idx="219">
                  <c:v>3872.2250000000304</c:v>
                </c:pt>
                <c:pt idx="220">
                  <c:v>3860.75925925929</c:v>
                </c:pt>
                <c:pt idx="221">
                  <c:v>3849.2935185185488</c:v>
                </c:pt>
                <c:pt idx="222">
                  <c:v>3837.8277777778085</c:v>
                </c:pt>
                <c:pt idx="223">
                  <c:v>3826.3620370370672</c:v>
                </c:pt>
                <c:pt idx="224">
                  <c:v>3814.8962962963269</c:v>
                </c:pt>
                <c:pt idx="225">
                  <c:v>3803.4305555555857</c:v>
                </c:pt>
                <c:pt idx="226">
                  <c:v>3791.9648148148453</c:v>
                </c:pt>
                <c:pt idx="227">
                  <c:v>3780.4990740741041</c:v>
                </c:pt>
                <c:pt idx="228">
                  <c:v>3769.0333333333638</c:v>
                </c:pt>
                <c:pt idx="229">
                  <c:v>3757.5675925926225</c:v>
                </c:pt>
                <c:pt idx="230">
                  <c:v>3746.1018518518822</c:v>
                </c:pt>
                <c:pt idx="231">
                  <c:v>3734.636111111141</c:v>
                </c:pt>
                <c:pt idx="232">
                  <c:v>3723.1703703704006</c:v>
                </c:pt>
                <c:pt idx="233">
                  <c:v>3711.7046296296594</c:v>
                </c:pt>
                <c:pt idx="234">
                  <c:v>3700.2388888889191</c:v>
                </c:pt>
                <c:pt idx="235">
                  <c:v>3688.7731481481778</c:v>
                </c:pt>
                <c:pt idx="236">
                  <c:v>3677.3074074074375</c:v>
                </c:pt>
                <c:pt idx="237">
                  <c:v>3665.8416666666963</c:v>
                </c:pt>
                <c:pt idx="238">
                  <c:v>3654.3759259259559</c:v>
                </c:pt>
                <c:pt idx="239">
                  <c:v>3642.9101851852147</c:v>
                </c:pt>
                <c:pt idx="240">
                  <c:v>3631.4444444444744</c:v>
                </c:pt>
                <c:pt idx="241">
                  <c:v>3619.9787037037331</c:v>
                </c:pt>
                <c:pt idx="242">
                  <c:v>3608.5129629629928</c:v>
                </c:pt>
                <c:pt idx="243">
                  <c:v>3597.0472222222515</c:v>
                </c:pt>
                <c:pt idx="244">
                  <c:v>3585.5814814815112</c:v>
                </c:pt>
                <c:pt idx="245">
                  <c:v>3574.11574074077</c:v>
                </c:pt>
                <c:pt idx="246">
                  <c:v>3562.6500000000296</c:v>
                </c:pt>
                <c:pt idx="247">
                  <c:v>3551.1842592592889</c:v>
                </c:pt>
                <c:pt idx="248">
                  <c:v>3539.7185185185481</c:v>
                </c:pt>
                <c:pt idx="249">
                  <c:v>3528.2527777778073</c:v>
                </c:pt>
                <c:pt idx="250">
                  <c:v>3516.7870370370665</c:v>
                </c:pt>
                <c:pt idx="251">
                  <c:v>3505.3212962963257</c:v>
                </c:pt>
                <c:pt idx="252">
                  <c:v>3493.8555555555849</c:v>
                </c:pt>
                <c:pt idx="253">
                  <c:v>3482.3898148148442</c:v>
                </c:pt>
                <c:pt idx="254">
                  <c:v>3470.9240740741034</c:v>
                </c:pt>
                <c:pt idx="255">
                  <c:v>3459.4583333333626</c:v>
                </c:pt>
                <c:pt idx="256">
                  <c:v>3447.9925925926218</c:v>
                </c:pt>
                <c:pt idx="257">
                  <c:v>3436.526851851881</c:v>
                </c:pt>
                <c:pt idx="258">
                  <c:v>3425.0611111111402</c:v>
                </c:pt>
                <c:pt idx="259">
                  <c:v>3413.5953703703995</c:v>
                </c:pt>
                <c:pt idx="260">
                  <c:v>3402.1296296296587</c:v>
                </c:pt>
                <c:pt idx="261">
                  <c:v>3390.6638888889183</c:v>
                </c:pt>
                <c:pt idx="262">
                  <c:v>3379.1981481481771</c:v>
                </c:pt>
                <c:pt idx="263">
                  <c:v>3367.7324074074368</c:v>
                </c:pt>
                <c:pt idx="264">
                  <c:v>3356.2666666666955</c:v>
                </c:pt>
                <c:pt idx="265">
                  <c:v>3344.8009259259552</c:v>
                </c:pt>
                <c:pt idx="266">
                  <c:v>3333.335185185214</c:v>
                </c:pt>
                <c:pt idx="267">
                  <c:v>3321.8694444444736</c:v>
                </c:pt>
                <c:pt idx="268">
                  <c:v>3310.4037037037324</c:v>
                </c:pt>
                <c:pt idx="269">
                  <c:v>3298.9379629629921</c:v>
                </c:pt>
                <c:pt idx="270">
                  <c:v>3287.4722222222508</c:v>
                </c:pt>
                <c:pt idx="271">
                  <c:v>3276.00648148151</c:v>
                </c:pt>
                <c:pt idx="272">
                  <c:v>3264.5407407407693</c:v>
                </c:pt>
                <c:pt idx="273">
                  <c:v>3253.0750000000285</c:v>
                </c:pt>
                <c:pt idx="274">
                  <c:v>3241.6092592592877</c:v>
                </c:pt>
                <c:pt idx="275">
                  <c:v>3230.1435185185474</c:v>
                </c:pt>
                <c:pt idx="276">
                  <c:v>3218.6777777778066</c:v>
                </c:pt>
                <c:pt idx="277">
                  <c:v>3207.2120370370658</c:v>
                </c:pt>
                <c:pt idx="278">
                  <c:v>3195.746296296325</c:v>
                </c:pt>
                <c:pt idx="279">
                  <c:v>3184.2805555555842</c:v>
                </c:pt>
                <c:pt idx="280">
                  <c:v>3172.8148148148434</c:v>
                </c:pt>
                <c:pt idx="281">
                  <c:v>3161.3490740741026</c:v>
                </c:pt>
                <c:pt idx="282">
                  <c:v>3149.8833333333619</c:v>
                </c:pt>
                <c:pt idx="283">
                  <c:v>3138.4175925926211</c:v>
                </c:pt>
                <c:pt idx="284">
                  <c:v>3126.9518518518803</c:v>
                </c:pt>
                <c:pt idx="285">
                  <c:v>3115.4861111111395</c:v>
                </c:pt>
                <c:pt idx="286">
                  <c:v>3104.0203703703987</c:v>
                </c:pt>
                <c:pt idx="287">
                  <c:v>3092.5546296296579</c:v>
                </c:pt>
                <c:pt idx="288">
                  <c:v>3081.0888888889172</c:v>
                </c:pt>
                <c:pt idx="289">
                  <c:v>3069.6231481481764</c:v>
                </c:pt>
                <c:pt idx="290">
                  <c:v>3058.1574074074356</c:v>
                </c:pt>
                <c:pt idx="291">
                  <c:v>3046.6916666666948</c:v>
                </c:pt>
                <c:pt idx="292">
                  <c:v>3035.225925925954</c:v>
                </c:pt>
                <c:pt idx="293">
                  <c:v>3023.7601851852132</c:v>
                </c:pt>
                <c:pt idx="294">
                  <c:v>3012.2944444444724</c:v>
                </c:pt>
                <c:pt idx="295">
                  <c:v>3000.8287037037317</c:v>
                </c:pt>
                <c:pt idx="296">
                  <c:v>2989.3629629629909</c:v>
                </c:pt>
                <c:pt idx="297">
                  <c:v>2977.8972222222501</c:v>
                </c:pt>
                <c:pt idx="298">
                  <c:v>2966.4314814815093</c:v>
                </c:pt>
                <c:pt idx="299">
                  <c:v>2954.9657407407685</c:v>
                </c:pt>
                <c:pt idx="300">
                  <c:v>2943.5000000000277</c:v>
                </c:pt>
                <c:pt idx="301">
                  <c:v>2932.034259259287</c:v>
                </c:pt>
                <c:pt idx="302">
                  <c:v>2920.5685185185462</c:v>
                </c:pt>
                <c:pt idx="303">
                  <c:v>2909.1027777778054</c:v>
                </c:pt>
                <c:pt idx="304">
                  <c:v>2897.6370370370646</c:v>
                </c:pt>
                <c:pt idx="305">
                  <c:v>2886.1712962963238</c:v>
                </c:pt>
                <c:pt idx="306">
                  <c:v>2874.705555555583</c:v>
                </c:pt>
                <c:pt idx="307">
                  <c:v>2863.2398148148422</c:v>
                </c:pt>
                <c:pt idx="308">
                  <c:v>2851.7740740741015</c:v>
                </c:pt>
                <c:pt idx="309">
                  <c:v>2840.3083333333607</c:v>
                </c:pt>
                <c:pt idx="310">
                  <c:v>2828.8425925926199</c:v>
                </c:pt>
                <c:pt idx="311">
                  <c:v>2817.3768518518791</c:v>
                </c:pt>
                <c:pt idx="312">
                  <c:v>2805.9111111111388</c:v>
                </c:pt>
                <c:pt idx="313">
                  <c:v>2794.4453703703975</c:v>
                </c:pt>
                <c:pt idx="314">
                  <c:v>2782.9796296296572</c:v>
                </c:pt>
                <c:pt idx="315">
                  <c:v>2771.513888888916</c:v>
                </c:pt>
                <c:pt idx="316">
                  <c:v>2760.0481481481756</c:v>
                </c:pt>
                <c:pt idx="317">
                  <c:v>2748.5824074074344</c:v>
                </c:pt>
                <c:pt idx="318">
                  <c:v>2737.1166666666941</c:v>
                </c:pt>
                <c:pt idx="319">
                  <c:v>2725.6509259259533</c:v>
                </c:pt>
                <c:pt idx="320">
                  <c:v>2714.1851851852125</c:v>
                </c:pt>
                <c:pt idx="321">
                  <c:v>2702.7194444444717</c:v>
                </c:pt>
                <c:pt idx="322">
                  <c:v>2691.2537037037309</c:v>
                </c:pt>
                <c:pt idx="323">
                  <c:v>2679.7879629629902</c:v>
                </c:pt>
                <c:pt idx="324">
                  <c:v>2668.3222222222494</c:v>
                </c:pt>
                <c:pt idx="325">
                  <c:v>2656.8564814815086</c:v>
                </c:pt>
                <c:pt idx="326">
                  <c:v>2645.3907407407678</c:v>
                </c:pt>
                <c:pt idx="327">
                  <c:v>2633.925000000027</c:v>
                </c:pt>
                <c:pt idx="328">
                  <c:v>2622.4592592592862</c:v>
                </c:pt>
                <c:pt idx="329">
                  <c:v>2610.9935185185454</c:v>
                </c:pt>
                <c:pt idx="330">
                  <c:v>2599.5277777778047</c:v>
                </c:pt>
                <c:pt idx="331">
                  <c:v>2588.0620370370639</c:v>
                </c:pt>
                <c:pt idx="332">
                  <c:v>2576.5962962963231</c:v>
                </c:pt>
                <c:pt idx="333">
                  <c:v>2565.1305555555823</c:v>
                </c:pt>
                <c:pt idx="334">
                  <c:v>2553.6648148148415</c:v>
                </c:pt>
                <c:pt idx="335">
                  <c:v>2542.1990740741007</c:v>
                </c:pt>
                <c:pt idx="336">
                  <c:v>2530.73333333336</c:v>
                </c:pt>
                <c:pt idx="337">
                  <c:v>2519.2675925926196</c:v>
                </c:pt>
                <c:pt idx="338">
                  <c:v>2507.8018518518788</c:v>
                </c:pt>
                <c:pt idx="339">
                  <c:v>2496.3361111111381</c:v>
                </c:pt>
                <c:pt idx="340">
                  <c:v>2484.8703703703973</c:v>
                </c:pt>
                <c:pt idx="341">
                  <c:v>2473.4046296296565</c:v>
                </c:pt>
                <c:pt idx="342">
                  <c:v>2461.9388888889157</c:v>
                </c:pt>
                <c:pt idx="343">
                  <c:v>2450.4731481481749</c:v>
                </c:pt>
                <c:pt idx="344">
                  <c:v>2439.0074074074341</c:v>
                </c:pt>
                <c:pt idx="345">
                  <c:v>2427.5416666666933</c:v>
                </c:pt>
                <c:pt idx="346">
                  <c:v>2416.075925925953</c:v>
                </c:pt>
                <c:pt idx="347">
                  <c:v>2404.6101851852122</c:v>
                </c:pt>
                <c:pt idx="348">
                  <c:v>2393.1444444444714</c:v>
                </c:pt>
                <c:pt idx="349">
                  <c:v>2381.6787037037307</c:v>
                </c:pt>
                <c:pt idx="350">
                  <c:v>2370.2129629629899</c:v>
                </c:pt>
                <c:pt idx="351">
                  <c:v>2358.7472222222491</c:v>
                </c:pt>
                <c:pt idx="352">
                  <c:v>2347.2814814815083</c:v>
                </c:pt>
                <c:pt idx="353">
                  <c:v>2335.8157407407675</c:v>
                </c:pt>
                <c:pt idx="354">
                  <c:v>2324.3500000000267</c:v>
                </c:pt>
                <c:pt idx="355">
                  <c:v>2312.8842592592864</c:v>
                </c:pt>
                <c:pt idx="356">
                  <c:v>2301.4185185185456</c:v>
                </c:pt>
                <c:pt idx="357">
                  <c:v>2289.9527777778048</c:v>
                </c:pt>
                <c:pt idx="358">
                  <c:v>2278.4870370370641</c:v>
                </c:pt>
                <c:pt idx="359">
                  <c:v>2267.0212962963233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8A-4666-B5BF-9050B38C6DE3}"/>
            </c:ext>
          </c:extLst>
        </c:ser>
        <c:ser>
          <c:idx val="12"/>
          <c:order val="12"/>
          <c:tx>
            <c:strRef>
              <c:f>Kredyt!$N$22</c:f>
              <c:strCache>
                <c:ptCount val="1"/>
                <c:pt idx="0">
                  <c:v>RR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Kredyt!$A$23:$A$382</c:f>
              <c:numCache>
                <c:formatCode>m/d/yyyy</c:formatCode>
                <c:ptCount val="360"/>
                <c:pt idx="0">
                  <c:v>44286</c:v>
                </c:pt>
                <c:pt idx="1">
                  <c:v>44316</c:v>
                </c:pt>
                <c:pt idx="2">
                  <c:v>44347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  <c:pt idx="6">
                  <c:v>44469</c:v>
                </c:pt>
                <c:pt idx="7">
                  <c:v>44500</c:v>
                </c:pt>
                <c:pt idx="8">
                  <c:v>44530</c:v>
                </c:pt>
                <c:pt idx="9">
                  <c:v>44561</c:v>
                </c:pt>
                <c:pt idx="10">
                  <c:v>44592</c:v>
                </c:pt>
                <c:pt idx="11">
                  <c:v>44620</c:v>
                </c:pt>
                <c:pt idx="12">
                  <c:v>44651</c:v>
                </c:pt>
                <c:pt idx="13">
                  <c:v>44681</c:v>
                </c:pt>
                <c:pt idx="14">
                  <c:v>44712</c:v>
                </c:pt>
                <c:pt idx="15">
                  <c:v>44742</c:v>
                </c:pt>
                <c:pt idx="16">
                  <c:v>44773</c:v>
                </c:pt>
                <c:pt idx="17">
                  <c:v>44804</c:v>
                </c:pt>
                <c:pt idx="18">
                  <c:v>44834</c:v>
                </c:pt>
                <c:pt idx="19">
                  <c:v>44865</c:v>
                </c:pt>
                <c:pt idx="20">
                  <c:v>44895</c:v>
                </c:pt>
                <c:pt idx="21">
                  <c:v>44926</c:v>
                </c:pt>
                <c:pt idx="22">
                  <c:v>44957</c:v>
                </c:pt>
                <c:pt idx="23">
                  <c:v>44985</c:v>
                </c:pt>
                <c:pt idx="24">
                  <c:v>45016</c:v>
                </c:pt>
                <c:pt idx="25">
                  <c:v>45046</c:v>
                </c:pt>
                <c:pt idx="26">
                  <c:v>45077</c:v>
                </c:pt>
                <c:pt idx="27">
                  <c:v>45107</c:v>
                </c:pt>
                <c:pt idx="28">
                  <c:v>45138</c:v>
                </c:pt>
                <c:pt idx="29">
                  <c:v>45169</c:v>
                </c:pt>
                <c:pt idx="30">
                  <c:v>45199</c:v>
                </c:pt>
                <c:pt idx="31">
                  <c:v>45230</c:v>
                </c:pt>
                <c:pt idx="32">
                  <c:v>45260</c:v>
                </c:pt>
                <c:pt idx="33">
                  <c:v>45291</c:v>
                </c:pt>
                <c:pt idx="34">
                  <c:v>45322</c:v>
                </c:pt>
                <c:pt idx="35">
                  <c:v>45351</c:v>
                </c:pt>
                <c:pt idx="36">
                  <c:v>45382</c:v>
                </c:pt>
                <c:pt idx="37">
                  <c:v>45412</c:v>
                </c:pt>
                <c:pt idx="38">
                  <c:v>45443</c:v>
                </c:pt>
                <c:pt idx="39">
                  <c:v>45473</c:v>
                </c:pt>
                <c:pt idx="40">
                  <c:v>45504</c:v>
                </c:pt>
                <c:pt idx="41">
                  <c:v>45535</c:v>
                </c:pt>
                <c:pt idx="42">
                  <c:v>45565</c:v>
                </c:pt>
                <c:pt idx="43">
                  <c:v>45596</c:v>
                </c:pt>
                <c:pt idx="44">
                  <c:v>45626</c:v>
                </c:pt>
                <c:pt idx="45">
                  <c:v>45657</c:v>
                </c:pt>
                <c:pt idx="46">
                  <c:v>45688</c:v>
                </c:pt>
                <c:pt idx="47">
                  <c:v>45716</c:v>
                </c:pt>
                <c:pt idx="48">
                  <c:v>45747</c:v>
                </c:pt>
                <c:pt idx="49">
                  <c:v>45777</c:v>
                </c:pt>
                <c:pt idx="50">
                  <c:v>45808</c:v>
                </c:pt>
                <c:pt idx="51">
                  <c:v>45838</c:v>
                </c:pt>
                <c:pt idx="52">
                  <c:v>45869</c:v>
                </c:pt>
                <c:pt idx="53">
                  <c:v>45900</c:v>
                </c:pt>
                <c:pt idx="54">
                  <c:v>45930</c:v>
                </c:pt>
                <c:pt idx="55">
                  <c:v>45961</c:v>
                </c:pt>
                <c:pt idx="56">
                  <c:v>45991</c:v>
                </c:pt>
                <c:pt idx="57">
                  <c:v>46022</c:v>
                </c:pt>
                <c:pt idx="58">
                  <c:v>46053</c:v>
                </c:pt>
                <c:pt idx="59">
                  <c:v>46081</c:v>
                </c:pt>
                <c:pt idx="60">
                  <c:v>46112</c:v>
                </c:pt>
                <c:pt idx="61">
                  <c:v>46142</c:v>
                </c:pt>
                <c:pt idx="62">
                  <c:v>46173</c:v>
                </c:pt>
                <c:pt idx="63">
                  <c:v>46203</c:v>
                </c:pt>
                <c:pt idx="64">
                  <c:v>46234</c:v>
                </c:pt>
                <c:pt idx="65">
                  <c:v>46265</c:v>
                </c:pt>
                <c:pt idx="66">
                  <c:v>46295</c:v>
                </c:pt>
                <c:pt idx="67">
                  <c:v>46326</c:v>
                </c:pt>
                <c:pt idx="68">
                  <c:v>46356</c:v>
                </c:pt>
                <c:pt idx="69">
                  <c:v>46387</c:v>
                </c:pt>
                <c:pt idx="70">
                  <c:v>46418</c:v>
                </c:pt>
                <c:pt idx="71">
                  <c:v>46446</c:v>
                </c:pt>
                <c:pt idx="72">
                  <c:v>46477</c:v>
                </c:pt>
                <c:pt idx="73">
                  <c:v>46507</c:v>
                </c:pt>
                <c:pt idx="74">
                  <c:v>46538</c:v>
                </c:pt>
                <c:pt idx="75">
                  <c:v>46568</c:v>
                </c:pt>
                <c:pt idx="76">
                  <c:v>46599</c:v>
                </c:pt>
                <c:pt idx="77">
                  <c:v>46630</c:v>
                </c:pt>
                <c:pt idx="78">
                  <c:v>46660</c:v>
                </c:pt>
                <c:pt idx="79">
                  <c:v>46691</c:v>
                </c:pt>
                <c:pt idx="80">
                  <c:v>46721</c:v>
                </c:pt>
                <c:pt idx="81">
                  <c:v>46752</c:v>
                </c:pt>
                <c:pt idx="82">
                  <c:v>46783</c:v>
                </c:pt>
                <c:pt idx="83">
                  <c:v>46812</c:v>
                </c:pt>
                <c:pt idx="84">
                  <c:v>46843</c:v>
                </c:pt>
                <c:pt idx="85">
                  <c:v>46873</c:v>
                </c:pt>
                <c:pt idx="86">
                  <c:v>46904</c:v>
                </c:pt>
                <c:pt idx="87">
                  <c:v>46934</c:v>
                </c:pt>
                <c:pt idx="88">
                  <c:v>46965</c:v>
                </c:pt>
                <c:pt idx="89">
                  <c:v>46996</c:v>
                </c:pt>
                <c:pt idx="90">
                  <c:v>47026</c:v>
                </c:pt>
                <c:pt idx="91">
                  <c:v>47057</c:v>
                </c:pt>
                <c:pt idx="92">
                  <c:v>47087</c:v>
                </c:pt>
                <c:pt idx="93">
                  <c:v>47118</c:v>
                </c:pt>
                <c:pt idx="94">
                  <c:v>47149</c:v>
                </c:pt>
                <c:pt idx="95">
                  <c:v>47177</c:v>
                </c:pt>
                <c:pt idx="96">
                  <c:v>47208</c:v>
                </c:pt>
                <c:pt idx="97">
                  <c:v>47238</c:v>
                </c:pt>
                <c:pt idx="98">
                  <c:v>47269</c:v>
                </c:pt>
                <c:pt idx="99">
                  <c:v>47299</c:v>
                </c:pt>
                <c:pt idx="100">
                  <c:v>47330</c:v>
                </c:pt>
                <c:pt idx="101">
                  <c:v>47361</c:v>
                </c:pt>
                <c:pt idx="102">
                  <c:v>47391</c:v>
                </c:pt>
                <c:pt idx="103">
                  <c:v>47422</c:v>
                </c:pt>
                <c:pt idx="104">
                  <c:v>47452</c:v>
                </c:pt>
                <c:pt idx="105">
                  <c:v>47483</c:v>
                </c:pt>
                <c:pt idx="106">
                  <c:v>47514</c:v>
                </c:pt>
                <c:pt idx="107">
                  <c:v>47542</c:v>
                </c:pt>
                <c:pt idx="108">
                  <c:v>47573</c:v>
                </c:pt>
                <c:pt idx="109">
                  <c:v>47603</c:v>
                </c:pt>
                <c:pt idx="110">
                  <c:v>47634</c:v>
                </c:pt>
                <c:pt idx="111">
                  <c:v>47664</c:v>
                </c:pt>
                <c:pt idx="112">
                  <c:v>47695</c:v>
                </c:pt>
                <c:pt idx="113">
                  <c:v>47726</c:v>
                </c:pt>
                <c:pt idx="114">
                  <c:v>47756</c:v>
                </c:pt>
                <c:pt idx="115">
                  <c:v>47787</c:v>
                </c:pt>
                <c:pt idx="116">
                  <c:v>47817</c:v>
                </c:pt>
                <c:pt idx="117">
                  <c:v>47848</c:v>
                </c:pt>
                <c:pt idx="118">
                  <c:v>47879</c:v>
                </c:pt>
                <c:pt idx="119">
                  <c:v>47907</c:v>
                </c:pt>
                <c:pt idx="120">
                  <c:v>47938</c:v>
                </c:pt>
                <c:pt idx="121">
                  <c:v>47968</c:v>
                </c:pt>
                <c:pt idx="122">
                  <c:v>47999</c:v>
                </c:pt>
                <c:pt idx="123">
                  <c:v>48029</c:v>
                </c:pt>
                <c:pt idx="124">
                  <c:v>48060</c:v>
                </c:pt>
                <c:pt idx="125">
                  <c:v>48091</c:v>
                </c:pt>
                <c:pt idx="126">
                  <c:v>48121</c:v>
                </c:pt>
                <c:pt idx="127">
                  <c:v>48152</c:v>
                </c:pt>
                <c:pt idx="128">
                  <c:v>48182</c:v>
                </c:pt>
                <c:pt idx="129">
                  <c:v>48213</c:v>
                </c:pt>
                <c:pt idx="130">
                  <c:v>48244</c:v>
                </c:pt>
                <c:pt idx="131">
                  <c:v>48273</c:v>
                </c:pt>
                <c:pt idx="132">
                  <c:v>48304</c:v>
                </c:pt>
                <c:pt idx="133">
                  <c:v>48334</c:v>
                </c:pt>
                <c:pt idx="134">
                  <c:v>48365</c:v>
                </c:pt>
                <c:pt idx="135">
                  <c:v>48395</c:v>
                </c:pt>
                <c:pt idx="136">
                  <c:v>48426</c:v>
                </c:pt>
                <c:pt idx="137">
                  <c:v>48457</c:v>
                </c:pt>
                <c:pt idx="138">
                  <c:v>48487</c:v>
                </c:pt>
                <c:pt idx="139">
                  <c:v>48518</c:v>
                </c:pt>
                <c:pt idx="140">
                  <c:v>48548</c:v>
                </c:pt>
                <c:pt idx="141">
                  <c:v>48579</c:v>
                </c:pt>
                <c:pt idx="142">
                  <c:v>48610</c:v>
                </c:pt>
                <c:pt idx="143">
                  <c:v>48638</c:v>
                </c:pt>
                <c:pt idx="144">
                  <c:v>48669</c:v>
                </c:pt>
                <c:pt idx="145">
                  <c:v>48699</c:v>
                </c:pt>
                <c:pt idx="146">
                  <c:v>48730</c:v>
                </c:pt>
                <c:pt idx="147">
                  <c:v>48760</c:v>
                </c:pt>
                <c:pt idx="148">
                  <c:v>48791</c:v>
                </c:pt>
                <c:pt idx="149">
                  <c:v>48822</c:v>
                </c:pt>
                <c:pt idx="150">
                  <c:v>48852</c:v>
                </c:pt>
                <c:pt idx="151">
                  <c:v>48883</c:v>
                </c:pt>
                <c:pt idx="152">
                  <c:v>48913</c:v>
                </c:pt>
                <c:pt idx="153">
                  <c:v>48944</c:v>
                </c:pt>
                <c:pt idx="154">
                  <c:v>48975</c:v>
                </c:pt>
                <c:pt idx="155">
                  <c:v>49003</c:v>
                </c:pt>
                <c:pt idx="156">
                  <c:v>49034</c:v>
                </c:pt>
                <c:pt idx="157">
                  <c:v>49064</c:v>
                </c:pt>
                <c:pt idx="158">
                  <c:v>49095</c:v>
                </c:pt>
                <c:pt idx="159">
                  <c:v>49125</c:v>
                </c:pt>
                <c:pt idx="160">
                  <c:v>49156</c:v>
                </c:pt>
                <c:pt idx="161">
                  <c:v>49187</c:v>
                </c:pt>
                <c:pt idx="162">
                  <c:v>49217</c:v>
                </c:pt>
                <c:pt idx="163">
                  <c:v>49248</c:v>
                </c:pt>
                <c:pt idx="164">
                  <c:v>49278</c:v>
                </c:pt>
                <c:pt idx="165">
                  <c:v>49309</c:v>
                </c:pt>
                <c:pt idx="166">
                  <c:v>49340</c:v>
                </c:pt>
                <c:pt idx="167">
                  <c:v>49368</c:v>
                </c:pt>
                <c:pt idx="168">
                  <c:v>49399</c:v>
                </c:pt>
                <c:pt idx="169">
                  <c:v>49429</c:v>
                </c:pt>
                <c:pt idx="170">
                  <c:v>49460</c:v>
                </c:pt>
                <c:pt idx="171">
                  <c:v>49490</c:v>
                </c:pt>
                <c:pt idx="172">
                  <c:v>49521</c:v>
                </c:pt>
                <c:pt idx="173">
                  <c:v>49552</c:v>
                </c:pt>
                <c:pt idx="174">
                  <c:v>49582</c:v>
                </c:pt>
                <c:pt idx="175">
                  <c:v>49613</c:v>
                </c:pt>
                <c:pt idx="176">
                  <c:v>49643</c:v>
                </c:pt>
                <c:pt idx="177">
                  <c:v>49674</c:v>
                </c:pt>
                <c:pt idx="178">
                  <c:v>49705</c:v>
                </c:pt>
                <c:pt idx="179">
                  <c:v>49734</c:v>
                </c:pt>
                <c:pt idx="180">
                  <c:v>49765</c:v>
                </c:pt>
                <c:pt idx="181">
                  <c:v>49795</c:v>
                </c:pt>
                <c:pt idx="182">
                  <c:v>49826</c:v>
                </c:pt>
                <c:pt idx="183">
                  <c:v>49856</c:v>
                </c:pt>
                <c:pt idx="184">
                  <c:v>49887</c:v>
                </c:pt>
                <c:pt idx="185">
                  <c:v>49918</c:v>
                </c:pt>
                <c:pt idx="186">
                  <c:v>49948</c:v>
                </c:pt>
                <c:pt idx="187">
                  <c:v>49979</c:v>
                </c:pt>
                <c:pt idx="188">
                  <c:v>50009</c:v>
                </c:pt>
                <c:pt idx="189">
                  <c:v>50040</c:v>
                </c:pt>
                <c:pt idx="190">
                  <c:v>50071</c:v>
                </c:pt>
                <c:pt idx="191">
                  <c:v>50099</c:v>
                </c:pt>
                <c:pt idx="192">
                  <c:v>50130</c:v>
                </c:pt>
                <c:pt idx="193">
                  <c:v>50160</c:v>
                </c:pt>
                <c:pt idx="194">
                  <c:v>50191</c:v>
                </c:pt>
                <c:pt idx="195">
                  <c:v>50221</c:v>
                </c:pt>
                <c:pt idx="196">
                  <c:v>50252</c:v>
                </c:pt>
                <c:pt idx="197">
                  <c:v>50283</c:v>
                </c:pt>
                <c:pt idx="198">
                  <c:v>50313</c:v>
                </c:pt>
                <c:pt idx="199">
                  <c:v>50344</c:v>
                </c:pt>
                <c:pt idx="200">
                  <c:v>50374</c:v>
                </c:pt>
                <c:pt idx="201">
                  <c:v>50405</c:v>
                </c:pt>
                <c:pt idx="202">
                  <c:v>50436</c:v>
                </c:pt>
                <c:pt idx="203">
                  <c:v>50464</c:v>
                </c:pt>
                <c:pt idx="204">
                  <c:v>50495</c:v>
                </c:pt>
                <c:pt idx="205">
                  <c:v>50525</c:v>
                </c:pt>
                <c:pt idx="206">
                  <c:v>50556</c:v>
                </c:pt>
                <c:pt idx="207">
                  <c:v>50586</c:v>
                </c:pt>
                <c:pt idx="208">
                  <c:v>50617</c:v>
                </c:pt>
                <c:pt idx="209">
                  <c:v>50648</c:v>
                </c:pt>
                <c:pt idx="210">
                  <c:v>50678</c:v>
                </c:pt>
                <c:pt idx="211">
                  <c:v>50709</c:v>
                </c:pt>
                <c:pt idx="212">
                  <c:v>50739</c:v>
                </c:pt>
                <c:pt idx="213">
                  <c:v>50770</c:v>
                </c:pt>
                <c:pt idx="214">
                  <c:v>50801</c:v>
                </c:pt>
                <c:pt idx="215">
                  <c:v>50829</c:v>
                </c:pt>
                <c:pt idx="216">
                  <c:v>50860</c:v>
                </c:pt>
                <c:pt idx="217">
                  <c:v>50890</c:v>
                </c:pt>
                <c:pt idx="218">
                  <c:v>50921</c:v>
                </c:pt>
                <c:pt idx="219">
                  <c:v>50951</c:v>
                </c:pt>
                <c:pt idx="220">
                  <c:v>50982</c:v>
                </c:pt>
                <c:pt idx="221">
                  <c:v>51013</c:v>
                </c:pt>
                <c:pt idx="222">
                  <c:v>51043</c:v>
                </c:pt>
                <c:pt idx="223">
                  <c:v>51074</c:v>
                </c:pt>
                <c:pt idx="224">
                  <c:v>51104</c:v>
                </c:pt>
                <c:pt idx="225">
                  <c:v>51135</c:v>
                </c:pt>
                <c:pt idx="226">
                  <c:v>51166</c:v>
                </c:pt>
                <c:pt idx="227">
                  <c:v>51195</c:v>
                </c:pt>
                <c:pt idx="228">
                  <c:v>51226</c:v>
                </c:pt>
                <c:pt idx="229">
                  <c:v>51256</c:v>
                </c:pt>
                <c:pt idx="230">
                  <c:v>51287</c:v>
                </c:pt>
                <c:pt idx="231">
                  <c:v>51317</c:v>
                </c:pt>
                <c:pt idx="232">
                  <c:v>51348</c:v>
                </c:pt>
                <c:pt idx="233">
                  <c:v>51379</c:v>
                </c:pt>
                <c:pt idx="234">
                  <c:v>51409</c:v>
                </c:pt>
                <c:pt idx="235">
                  <c:v>51440</c:v>
                </c:pt>
                <c:pt idx="236">
                  <c:v>51470</c:v>
                </c:pt>
                <c:pt idx="237">
                  <c:v>51501</c:v>
                </c:pt>
                <c:pt idx="238">
                  <c:v>51532</c:v>
                </c:pt>
                <c:pt idx="239">
                  <c:v>51560</c:v>
                </c:pt>
                <c:pt idx="240">
                  <c:v>51591</c:v>
                </c:pt>
                <c:pt idx="241">
                  <c:v>51621</c:v>
                </c:pt>
                <c:pt idx="242">
                  <c:v>51652</c:v>
                </c:pt>
                <c:pt idx="243">
                  <c:v>51682</c:v>
                </c:pt>
                <c:pt idx="244">
                  <c:v>51713</c:v>
                </c:pt>
                <c:pt idx="245">
                  <c:v>51744</c:v>
                </c:pt>
                <c:pt idx="246">
                  <c:v>51774</c:v>
                </c:pt>
                <c:pt idx="247">
                  <c:v>51805</c:v>
                </c:pt>
                <c:pt idx="248">
                  <c:v>51835</c:v>
                </c:pt>
                <c:pt idx="249">
                  <c:v>51866</c:v>
                </c:pt>
                <c:pt idx="250">
                  <c:v>51897</c:v>
                </c:pt>
                <c:pt idx="251">
                  <c:v>51925</c:v>
                </c:pt>
                <c:pt idx="252">
                  <c:v>51956</c:v>
                </c:pt>
                <c:pt idx="253">
                  <c:v>51986</c:v>
                </c:pt>
                <c:pt idx="254">
                  <c:v>52017</c:v>
                </c:pt>
                <c:pt idx="255">
                  <c:v>52047</c:v>
                </c:pt>
                <c:pt idx="256">
                  <c:v>52078</c:v>
                </c:pt>
                <c:pt idx="257">
                  <c:v>52109</c:v>
                </c:pt>
                <c:pt idx="258">
                  <c:v>52139</c:v>
                </c:pt>
                <c:pt idx="259">
                  <c:v>52170</c:v>
                </c:pt>
                <c:pt idx="260">
                  <c:v>52200</c:v>
                </c:pt>
                <c:pt idx="261">
                  <c:v>52231</c:v>
                </c:pt>
                <c:pt idx="262">
                  <c:v>52262</c:v>
                </c:pt>
                <c:pt idx="263">
                  <c:v>52290</c:v>
                </c:pt>
                <c:pt idx="264">
                  <c:v>52321</c:v>
                </c:pt>
                <c:pt idx="265">
                  <c:v>52351</c:v>
                </c:pt>
                <c:pt idx="266">
                  <c:v>52382</c:v>
                </c:pt>
                <c:pt idx="267">
                  <c:v>52412</c:v>
                </c:pt>
                <c:pt idx="268">
                  <c:v>52443</c:v>
                </c:pt>
                <c:pt idx="269">
                  <c:v>52474</c:v>
                </c:pt>
                <c:pt idx="270">
                  <c:v>52504</c:v>
                </c:pt>
                <c:pt idx="271">
                  <c:v>52535</c:v>
                </c:pt>
                <c:pt idx="272">
                  <c:v>52565</c:v>
                </c:pt>
                <c:pt idx="273">
                  <c:v>52596</c:v>
                </c:pt>
                <c:pt idx="274">
                  <c:v>52627</c:v>
                </c:pt>
                <c:pt idx="275">
                  <c:v>52656</c:v>
                </c:pt>
                <c:pt idx="276">
                  <c:v>52687</c:v>
                </c:pt>
                <c:pt idx="277">
                  <c:v>52717</c:v>
                </c:pt>
                <c:pt idx="278">
                  <c:v>52748</c:v>
                </c:pt>
                <c:pt idx="279">
                  <c:v>52778</c:v>
                </c:pt>
                <c:pt idx="280">
                  <c:v>52809</c:v>
                </c:pt>
                <c:pt idx="281">
                  <c:v>52840</c:v>
                </c:pt>
                <c:pt idx="282">
                  <c:v>52870</c:v>
                </c:pt>
                <c:pt idx="283">
                  <c:v>52901</c:v>
                </c:pt>
                <c:pt idx="284">
                  <c:v>52931</c:v>
                </c:pt>
                <c:pt idx="285">
                  <c:v>52962</c:v>
                </c:pt>
                <c:pt idx="286">
                  <c:v>52993</c:v>
                </c:pt>
                <c:pt idx="287">
                  <c:v>53021</c:v>
                </c:pt>
                <c:pt idx="288">
                  <c:v>53052</c:v>
                </c:pt>
                <c:pt idx="289">
                  <c:v>53082</c:v>
                </c:pt>
                <c:pt idx="290">
                  <c:v>53113</c:v>
                </c:pt>
                <c:pt idx="291">
                  <c:v>53143</c:v>
                </c:pt>
                <c:pt idx="292">
                  <c:v>53174</c:v>
                </c:pt>
                <c:pt idx="293">
                  <c:v>53205</c:v>
                </c:pt>
                <c:pt idx="294">
                  <c:v>53235</c:v>
                </c:pt>
                <c:pt idx="295">
                  <c:v>53266</c:v>
                </c:pt>
                <c:pt idx="296">
                  <c:v>53296</c:v>
                </c:pt>
                <c:pt idx="297">
                  <c:v>53327</c:v>
                </c:pt>
                <c:pt idx="298">
                  <c:v>53358</c:v>
                </c:pt>
                <c:pt idx="299">
                  <c:v>53386</c:v>
                </c:pt>
                <c:pt idx="300">
                  <c:v>53417</c:v>
                </c:pt>
                <c:pt idx="301">
                  <c:v>53447</c:v>
                </c:pt>
                <c:pt idx="302">
                  <c:v>53478</c:v>
                </c:pt>
                <c:pt idx="303">
                  <c:v>53508</c:v>
                </c:pt>
                <c:pt idx="304">
                  <c:v>53539</c:v>
                </c:pt>
                <c:pt idx="305">
                  <c:v>53570</c:v>
                </c:pt>
                <c:pt idx="306">
                  <c:v>53600</c:v>
                </c:pt>
                <c:pt idx="307">
                  <c:v>53631</c:v>
                </c:pt>
                <c:pt idx="308">
                  <c:v>53661</c:v>
                </c:pt>
                <c:pt idx="309">
                  <c:v>53692</c:v>
                </c:pt>
                <c:pt idx="310">
                  <c:v>53723</c:v>
                </c:pt>
                <c:pt idx="311">
                  <c:v>53751</c:v>
                </c:pt>
                <c:pt idx="312">
                  <c:v>53782</c:v>
                </c:pt>
                <c:pt idx="313">
                  <c:v>53812</c:v>
                </c:pt>
                <c:pt idx="314">
                  <c:v>53843</c:v>
                </c:pt>
                <c:pt idx="315">
                  <c:v>53873</c:v>
                </c:pt>
                <c:pt idx="316">
                  <c:v>53904</c:v>
                </c:pt>
                <c:pt idx="317">
                  <c:v>53935</c:v>
                </c:pt>
                <c:pt idx="318">
                  <c:v>53965</c:v>
                </c:pt>
                <c:pt idx="319">
                  <c:v>53996</c:v>
                </c:pt>
                <c:pt idx="320">
                  <c:v>54026</c:v>
                </c:pt>
                <c:pt idx="321">
                  <c:v>54057</c:v>
                </c:pt>
                <c:pt idx="322">
                  <c:v>54088</c:v>
                </c:pt>
                <c:pt idx="323">
                  <c:v>54117</c:v>
                </c:pt>
                <c:pt idx="324">
                  <c:v>54148</c:v>
                </c:pt>
                <c:pt idx="325">
                  <c:v>54178</c:v>
                </c:pt>
                <c:pt idx="326">
                  <c:v>54209</c:v>
                </c:pt>
                <c:pt idx="327">
                  <c:v>54239</c:v>
                </c:pt>
                <c:pt idx="328">
                  <c:v>54270</c:v>
                </c:pt>
                <c:pt idx="329">
                  <c:v>54301</c:v>
                </c:pt>
                <c:pt idx="330">
                  <c:v>54331</c:v>
                </c:pt>
                <c:pt idx="331">
                  <c:v>54362</c:v>
                </c:pt>
                <c:pt idx="332">
                  <c:v>54392</c:v>
                </c:pt>
                <c:pt idx="333">
                  <c:v>54423</c:v>
                </c:pt>
                <c:pt idx="334">
                  <c:v>54454</c:v>
                </c:pt>
                <c:pt idx="335">
                  <c:v>54482</c:v>
                </c:pt>
                <c:pt idx="336">
                  <c:v>54513</c:v>
                </c:pt>
                <c:pt idx="337">
                  <c:v>54543</c:v>
                </c:pt>
                <c:pt idx="338">
                  <c:v>54574</c:v>
                </c:pt>
                <c:pt idx="339">
                  <c:v>54604</c:v>
                </c:pt>
                <c:pt idx="340">
                  <c:v>54635</c:v>
                </c:pt>
                <c:pt idx="341">
                  <c:v>54666</c:v>
                </c:pt>
                <c:pt idx="342">
                  <c:v>54696</c:v>
                </c:pt>
                <c:pt idx="343">
                  <c:v>54727</c:v>
                </c:pt>
                <c:pt idx="344">
                  <c:v>54757</c:v>
                </c:pt>
                <c:pt idx="345">
                  <c:v>54788</c:v>
                </c:pt>
                <c:pt idx="346">
                  <c:v>54819</c:v>
                </c:pt>
                <c:pt idx="347">
                  <c:v>54847</c:v>
                </c:pt>
                <c:pt idx="348">
                  <c:v>54878</c:v>
                </c:pt>
                <c:pt idx="349">
                  <c:v>54908</c:v>
                </c:pt>
                <c:pt idx="350">
                  <c:v>54939</c:v>
                </c:pt>
                <c:pt idx="351">
                  <c:v>54969</c:v>
                </c:pt>
                <c:pt idx="352">
                  <c:v>55000</c:v>
                </c:pt>
                <c:pt idx="353">
                  <c:v>55031</c:v>
                </c:pt>
                <c:pt idx="354">
                  <c:v>55061</c:v>
                </c:pt>
                <c:pt idx="355">
                  <c:v>55092</c:v>
                </c:pt>
                <c:pt idx="356">
                  <c:v>55122</c:v>
                </c:pt>
                <c:pt idx="357">
                  <c:v>55153</c:v>
                </c:pt>
                <c:pt idx="358">
                  <c:v>55184</c:v>
                </c:pt>
                <c:pt idx="359">
                  <c:v>55212</c:v>
                </c:pt>
              </c:numCache>
            </c:numRef>
          </c:cat>
          <c:val>
            <c:numRef>
              <c:f>Kredyt!$N$23:$N$382</c:f>
              <c:numCache>
                <c:formatCode>#,##0</c:formatCode>
                <c:ptCount val="360"/>
                <c:pt idx="0">
                  <c:v>3145.4150514946459</c:v>
                </c:pt>
                <c:pt idx="1">
                  <c:v>3143.0363254660519</c:v>
                </c:pt>
                <c:pt idx="2">
                  <c:v>3143.540494384873</c:v>
                </c:pt>
                <c:pt idx="3">
                  <c:v>3145.4047572503878</c:v>
                </c:pt>
                <c:pt idx="4">
                  <c:v>3145.4047572503878</c:v>
                </c:pt>
                <c:pt idx="5">
                  <c:v>3145.5921848463822</c:v>
                </c:pt>
                <c:pt idx="6">
                  <c:v>3160.5705668899454</c:v>
                </c:pt>
                <c:pt idx="7">
                  <c:v>3359.9384872084429</c:v>
                </c:pt>
                <c:pt idx="8">
                  <c:v>3871.6655048771472</c:v>
                </c:pt>
                <c:pt idx="9">
                  <c:v>4206.3145365952314</c:v>
                </c:pt>
                <c:pt idx="10">
                  <c:v>4466.6869948827989</c:v>
                </c:pt>
                <c:pt idx="11">
                  <c:v>4766.0100526111946</c:v>
                </c:pt>
                <c:pt idx="12">
                  <c:v>5199.6669042780723</c:v>
                </c:pt>
                <c:pt idx="13">
                  <c:v>5788.5098930827207</c:v>
                </c:pt>
                <c:pt idx="14">
                  <c:v>6298.6209817422005</c:v>
                </c:pt>
                <c:pt idx="15">
                  <c:v>6563.5892412642424</c:v>
                </c:pt>
                <c:pt idx="16">
                  <c:v>6683.3840712523324</c:v>
                </c:pt>
                <c:pt idx="17">
                  <c:v>6668.9890162208367</c:v>
                </c:pt>
                <c:pt idx="18">
                  <c:v>6688.6519241549049</c:v>
                </c:pt>
                <c:pt idx="19">
                  <c:v>6789.5023522234733</c:v>
                </c:pt>
                <c:pt idx="20">
                  <c:v>6855.0027968083168</c:v>
                </c:pt>
                <c:pt idx="21">
                  <c:v>6641.1225928396516</c:v>
                </c:pt>
                <c:pt idx="22">
                  <c:v>6519.0732623735785</c:v>
                </c:pt>
                <c:pt idx="23">
                  <c:v>6497.6037806916002</c:v>
                </c:pt>
                <c:pt idx="24">
                  <c:v>6486.50620416535</c:v>
                </c:pt>
                <c:pt idx="25">
                  <c:v>6472.4872989377991</c:v>
                </c:pt>
                <c:pt idx="26">
                  <c:v>6472.1941853164335</c:v>
                </c:pt>
                <c:pt idx="27">
                  <c:v>6472.1941853164335</c:v>
                </c:pt>
                <c:pt idx="28">
                  <c:v>6366.9962160527166</c:v>
                </c:pt>
                <c:pt idx="29">
                  <c:v>6250.1224164980586</c:v>
                </c:pt>
                <c:pt idx="30">
                  <c:v>5866.6571995279228</c:v>
                </c:pt>
                <c:pt idx="31">
                  <c:v>5729.0387290421731</c:v>
                </c:pt>
                <c:pt idx="32">
                  <c:v>5810.030859122633</c:v>
                </c:pt>
                <c:pt idx="33">
                  <c:v>5857.2439970532541</c:v>
                </c:pt>
                <c:pt idx="34">
                  <c:v>5866.8422907799313</c:v>
                </c:pt>
                <c:pt idx="35">
                  <c:v>5874.8748248332322</c:v>
                </c:pt>
                <c:pt idx="36">
                  <c:v>5877.1404714419041</c:v>
                </c:pt>
                <c:pt idx="37">
                  <c:v>5881.9162554229879</c:v>
                </c:pt>
                <c:pt idx="38">
                  <c:v>5878.6792863850987</c:v>
                </c:pt>
                <c:pt idx="39">
                  <c:v>5877.8903691088617</c:v>
                </c:pt>
                <c:pt idx="40">
                  <c:v>5882.1534407447798</c:v>
                </c:pt>
                <c:pt idx="41">
                  <c:v>5854.983485553088</c:v>
                </c:pt>
                <c:pt idx="42">
                  <c:v>5827.9127374364434</c:v>
                </c:pt>
                <c:pt idx="43">
                  <c:v>5800.9417172543363</c:v>
                </c:pt>
                <c:pt idx="44">
                  <c:v>5774.0709380597609</c:v>
                </c:pt>
                <c:pt idx="45">
                  <c:v>5747.3009049971806</c:v>
                </c:pt>
                <c:pt idx="46">
                  <c:v>5720.6321152036226</c:v>
                </c:pt>
                <c:pt idx="47">
                  <c:v>5694.0650577129109</c:v>
                </c:pt>
                <c:pt idx="48">
                  <c:v>5667.6002133631155</c:v>
                </c:pt>
                <c:pt idx="49">
                  <c:v>5641.2380547072162</c:v>
                </c:pt>
                <c:pt idx="50">
                  <c:v>5614.9790459270307</c:v>
                </c:pt>
                <c:pt idx="51">
                  <c:v>5588.8236427504262</c:v>
                </c:pt>
                <c:pt idx="52">
                  <c:v>5562.7722923718375</c:v>
                </c:pt>
                <c:pt idx="53">
                  <c:v>5536.8254333761361</c:v>
                </c:pt>
                <c:pt idx="54">
                  <c:v>5510.983495665826</c:v>
                </c:pt>
                <c:pt idx="55">
                  <c:v>5485.246900391644</c:v>
                </c:pt>
                <c:pt idx="56">
                  <c:v>5459.6160598865281</c:v>
                </c:pt>
                <c:pt idx="57">
                  <c:v>5434.0913776029902</c:v>
                </c:pt>
                <c:pt idx="58">
                  <c:v>5408.6732480539031</c:v>
                </c:pt>
                <c:pt idx="59">
                  <c:v>5383.3620567567104</c:v>
                </c:pt>
                <c:pt idx="60">
                  <c:v>5358.1581801810516</c:v>
                </c:pt>
                <c:pt idx="61">
                  <c:v>5333.0619856998255</c:v>
                </c:pt>
                <c:pt idx="62">
                  <c:v>5308.0738315436756</c:v>
                </c:pt>
                <c:pt idx="63">
                  <c:v>5283.1940667589051</c:v>
                </c:pt>
                <c:pt idx="64">
                  <c:v>5258.423031168817</c:v>
                </c:pt>
                <c:pt idx="65">
                  <c:v>5233.7610553384675</c:v>
                </c:pt>
                <c:pt idx="66">
                  <c:v>5209.2084605428281</c:v>
                </c:pt>
                <c:pt idx="67">
                  <c:v>5184.7655587383433</c:v>
                </c:pt>
                <c:pt idx="68">
                  <c:v>5160.4326525378838</c:v>
                </c:pt>
                <c:pt idx="69">
                  <c:v>5136.2100351890476</c:v>
                </c:pt>
                <c:pt idx="70">
                  <c:v>5112.0979905558297</c:v>
                </c:pt>
                <c:pt idx="71">
                  <c:v>5088.0967931036212</c:v>
                </c:pt>
                <c:pt idx="72">
                  <c:v>5064.2067078875116</c:v>
                </c:pt>
                <c:pt idx="73">
                  <c:v>5040.4279905438789</c:v>
                </c:pt>
                <c:pt idx="74">
                  <c:v>5016.7608872852525</c:v>
                </c:pt>
                <c:pt idx="75">
                  <c:v>4993.205634898397</c:v>
                </c:pt>
                <c:pt idx="76">
                  <c:v>4969.7624607456055</c:v>
                </c:pt>
                <c:pt idx="77">
                  <c:v>4969.7624607456055</c:v>
                </c:pt>
                <c:pt idx="78">
                  <c:v>4969.7624607456055</c:v>
                </c:pt>
                <c:pt idx="79">
                  <c:v>4969.7624607456055</c:v>
                </c:pt>
                <c:pt idx="80">
                  <c:v>4969.7624607456055</c:v>
                </c:pt>
                <c:pt idx="81">
                  <c:v>4969.7624607456055</c:v>
                </c:pt>
                <c:pt idx="82">
                  <c:v>4969.7624607456055</c:v>
                </c:pt>
                <c:pt idx="83">
                  <c:v>4969.7624607456055</c:v>
                </c:pt>
                <c:pt idx="84">
                  <c:v>4969.7624607456055</c:v>
                </c:pt>
                <c:pt idx="85">
                  <c:v>4969.7624607456055</c:v>
                </c:pt>
                <c:pt idx="86">
                  <c:v>4969.7624607456055</c:v>
                </c:pt>
                <c:pt idx="87">
                  <c:v>4969.7624607456055</c:v>
                </c:pt>
                <c:pt idx="88">
                  <c:v>4969.7624607456055</c:v>
                </c:pt>
                <c:pt idx="89">
                  <c:v>4969.7624607456055</c:v>
                </c:pt>
                <c:pt idx="90">
                  <c:v>4969.7624607456037</c:v>
                </c:pt>
                <c:pt idx="91">
                  <c:v>4969.7624607456046</c:v>
                </c:pt>
                <c:pt idx="92">
                  <c:v>4969.7624607456046</c:v>
                </c:pt>
                <c:pt idx="93">
                  <c:v>4969.7624607456037</c:v>
                </c:pt>
                <c:pt idx="94">
                  <c:v>4969.7624607456046</c:v>
                </c:pt>
                <c:pt idx="95">
                  <c:v>4969.7624607456055</c:v>
                </c:pt>
                <c:pt idx="96">
                  <c:v>4969.7624607456055</c:v>
                </c:pt>
                <c:pt idx="97">
                  <c:v>4969.7624607456055</c:v>
                </c:pt>
                <c:pt idx="98">
                  <c:v>4969.7624607456055</c:v>
                </c:pt>
                <c:pt idx="99">
                  <c:v>4969.7624607456055</c:v>
                </c:pt>
                <c:pt idx="100">
                  <c:v>4969.7624607456055</c:v>
                </c:pt>
                <c:pt idx="101">
                  <c:v>4969.7624607456055</c:v>
                </c:pt>
                <c:pt idx="102">
                  <c:v>4969.7624607456055</c:v>
                </c:pt>
                <c:pt idx="103">
                  <c:v>4969.7624607456064</c:v>
                </c:pt>
                <c:pt idx="104">
                  <c:v>4969.7624607456055</c:v>
                </c:pt>
                <c:pt idx="105">
                  <c:v>4969.7624607456064</c:v>
                </c:pt>
                <c:pt idx="106">
                  <c:v>4969.7624607456064</c:v>
                </c:pt>
                <c:pt idx="107">
                  <c:v>4969.7624607456064</c:v>
                </c:pt>
                <c:pt idx="108">
                  <c:v>4969.7624607456064</c:v>
                </c:pt>
                <c:pt idx="109">
                  <c:v>4969.7624607456064</c:v>
                </c:pt>
                <c:pt idx="110">
                  <c:v>4969.7624607456055</c:v>
                </c:pt>
                <c:pt idx="111">
                  <c:v>4969.7624607456064</c:v>
                </c:pt>
                <c:pt idx="112">
                  <c:v>4969.7624607456055</c:v>
                </c:pt>
                <c:pt idx="113">
                  <c:v>4969.7624607456055</c:v>
                </c:pt>
                <c:pt idx="114">
                  <c:v>4969.7624607456046</c:v>
                </c:pt>
                <c:pt idx="115">
                  <c:v>4969.7624607456055</c:v>
                </c:pt>
                <c:pt idx="116">
                  <c:v>4969.7624607456055</c:v>
                </c:pt>
                <c:pt idx="117">
                  <c:v>4969.7624607456046</c:v>
                </c:pt>
                <c:pt idx="118">
                  <c:v>4969.7624607456055</c:v>
                </c:pt>
                <c:pt idx="119">
                  <c:v>4969.7624607456046</c:v>
                </c:pt>
                <c:pt idx="120">
                  <c:v>4969.7624607456055</c:v>
                </c:pt>
                <c:pt idx="121">
                  <c:v>4969.7624607456055</c:v>
                </c:pt>
                <c:pt idx="122">
                  <c:v>4969.7624607456055</c:v>
                </c:pt>
                <c:pt idx="123">
                  <c:v>4969.7624607456055</c:v>
                </c:pt>
                <c:pt idx="124">
                  <c:v>4969.7624607456055</c:v>
                </c:pt>
                <c:pt idx="125">
                  <c:v>4969.7624607456073</c:v>
                </c:pt>
                <c:pt idx="126">
                  <c:v>4969.7624607456064</c:v>
                </c:pt>
                <c:pt idx="127">
                  <c:v>4969.7624607456064</c:v>
                </c:pt>
                <c:pt idx="128">
                  <c:v>4969.7624607456064</c:v>
                </c:pt>
                <c:pt idx="129">
                  <c:v>4969.7624607456064</c:v>
                </c:pt>
                <c:pt idx="130">
                  <c:v>4969.7624607456073</c:v>
                </c:pt>
                <c:pt idx="131">
                  <c:v>4969.7624607456064</c:v>
                </c:pt>
                <c:pt idx="132">
                  <c:v>4969.7624607456055</c:v>
                </c:pt>
                <c:pt idx="133">
                  <c:v>4969.7624607456055</c:v>
                </c:pt>
                <c:pt idx="134">
                  <c:v>4969.7624607456055</c:v>
                </c:pt>
                <c:pt idx="135">
                  <c:v>4969.7624607456055</c:v>
                </c:pt>
                <c:pt idx="136">
                  <c:v>4969.7624607456055</c:v>
                </c:pt>
                <c:pt idx="137">
                  <c:v>4969.7624607456055</c:v>
                </c:pt>
                <c:pt idx="138">
                  <c:v>4969.7624607456055</c:v>
                </c:pt>
                <c:pt idx="139">
                  <c:v>4969.7624607456055</c:v>
                </c:pt>
                <c:pt idx="140">
                  <c:v>4969.7624607456064</c:v>
                </c:pt>
                <c:pt idx="141">
                  <c:v>4969.7624607456055</c:v>
                </c:pt>
                <c:pt idx="142">
                  <c:v>4969.7624607456064</c:v>
                </c:pt>
                <c:pt idx="143">
                  <c:v>4969.7624607456055</c:v>
                </c:pt>
                <c:pt idx="144">
                  <c:v>4969.7624607456046</c:v>
                </c:pt>
                <c:pt idx="145">
                  <c:v>4969.7624607456055</c:v>
                </c:pt>
                <c:pt idx="146">
                  <c:v>4969.7624607456046</c:v>
                </c:pt>
                <c:pt idx="147">
                  <c:v>4969.7624607456046</c:v>
                </c:pt>
                <c:pt idx="148">
                  <c:v>4969.7624607456046</c:v>
                </c:pt>
                <c:pt idx="149">
                  <c:v>4969.7624607456037</c:v>
                </c:pt>
                <c:pt idx="150">
                  <c:v>4969.7624607456037</c:v>
                </c:pt>
                <c:pt idx="151">
                  <c:v>4969.7624607456046</c:v>
                </c:pt>
                <c:pt idx="152">
                  <c:v>4969.7624607456037</c:v>
                </c:pt>
                <c:pt idx="153">
                  <c:v>4969.7624607456037</c:v>
                </c:pt>
                <c:pt idx="154">
                  <c:v>4969.7624607456046</c:v>
                </c:pt>
                <c:pt idx="155">
                  <c:v>4969.7624607456046</c:v>
                </c:pt>
                <c:pt idx="156">
                  <c:v>4969.7624607456037</c:v>
                </c:pt>
                <c:pt idx="157">
                  <c:v>4969.7624607456028</c:v>
                </c:pt>
                <c:pt idx="158">
                  <c:v>4969.7624607456028</c:v>
                </c:pt>
                <c:pt idx="159">
                  <c:v>4969.7624607456037</c:v>
                </c:pt>
                <c:pt idx="160">
                  <c:v>4969.7624607456028</c:v>
                </c:pt>
                <c:pt idx="161">
                  <c:v>4969.7624607456028</c:v>
                </c:pt>
                <c:pt idx="162">
                  <c:v>4969.7624607456028</c:v>
                </c:pt>
                <c:pt idx="163">
                  <c:v>4969.7624607456037</c:v>
                </c:pt>
                <c:pt idx="164">
                  <c:v>4969.7624607456037</c:v>
                </c:pt>
                <c:pt idx="165">
                  <c:v>4969.7624607456037</c:v>
                </c:pt>
                <c:pt idx="166">
                  <c:v>4969.7624607456028</c:v>
                </c:pt>
                <c:pt idx="167">
                  <c:v>4969.7624607456037</c:v>
                </c:pt>
                <c:pt idx="168">
                  <c:v>4969.7624607456028</c:v>
                </c:pt>
                <c:pt idx="169">
                  <c:v>4969.7624607456019</c:v>
                </c:pt>
                <c:pt idx="170">
                  <c:v>4969.7624607456019</c:v>
                </c:pt>
                <c:pt idx="171">
                  <c:v>4969.7624607456028</c:v>
                </c:pt>
                <c:pt idx="172">
                  <c:v>4969.7624607456019</c:v>
                </c:pt>
                <c:pt idx="173">
                  <c:v>4969.7624607456028</c:v>
                </c:pt>
                <c:pt idx="174">
                  <c:v>4969.7624607456019</c:v>
                </c:pt>
                <c:pt idx="175">
                  <c:v>4969.7624607456019</c:v>
                </c:pt>
                <c:pt idx="176">
                  <c:v>4969.7624607456028</c:v>
                </c:pt>
                <c:pt idx="177">
                  <c:v>4969.7624607456019</c:v>
                </c:pt>
                <c:pt idx="178">
                  <c:v>4969.7624607456019</c:v>
                </c:pt>
                <c:pt idx="179">
                  <c:v>4969.7624607456019</c:v>
                </c:pt>
                <c:pt idx="180">
                  <c:v>4969.7624607456009</c:v>
                </c:pt>
                <c:pt idx="181">
                  <c:v>4969.7624607456009</c:v>
                </c:pt>
                <c:pt idx="182">
                  <c:v>4969.7624607456009</c:v>
                </c:pt>
                <c:pt idx="183">
                  <c:v>4969.7624607456</c:v>
                </c:pt>
                <c:pt idx="184">
                  <c:v>4969.7624607456009</c:v>
                </c:pt>
                <c:pt idx="185">
                  <c:v>4969.7624607456</c:v>
                </c:pt>
                <c:pt idx="186">
                  <c:v>4969.7624607456</c:v>
                </c:pt>
                <c:pt idx="187">
                  <c:v>4969.7624607456</c:v>
                </c:pt>
                <c:pt idx="188">
                  <c:v>4969.7624607456</c:v>
                </c:pt>
                <c:pt idx="189">
                  <c:v>4969.7624607456</c:v>
                </c:pt>
                <c:pt idx="190">
                  <c:v>4969.7624607456009</c:v>
                </c:pt>
                <c:pt idx="191">
                  <c:v>4969.7624607456</c:v>
                </c:pt>
                <c:pt idx="192">
                  <c:v>4969.7624607456</c:v>
                </c:pt>
                <c:pt idx="193">
                  <c:v>4969.7624607456</c:v>
                </c:pt>
                <c:pt idx="194">
                  <c:v>4969.7624607455982</c:v>
                </c:pt>
                <c:pt idx="195">
                  <c:v>4969.7624607456</c:v>
                </c:pt>
                <c:pt idx="196">
                  <c:v>4969.7624607455982</c:v>
                </c:pt>
                <c:pt idx="197">
                  <c:v>4969.7624607455991</c:v>
                </c:pt>
                <c:pt idx="198">
                  <c:v>4969.7624607455982</c:v>
                </c:pt>
                <c:pt idx="199">
                  <c:v>4969.7624607455982</c:v>
                </c:pt>
                <c:pt idx="200">
                  <c:v>4969.7624607455982</c:v>
                </c:pt>
                <c:pt idx="201">
                  <c:v>4969.7624607455982</c:v>
                </c:pt>
                <c:pt idx="202">
                  <c:v>4969.7624607455982</c:v>
                </c:pt>
                <c:pt idx="203">
                  <c:v>4969.7624607456</c:v>
                </c:pt>
                <c:pt idx="204">
                  <c:v>4969.7624607455991</c:v>
                </c:pt>
                <c:pt idx="205">
                  <c:v>4969.7624607455991</c:v>
                </c:pt>
                <c:pt idx="206">
                  <c:v>4969.7624607456</c:v>
                </c:pt>
                <c:pt idx="207">
                  <c:v>4969.7624607456</c:v>
                </c:pt>
                <c:pt idx="208">
                  <c:v>4969.7624607455991</c:v>
                </c:pt>
                <c:pt idx="209">
                  <c:v>4969.7624607455991</c:v>
                </c:pt>
                <c:pt idx="210">
                  <c:v>4969.7624607456</c:v>
                </c:pt>
                <c:pt idx="211">
                  <c:v>4969.7624607455991</c:v>
                </c:pt>
                <c:pt idx="212">
                  <c:v>4969.7624607455991</c:v>
                </c:pt>
                <c:pt idx="213">
                  <c:v>4969.7624607455991</c:v>
                </c:pt>
                <c:pt idx="214">
                  <c:v>4969.7624607455991</c:v>
                </c:pt>
                <c:pt idx="215">
                  <c:v>4969.7624607455982</c:v>
                </c:pt>
                <c:pt idx="216">
                  <c:v>4969.7624607455982</c:v>
                </c:pt>
                <c:pt idx="217">
                  <c:v>4969.7624607455991</c:v>
                </c:pt>
                <c:pt idx="218">
                  <c:v>4969.7624607456</c:v>
                </c:pt>
                <c:pt idx="219">
                  <c:v>4969.7624607455982</c:v>
                </c:pt>
                <c:pt idx="220">
                  <c:v>4969.7624607455982</c:v>
                </c:pt>
                <c:pt idx="221">
                  <c:v>4969.7624607455982</c:v>
                </c:pt>
                <c:pt idx="222">
                  <c:v>4969.7624607455982</c:v>
                </c:pt>
                <c:pt idx="223">
                  <c:v>4969.7624607455982</c:v>
                </c:pt>
                <c:pt idx="224">
                  <c:v>4969.7624607455982</c:v>
                </c:pt>
                <c:pt idx="225">
                  <c:v>4969.7624607455982</c:v>
                </c:pt>
                <c:pt idx="226">
                  <c:v>4969.7624607455982</c:v>
                </c:pt>
                <c:pt idx="227">
                  <c:v>4969.7624607455991</c:v>
                </c:pt>
                <c:pt idx="228">
                  <c:v>4969.7624607455991</c:v>
                </c:pt>
                <c:pt idx="229">
                  <c:v>4969.7624607455982</c:v>
                </c:pt>
                <c:pt idx="230">
                  <c:v>4969.7624607455982</c:v>
                </c:pt>
                <c:pt idx="231">
                  <c:v>4969.7624607455982</c:v>
                </c:pt>
                <c:pt idx="232">
                  <c:v>4969.7624607455973</c:v>
                </c:pt>
                <c:pt idx="233">
                  <c:v>4969.7624607455982</c:v>
                </c:pt>
                <c:pt idx="234">
                  <c:v>4969.7624607455982</c:v>
                </c:pt>
                <c:pt idx="235">
                  <c:v>4969.7624607455973</c:v>
                </c:pt>
                <c:pt idx="236">
                  <c:v>4969.7624607455982</c:v>
                </c:pt>
                <c:pt idx="237">
                  <c:v>4969.7624607455982</c:v>
                </c:pt>
                <c:pt idx="238">
                  <c:v>4969.7624607455982</c:v>
                </c:pt>
                <c:pt idx="239">
                  <c:v>4969.7624607455964</c:v>
                </c:pt>
                <c:pt idx="240">
                  <c:v>4969.7624607455982</c:v>
                </c:pt>
                <c:pt idx="241">
                  <c:v>4969.7624607455982</c:v>
                </c:pt>
                <c:pt idx="242">
                  <c:v>4969.7624607455973</c:v>
                </c:pt>
                <c:pt idx="243">
                  <c:v>4969.7624607455982</c:v>
                </c:pt>
                <c:pt idx="244">
                  <c:v>4969.7624607455982</c:v>
                </c:pt>
                <c:pt idx="245">
                  <c:v>4969.7624607455982</c:v>
                </c:pt>
                <c:pt idx="246">
                  <c:v>4969.7624607455973</c:v>
                </c:pt>
                <c:pt idx="247">
                  <c:v>4969.7624607455973</c:v>
                </c:pt>
                <c:pt idx="248">
                  <c:v>4969.7624607455982</c:v>
                </c:pt>
                <c:pt idx="249">
                  <c:v>4969.7624607455982</c:v>
                </c:pt>
                <c:pt idx="250">
                  <c:v>4969.7624607455982</c:v>
                </c:pt>
                <c:pt idx="251">
                  <c:v>4969.7624607455982</c:v>
                </c:pt>
                <c:pt idx="252">
                  <c:v>4969.7624607455982</c:v>
                </c:pt>
                <c:pt idx="253">
                  <c:v>4969.7624607455982</c:v>
                </c:pt>
                <c:pt idx="254">
                  <c:v>4969.7624607455982</c:v>
                </c:pt>
                <c:pt idx="255">
                  <c:v>4969.7624607455982</c:v>
                </c:pt>
                <c:pt idx="256">
                  <c:v>4969.7624607455982</c:v>
                </c:pt>
                <c:pt idx="257">
                  <c:v>4969.7624607455982</c:v>
                </c:pt>
                <c:pt idx="258">
                  <c:v>4969.7624607455982</c:v>
                </c:pt>
                <c:pt idx="259">
                  <c:v>4969.7624607455973</c:v>
                </c:pt>
                <c:pt idx="260">
                  <c:v>4969.7624607455982</c:v>
                </c:pt>
                <c:pt idx="261">
                  <c:v>4969.7624607455982</c:v>
                </c:pt>
                <c:pt idx="262">
                  <c:v>4969.7624607455982</c:v>
                </c:pt>
                <c:pt idx="263">
                  <c:v>4969.7624607455982</c:v>
                </c:pt>
                <c:pt idx="264">
                  <c:v>4969.7624607455982</c:v>
                </c:pt>
                <c:pt idx="265">
                  <c:v>4969.7624607455991</c:v>
                </c:pt>
                <c:pt idx="266">
                  <c:v>4969.7624607455982</c:v>
                </c:pt>
                <c:pt idx="267">
                  <c:v>4969.7624607455982</c:v>
                </c:pt>
                <c:pt idx="268">
                  <c:v>4969.7624607455982</c:v>
                </c:pt>
                <c:pt idx="269">
                  <c:v>4969.7624607455991</c:v>
                </c:pt>
                <c:pt idx="270">
                  <c:v>4969.7624607455982</c:v>
                </c:pt>
                <c:pt idx="271">
                  <c:v>4969.7624607455991</c:v>
                </c:pt>
                <c:pt idx="272">
                  <c:v>4969.7624607456</c:v>
                </c:pt>
                <c:pt idx="273">
                  <c:v>4969.7624607455991</c:v>
                </c:pt>
                <c:pt idx="274">
                  <c:v>4969.7624607455991</c:v>
                </c:pt>
                <c:pt idx="275">
                  <c:v>4969.7624607456</c:v>
                </c:pt>
                <c:pt idx="276">
                  <c:v>4969.7624607455991</c:v>
                </c:pt>
                <c:pt idx="277">
                  <c:v>4969.7624607455982</c:v>
                </c:pt>
                <c:pt idx="278">
                  <c:v>4969.7624607455991</c:v>
                </c:pt>
                <c:pt idx="279">
                  <c:v>4969.7624607455991</c:v>
                </c:pt>
                <c:pt idx="280">
                  <c:v>4969.7624607455991</c:v>
                </c:pt>
                <c:pt idx="281">
                  <c:v>4969.7624607455973</c:v>
                </c:pt>
                <c:pt idx="282">
                  <c:v>4969.7624607455982</c:v>
                </c:pt>
                <c:pt idx="283">
                  <c:v>4969.7624607455991</c:v>
                </c:pt>
                <c:pt idx="284">
                  <c:v>4969.7624607455991</c:v>
                </c:pt>
                <c:pt idx="285">
                  <c:v>4969.7624607455991</c:v>
                </c:pt>
                <c:pt idx="286">
                  <c:v>4969.7624607456</c:v>
                </c:pt>
                <c:pt idx="287">
                  <c:v>4969.7624607455982</c:v>
                </c:pt>
                <c:pt idx="288">
                  <c:v>4969.7624607455991</c:v>
                </c:pt>
                <c:pt idx="289">
                  <c:v>4969.7624607455991</c:v>
                </c:pt>
                <c:pt idx="290">
                  <c:v>4969.7624607455991</c:v>
                </c:pt>
                <c:pt idx="291">
                  <c:v>4969.7624607456</c:v>
                </c:pt>
                <c:pt idx="292">
                  <c:v>4969.7624607455991</c:v>
                </c:pt>
                <c:pt idx="293">
                  <c:v>4969.7624607455991</c:v>
                </c:pt>
                <c:pt idx="294">
                  <c:v>4969.7624607456</c:v>
                </c:pt>
                <c:pt idx="295">
                  <c:v>4969.7624607456</c:v>
                </c:pt>
                <c:pt idx="296">
                  <c:v>4969.7624607456</c:v>
                </c:pt>
                <c:pt idx="297">
                  <c:v>4969.7624607456</c:v>
                </c:pt>
                <c:pt idx="298">
                  <c:v>4969.7624607455991</c:v>
                </c:pt>
                <c:pt idx="299">
                  <c:v>4969.7624607456</c:v>
                </c:pt>
                <c:pt idx="300">
                  <c:v>4969.7624607455991</c:v>
                </c:pt>
                <c:pt idx="301">
                  <c:v>4969.7624607455991</c:v>
                </c:pt>
                <c:pt idx="302">
                  <c:v>4969.7624607455991</c:v>
                </c:pt>
                <c:pt idx="303">
                  <c:v>4969.7624607455991</c:v>
                </c:pt>
                <c:pt idx="304">
                  <c:v>4969.7624607455991</c:v>
                </c:pt>
                <c:pt idx="305">
                  <c:v>4969.7624607455991</c:v>
                </c:pt>
                <c:pt idx="306">
                  <c:v>4969.7624607455982</c:v>
                </c:pt>
                <c:pt idx="307">
                  <c:v>4969.7624607455991</c:v>
                </c:pt>
                <c:pt idx="308">
                  <c:v>4969.7624607455991</c:v>
                </c:pt>
                <c:pt idx="309">
                  <c:v>4969.7624607455991</c:v>
                </c:pt>
                <c:pt idx="310">
                  <c:v>4969.7624607456</c:v>
                </c:pt>
                <c:pt idx="311">
                  <c:v>4969.7624607455991</c:v>
                </c:pt>
                <c:pt idx="312">
                  <c:v>4969.7624607455991</c:v>
                </c:pt>
                <c:pt idx="313">
                  <c:v>4969.7624607456</c:v>
                </c:pt>
                <c:pt idx="314">
                  <c:v>4969.7624607455991</c:v>
                </c:pt>
                <c:pt idx="315">
                  <c:v>4969.7624607455991</c:v>
                </c:pt>
                <c:pt idx="316">
                  <c:v>4969.7624607455991</c:v>
                </c:pt>
                <c:pt idx="317">
                  <c:v>4969.7624607455991</c:v>
                </c:pt>
                <c:pt idx="318">
                  <c:v>4969.7624607456</c:v>
                </c:pt>
                <c:pt idx="319">
                  <c:v>4969.7624607456</c:v>
                </c:pt>
                <c:pt idx="320">
                  <c:v>4969.7624607456</c:v>
                </c:pt>
                <c:pt idx="321">
                  <c:v>4969.7624607456</c:v>
                </c:pt>
                <c:pt idx="322">
                  <c:v>4969.7624607455991</c:v>
                </c:pt>
                <c:pt idx="323">
                  <c:v>4969.7624607456</c:v>
                </c:pt>
                <c:pt idx="324">
                  <c:v>4969.7624607456</c:v>
                </c:pt>
                <c:pt idx="325">
                  <c:v>4969.7624607455991</c:v>
                </c:pt>
                <c:pt idx="326">
                  <c:v>4969.7624607455991</c:v>
                </c:pt>
                <c:pt idx="327">
                  <c:v>4969.7624607456</c:v>
                </c:pt>
                <c:pt idx="328">
                  <c:v>4969.7624607456</c:v>
                </c:pt>
                <c:pt idx="329">
                  <c:v>4969.7624607456</c:v>
                </c:pt>
                <c:pt idx="330">
                  <c:v>4969.7624607456</c:v>
                </c:pt>
                <c:pt idx="331">
                  <c:v>4969.7624607456</c:v>
                </c:pt>
                <c:pt idx="332">
                  <c:v>4969.7624607455991</c:v>
                </c:pt>
                <c:pt idx="333">
                  <c:v>4969.7624607455982</c:v>
                </c:pt>
                <c:pt idx="334">
                  <c:v>4969.7624607456</c:v>
                </c:pt>
                <c:pt idx="335">
                  <c:v>4969.7624607456</c:v>
                </c:pt>
                <c:pt idx="336">
                  <c:v>4969.7624607455991</c:v>
                </c:pt>
                <c:pt idx="337">
                  <c:v>4969.7624607456</c:v>
                </c:pt>
                <c:pt idx="338">
                  <c:v>4969.7624607456</c:v>
                </c:pt>
                <c:pt idx="339">
                  <c:v>4969.7624607455991</c:v>
                </c:pt>
                <c:pt idx="340">
                  <c:v>4969.7624607456</c:v>
                </c:pt>
                <c:pt idx="341">
                  <c:v>4969.7624607456</c:v>
                </c:pt>
                <c:pt idx="342">
                  <c:v>4969.7624607456</c:v>
                </c:pt>
                <c:pt idx="343">
                  <c:v>4969.7624607456</c:v>
                </c:pt>
                <c:pt idx="344">
                  <c:v>4969.7624607456</c:v>
                </c:pt>
                <c:pt idx="345">
                  <c:v>4969.7624607456019</c:v>
                </c:pt>
                <c:pt idx="346">
                  <c:v>4969.7624607455991</c:v>
                </c:pt>
                <c:pt idx="347">
                  <c:v>4969.7624607456</c:v>
                </c:pt>
                <c:pt idx="348">
                  <c:v>4969.7624607455991</c:v>
                </c:pt>
                <c:pt idx="349">
                  <c:v>4969.7624607455991</c:v>
                </c:pt>
                <c:pt idx="350">
                  <c:v>4969.7624607456</c:v>
                </c:pt>
                <c:pt idx="351">
                  <c:v>4969.7624607456</c:v>
                </c:pt>
                <c:pt idx="352">
                  <c:v>4969.7624607455991</c:v>
                </c:pt>
                <c:pt idx="353">
                  <c:v>4969.7624607455982</c:v>
                </c:pt>
                <c:pt idx="354">
                  <c:v>4969.7624607455982</c:v>
                </c:pt>
                <c:pt idx="355">
                  <c:v>4969.7624607455982</c:v>
                </c:pt>
                <c:pt idx="356">
                  <c:v>4969.7624607455982</c:v>
                </c:pt>
                <c:pt idx="357">
                  <c:v>4969.7624607455982</c:v>
                </c:pt>
                <c:pt idx="358">
                  <c:v>4969.7624607455991</c:v>
                </c:pt>
                <c:pt idx="359">
                  <c:v>4969.7624607456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8A-4666-B5BF-9050B38C6DE3}"/>
            </c:ext>
          </c:extLst>
        </c:ser>
        <c:ser>
          <c:idx val="22"/>
          <c:order val="22"/>
          <c:tx>
            <c:strRef>
              <c:f>Kredyt!$X$22</c:f>
              <c:strCache>
                <c:ptCount val="1"/>
                <c:pt idx="0">
                  <c:v>RM + Nadpłata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Kredyt!$A$23:$A$382</c:f>
              <c:numCache>
                <c:formatCode>m/d/yyyy</c:formatCode>
                <c:ptCount val="360"/>
                <c:pt idx="0">
                  <c:v>44286</c:v>
                </c:pt>
                <c:pt idx="1">
                  <c:v>44316</c:v>
                </c:pt>
                <c:pt idx="2">
                  <c:v>44347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  <c:pt idx="6">
                  <c:v>44469</c:v>
                </c:pt>
                <c:pt idx="7">
                  <c:v>44500</c:v>
                </c:pt>
                <c:pt idx="8">
                  <c:v>44530</c:v>
                </c:pt>
                <c:pt idx="9">
                  <c:v>44561</c:v>
                </c:pt>
                <c:pt idx="10">
                  <c:v>44592</c:v>
                </c:pt>
                <c:pt idx="11">
                  <c:v>44620</c:v>
                </c:pt>
                <c:pt idx="12">
                  <c:v>44651</c:v>
                </c:pt>
                <c:pt idx="13">
                  <c:v>44681</c:v>
                </c:pt>
                <c:pt idx="14">
                  <c:v>44712</c:v>
                </c:pt>
                <c:pt idx="15">
                  <c:v>44742</c:v>
                </c:pt>
                <c:pt idx="16">
                  <c:v>44773</c:v>
                </c:pt>
                <c:pt idx="17">
                  <c:v>44804</c:v>
                </c:pt>
                <c:pt idx="18">
                  <c:v>44834</c:v>
                </c:pt>
                <c:pt idx="19">
                  <c:v>44865</c:v>
                </c:pt>
                <c:pt idx="20">
                  <c:v>44895</c:v>
                </c:pt>
                <c:pt idx="21">
                  <c:v>44926</c:v>
                </c:pt>
                <c:pt idx="22">
                  <c:v>44957</c:v>
                </c:pt>
                <c:pt idx="23">
                  <c:v>44985</c:v>
                </c:pt>
                <c:pt idx="24">
                  <c:v>45016</c:v>
                </c:pt>
                <c:pt idx="25">
                  <c:v>45046</c:v>
                </c:pt>
                <c:pt idx="26">
                  <c:v>45077</c:v>
                </c:pt>
                <c:pt idx="27">
                  <c:v>45107</c:v>
                </c:pt>
                <c:pt idx="28">
                  <c:v>45138</c:v>
                </c:pt>
                <c:pt idx="29">
                  <c:v>45169</c:v>
                </c:pt>
                <c:pt idx="30">
                  <c:v>45199</c:v>
                </c:pt>
                <c:pt idx="31">
                  <c:v>45230</c:v>
                </c:pt>
                <c:pt idx="32">
                  <c:v>45260</c:v>
                </c:pt>
                <c:pt idx="33">
                  <c:v>45291</c:v>
                </c:pt>
                <c:pt idx="34">
                  <c:v>45322</c:v>
                </c:pt>
                <c:pt idx="35">
                  <c:v>45351</c:v>
                </c:pt>
                <c:pt idx="36">
                  <c:v>45382</c:v>
                </c:pt>
                <c:pt idx="37">
                  <c:v>45412</c:v>
                </c:pt>
                <c:pt idx="38">
                  <c:v>45443</c:v>
                </c:pt>
                <c:pt idx="39">
                  <c:v>45473</c:v>
                </c:pt>
                <c:pt idx="40">
                  <c:v>45504</c:v>
                </c:pt>
                <c:pt idx="41">
                  <c:v>45535</c:v>
                </c:pt>
                <c:pt idx="42">
                  <c:v>45565</c:v>
                </c:pt>
                <c:pt idx="43">
                  <c:v>45596</c:v>
                </c:pt>
                <c:pt idx="44">
                  <c:v>45626</c:v>
                </c:pt>
                <c:pt idx="45">
                  <c:v>45657</c:v>
                </c:pt>
                <c:pt idx="46">
                  <c:v>45688</c:v>
                </c:pt>
                <c:pt idx="47">
                  <c:v>45716</c:v>
                </c:pt>
                <c:pt idx="48">
                  <c:v>45747</c:v>
                </c:pt>
                <c:pt idx="49">
                  <c:v>45777</c:v>
                </c:pt>
                <c:pt idx="50">
                  <c:v>45808</c:v>
                </c:pt>
                <c:pt idx="51">
                  <c:v>45838</c:v>
                </c:pt>
                <c:pt idx="52">
                  <c:v>45869</c:v>
                </c:pt>
                <c:pt idx="53">
                  <c:v>45900</c:v>
                </c:pt>
                <c:pt idx="54">
                  <c:v>45930</c:v>
                </c:pt>
                <c:pt idx="55">
                  <c:v>45961</c:v>
                </c:pt>
                <c:pt idx="56">
                  <c:v>45991</c:v>
                </c:pt>
                <c:pt idx="57">
                  <c:v>46022</c:v>
                </c:pt>
                <c:pt idx="58">
                  <c:v>46053</c:v>
                </c:pt>
                <c:pt idx="59">
                  <c:v>46081</c:v>
                </c:pt>
                <c:pt idx="60">
                  <c:v>46112</c:v>
                </c:pt>
                <c:pt idx="61">
                  <c:v>46142</c:v>
                </c:pt>
                <c:pt idx="62">
                  <c:v>46173</c:v>
                </c:pt>
                <c:pt idx="63">
                  <c:v>46203</c:v>
                </c:pt>
                <c:pt idx="64">
                  <c:v>46234</c:v>
                </c:pt>
                <c:pt idx="65">
                  <c:v>46265</c:v>
                </c:pt>
                <c:pt idx="66">
                  <c:v>46295</c:v>
                </c:pt>
                <c:pt idx="67">
                  <c:v>46326</c:v>
                </c:pt>
                <c:pt idx="68">
                  <c:v>46356</c:v>
                </c:pt>
                <c:pt idx="69">
                  <c:v>46387</c:v>
                </c:pt>
                <c:pt idx="70">
                  <c:v>46418</c:v>
                </c:pt>
                <c:pt idx="71">
                  <c:v>46446</c:v>
                </c:pt>
                <c:pt idx="72">
                  <c:v>46477</c:v>
                </c:pt>
                <c:pt idx="73">
                  <c:v>46507</c:v>
                </c:pt>
                <c:pt idx="74">
                  <c:v>46538</c:v>
                </c:pt>
                <c:pt idx="75">
                  <c:v>46568</c:v>
                </c:pt>
                <c:pt idx="76">
                  <c:v>46599</c:v>
                </c:pt>
                <c:pt idx="77">
                  <c:v>46630</c:v>
                </c:pt>
                <c:pt idx="78">
                  <c:v>46660</c:v>
                </c:pt>
                <c:pt idx="79">
                  <c:v>46691</c:v>
                </c:pt>
                <c:pt idx="80">
                  <c:v>46721</c:v>
                </c:pt>
                <c:pt idx="81">
                  <c:v>46752</c:v>
                </c:pt>
                <c:pt idx="82">
                  <c:v>46783</c:v>
                </c:pt>
                <c:pt idx="83">
                  <c:v>46812</c:v>
                </c:pt>
                <c:pt idx="84">
                  <c:v>46843</c:v>
                </c:pt>
                <c:pt idx="85">
                  <c:v>46873</c:v>
                </c:pt>
                <c:pt idx="86">
                  <c:v>46904</c:v>
                </c:pt>
                <c:pt idx="87">
                  <c:v>46934</c:v>
                </c:pt>
                <c:pt idx="88">
                  <c:v>46965</c:v>
                </c:pt>
                <c:pt idx="89">
                  <c:v>46996</c:v>
                </c:pt>
                <c:pt idx="90">
                  <c:v>47026</c:v>
                </c:pt>
                <c:pt idx="91">
                  <c:v>47057</c:v>
                </c:pt>
                <c:pt idx="92">
                  <c:v>47087</c:v>
                </c:pt>
                <c:pt idx="93">
                  <c:v>47118</c:v>
                </c:pt>
                <c:pt idx="94">
                  <c:v>47149</c:v>
                </c:pt>
                <c:pt idx="95">
                  <c:v>47177</c:v>
                </c:pt>
                <c:pt idx="96">
                  <c:v>47208</c:v>
                </c:pt>
                <c:pt idx="97">
                  <c:v>47238</c:v>
                </c:pt>
                <c:pt idx="98">
                  <c:v>47269</c:v>
                </c:pt>
                <c:pt idx="99">
                  <c:v>47299</c:v>
                </c:pt>
                <c:pt idx="100">
                  <c:v>47330</c:v>
                </c:pt>
                <c:pt idx="101">
                  <c:v>47361</c:v>
                </c:pt>
                <c:pt idx="102">
                  <c:v>47391</c:v>
                </c:pt>
                <c:pt idx="103">
                  <c:v>47422</c:v>
                </c:pt>
                <c:pt idx="104">
                  <c:v>47452</c:v>
                </c:pt>
                <c:pt idx="105">
                  <c:v>47483</c:v>
                </c:pt>
                <c:pt idx="106">
                  <c:v>47514</c:v>
                </c:pt>
                <c:pt idx="107">
                  <c:v>47542</c:v>
                </c:pt>
                <c:pt idx="108">
                  <c:v>47573</c:v>
                </c:pt>
                <c:pt idx="109">
                  <c:v>47603</c:v>
                </c:pt>
                <c:pt idx="110">
                  <c:v>47634</c:v>
                </c:pt>
                <c:pt idx="111">
                  <c:v>47664</c:v>
                </c:pt>
                <c:pt idx="112">
                  <c:v>47695</c:v>
                </c:pt>
                <c:pt idx="113">
                  <c:v>47726</c:v>
                </c:pt>
                <c:pt idx="114">
                  <c:v>47756</c:v>
                </c:pt>
                <c:pt idx="115">
                  <c:v>47787</c:v>
                </c:pt>
                <c:pt idx="116">
                  <c:v>47817</c:v>
                </c:pt>
                <c:pt idx="117">
                  <c:v>47848</c:v>
                </c:pt>
                <c:pt idx="118">
                  <c:v>47879</c:v>
                </c:pt>
                <c:pt idx="119">
                  <c:v>47907</c:v>
                </c:pt>
                <c:pt idx="120">
                  <c:v>47938</c:v>
                </c:pt>
                <c:pt idx="121">
                  <c:v>47968</c:v>
                </c:pt>
                <c:pt idx="122">
                  <c:v>47999</c:v>
                </c:pt>
                <c:pt idx="123">
                  <c:v>48029</c:v>
                </c:pt>
                <c:pt idx="124">
                  <c:v>48060</c:v>
                </c:pt>
                <c:pt idx="125">
                  <c:v>48091</c:v>
                </c:pt>
                <c:pt idx="126">
                  <c:v>48121</c:v>
                </c:pt>
                <c:pt idx="127">
                  <c:v>48152</c:v>
                </c:pt>
                <c:pt idx="128">
                  <c:v>48182</c:v>
                </c:pt>
                <c:pt idx="129">
                  <c:v>48213</c:v>
                </c:pt>
                <c:pt idx="130">
                  <c:v>48244</c:v>
                </c:pt>
                <c:pt idx="131">
                  <c:v>48273</c:v>
                </c:pt>
                <c:pt idx="132">
                  <c:v>48304</c:v>
                </c:pt>
                <c:pt idx="133">
                  <c:v>48334</c:v>
                </c:pt>
                <c:pt idx="134">
                  <c:v>48365</c:v>
                </c:pt>
                <c:pt idx="135">
                  <c:v>48395</c:v>
                </c:pt>
                <c:pt idx="136">
                  <c:v>48426</c:v>
                </c:pt>
                <c:pt idx="137">
                  <c:v>48457</c:v>
                </c:pt>
                <c:pt idx="138">
                  <c:v>48487</c:v>
                </c:pt>
                <c:pt idx="139">
                  <c:v>48518</c:v>
                </c:pt>
                <c:pt idx="140">
                  <c:v>48548</c:v>
                </c:pt>
                <c:pt idx="141">
                  <c:v>48579</c:v>
                </c:pt>
                <c:pt idx="142">
                  <c:v>48610</c:v>
                </c:pt>
                <c:pt idx="143">
                  <c:v>48638</c:v>
                </c:pt>
                <c:pt idx="144">
                  <c:v>48669</c:v>
                </c:pt>
                <c:pt idx="145">
                  <c:v>48699</c:v>
                </c:pt>
                <c:pt idx="146">
                  <c:v>48730</c:v>
                </c:pt>
                <c:pt idx="147">
                  <c:v>48760</c:v>
                </c:pt>
                <c:pt idx="148">
                  <c:v>48791</c:v>
                </c:pt>
                <c:pt idx="149">
                  <c:v>48822</c:v>
                </c:pt>
                <c:pt idx="150">
                  <c:v>48852</c:v>
                </c:pt>
                <c:pt idx="151">
                  <c:v>48883</c:v>
                </c:pt>
                <c:pt idx="152">
                  <c:v>48913</c:v>
                </c:pt>
                <c:pt idx="153">
                  <c:v>48944</c:v>
                </c:pt>
                <c:pt idx="154">
                  <c:v>48975</c:v>
                </c:pt>
                <c:pt idx="155">
                  <c:v>49003</c:v>
                </c:pt>
                <c:pt idx="156">
                  <c:v>49034</c:v>
                </c:pt>
                <c:pt idx="157">
                  <c:v>49064</c:v>
                </c:pt>
                <c:pt idx="158">
                  <c:v>49095</c:v>
                </c:pt>
                <c:pt idx="159">
                  <c:v>49125</c:v>
                </c:pt>
                <c:pt idx="160">
                  <c:v>49156</c:v>
                </c:pt>
                <c:pt idx="161">
                  <c:v>49187</c:v>
                </c:pt>
                <c:pt idx="162">
                  <c:v>49217</c:v>
                </c:pt>
                <c:pt idx="163">
                  <c:v>49248</c:v>
                </c:pt>
                <c:pt idx="164">
                  <c:v>49278</c:v>
                </c:pt>
                <c:pt idx="165">
                  <c:v>49309</c:v>
                </c:pt>
                <c:pt idx="166">
                  <c:v>49340</c:v>
                </c:pt>
                <c:pt idx="167">
                  <c:v>49368</c:v>
                </c:pt>
                <c:pt idx="168">
                  <c:v>49399</c:v>
                </c:pt>
                <c:pt idx="169">
                  <c:v>49429</c:v>
                </c:pt>
                <c:pt idx="170">
                  <c:v>49460</c:v>
                </c:pt>
                <c:pt idx="171">
                  <c:v>49490</c:v>
                </c:pt>
                <c:pt idx="172">
                  <c:v>49521</c:v>
                </c:pt>
                <c:pt idx="173">
                  <c:v>49552</c:v>
                </c:pt>
                <c:pt idx="174">
                  <c:v>49582</c:v>
                </c:pt>
                <c:pt idx="175">
                  <c:v>49613</c:v>
                </c:pt>
                <c:pt idx="176">
                  <c:v>49643</c:v>
                </c:pt>
                <c:pt idx="177">
                  <c:v>49674</c:v>
                </c:pt>
                <c:pt idx="178">
                  <c:v>49705</c:v>
                </c:pt>
                <c:pt idx="179">
                  <c:v>49734</c:v>
                </c:pt>
                <c:pt idx="180">
                  <c:v>49765</c:v>
                </c:pt>
                <c:pt idx="181">
                  <c:v>49795</c:v>
                </c:pt>
                <c:pt idx="182">
                  <c:v>49826</c:v>
                </c:pt>
                <c:pt idx="183">
                  <c:v>49856</c:v>
                </c:pt>
                <c:pt idx="184">
                  <c:v>49887</c:v>
                </c:pt>
                <c:pt idx="185">
                  <c:v>49918</c:v>
                </c:pt>
                <c:pt idx="186">
                  <c:v>49948</c:v>
                </c:pt>
                <c:pt idx="187">
                  <c:v>49979</c:v>
                </c:pt>
                <c:pt idx="188">
                  <c:v>50009</c:v>
                </c:pt>
                <c:pt idx="189">
                  <c:v>50040</c:v>
                </c:pt>
                <c:pt idx="190">
                  <c:v>50071</c:v>
                </c:pt>
                <c:pt idx="191">
                  <c:v>50099</c:v>
                </c:pt>
                <c:pt idx="192">
                  <c:v>50130</c:v>
                </c:pt>
                <c:pt idx="193">
                  <c:v>50160</c:v>
                </c:pt>
                <c:pt idx="194">
                  <c:v>50191</c:v>
                </c:pt>
                <c:pt idx="195">
                  <c:v>50221</c:v>
                </c:pt>
                <c:pt idx="196">
                  <c:v>50252</c:v>
                </c:pt>
                <c:pt idx="197">
                  <c:v>50283</c:v>
                </c:pt>
                <c:pt idx="198">
                  <c:v>50313</c:v>
                </c:pt>
                <c:pt idx="199">
                  <c:v>50344</c:v>
                </c:pt>
                <c:pt idx="200">
                  <c:v>50374</c:v>
                </c:pt>
                <c:pt idx="201">
                  <c:v>50405</c:v>
                </c:pt>
                <c:pt idx="202">
                  <c:v>50436</c:v>
                </c:pt>
                <c:pt idx="203">
                  <c:v>50464</c:v>
                </c:pt>
                <c:pt idx="204">
                  <c:v>50495</c:v>
                </c:pt>
                <c:pt idx="205">
                  <c:v>50525</c:v>
                </c:pt>
                <c:pt idx="206">
                  <c:v>50556</c:v>
                </c:pt>
                <c:pt idx="207">
                  <c:v>50586</c:v>
                </c:pt>
                <c:pt idx="208">
                  <c:v>50617</c:v>
                </c:pt>
                <c:pt idx="209">
                  <c:v>50648</c:v>
                </c:pt>
                <c:pt idx="210">
                  <c:v>50678</c:v>
                </c:pt>
                <c:pt idx="211">
                  <c:v>50709</c:v>
                </c:pt>
                <c:pt idx="212">
                  <c:v>50739</c:v>
                </c:pt>
                <c:pt idx="213">
                  <c:v>50770</c:v>
                </c:pt>
                <c:pt idx="214">
                  <c:v>50801</c:v>
                </c:pt>
                <c:pt idx="215">
                  <c:v>50829</c:v>
                </c:pt>
                <c:pt idx="216">
                  <c:v>50860</c:v>
                </c:pt>
                <c:pt idx="217">
                  <c:v>50890</c:v>
                </c:pt>
                <c:pt idx="218">
                  <c:v>50921</c:v>
                </c:pt>
                <c:pt idx="219">
                  <c:v>50951</c:v>
                </c:pt>
                <c:pt idx="220">
                  <c:v>50982</c:v>
                </c:pt>
                <c:pt idx="221">
                  <c:v>51013</c:v>
                </c:pt>
                <c:pt idx="222">
                  <c:v>51043</c:v>
                </c:pt>
                <c:pt idx="223">
                  <c:v>51074</c:v>
                </c:pt>
                <c:pt idx="224">
                  <c:v>51104</c:v>
                </c:pt>
                <c:pt idx="225">
                  <c:v>51135</c:v>
                </c:pt>
                <c:pt idx="226">
                  <c:v>51166</c:v>
                </c:pt>
                <c:pt idx="227">
                  <c:v>51195</c:v>
                </c:pt>
                <c:pt idx="228">
                  <c:v>51226</c:v>
                </c:pt>
                <c:pt idx="229">
                  <c:v>51256</c:v>
                </c:pt>
                <c:pt idx="230">
                  <c:v>51287</c:v>
                </c:pt>
                <c:pt idx="231">
                  <c:v>51317</c:v>
                </c:pt>
                <c:pt idx="232">
                  <c:v>51348</c:v>
                </c:pt>
                <c:pt idx="233">
                  <c:v>51379</c:v>
                </c:pt>
                <c:pt idx="234">
                  <c:v>51409</c:v>
                </c:pt>
                <c:pt idx="235">
                  <c:v>51440</c:v>
                </c:pt>
                <c:pt idx="236">
                  <c:v>51470</c:v>
                </c:pt>
                <c:pt idx="237">
                  <c:v>51501</c:v>
                </c:pt>
                <c:pt idx="238">
                  <c:v>51532</c:v>
                </c:pt>
                <c:pt idx="239">
                  <c:v>51560</c:v>
                </c:pt>
                <c:pt idx="240">
                  <c:v>51591</c:v>
                </c:pt>
                <c:pt idx="241">
                  <c:v>51621</c:v>
                </c:pt>
                <c:pt idx="242">
                  <c:v>51652</c:v>
                </c:pt>
                <c:pt idx="243">
                  <c:v>51682</c:v>
                </c:pt>
                <c:pt idx="244">
                  <c:v>51713</c:v>
                </c:pt>
                <c:pt idx="245">
                  <c:v>51744</c:v>
                </c:pt>
                <c:pt idx="246">
                  <c:v>51774</c:v>
                </c:pt>
                <c:pt idx="247">
                  <c:v>51805</c:v>
                </c:pt>
                <c:pt idx="248">
                  <c:v>51835</c:v>
                </c:pt>
                <c:pt idx="249">
                  <c:v>51866</c:v>
                </c:pt>
                <c:pt idx="250">
                  <c:v>51897</c:v>
                </c:pt>
                <c:pt idx="251">
                  <c:v>51925</c:v>
                </c:pt>
                <c:pt idx="252">
                  <c:v>51956</c:v>
                </c:pt>
                <c:pt idx="253">
                  <c:v>51986</c:v>
                </c:pt>
                <c:pt idx="254">
                  <c:v>52017</c:v>
                </c:pt>
                <c:pt idx="255">
                  <c:v>52047</c:v>
                </c:pt>
                <c:pt idx="256">
                  <c:v>52078</c:v>
                </c:pt>
                <c:pt idx="257">
                  <c:v>52109</c:v>
                </c:pt>
                <c:pt idx="258">
                  <c:v>52139</c:v>
                </c:pt>
                <c:pt idx="259">
                  <c:v>52170</c:v>
                </c:pt>
                <c:pt idx="260">
                  <c:v>52200</c:v>
                </c:pt>
                <c:pt idx="261">
                  <c:v>52231</c:v>
                </c:pt>
                <c:pt idx="262">
                  <c:v>52262</c:v>
                </c:pt>
                <c:pt idx="263">
                  <c:v>52290</c:v>
                </c:pt>
                <c:pt idx="264">
                  <c:v>52321</c:v>
                </c:pt>
                <c:pt idx="265">
                  <c:v>52351</c:v>
                </c:pt>
                <c:pt idx="266">
                  <c:v>52382</c:v>
                </c:pt>
                <c:pt idx="267">
                  <c:v>52412</c:v>
                </c:pt>
                <c:pt idx="268">
                  <c:v>52443</c:v>
                </c:pt>
                <c:pt idx="269">
                  <c:v>52474</c:v>
                </c:pt>
                <c:pt idx="270">
                  <c:v>52504</c:v>
                </c:pt>
                <c:pt idx="271">
                  <c:v>52535</c:v>
                </c:pt>
                <c:pt idx="272">
                  <c:v>52565</c:v>
                </c:pt>
                <c:pt idx="273">
                  <c:v>52596</c:v>
                </c:pt>
                <c:pt idx="274">
                  <c:v>52627</c:v>
                </c:pt>
                <c:pt idx="275">
                  <c:v>52656</c:v>
                </c:pt>
                <c:pt idx="276">
                  <c:v>52687</c:v>
                </c:pt>
                <c:pt idx="277">
                  <c:v>52717</c:v>
                </c:pt>
                <c:pt idx="278">
                  <c:v>52748</c:v>
                </c:pt>
                <c:pt idx="279">
                  <c:v>52778</c:v>
                </c:pt>
                <c:pt idx="280">
                  <c:v>52809</c:v>
                </c:pt>
                <c:pt idx="281">
                  <c:v>52840</c:v>
                </c:pt>
                <c:pt idx="282">
                  <c:v>52870</c:v>
                </c:pt>
                <c:pt idx="283">
                  <c:v>52901</c:v>
                </c:pt>
                <c:pt idx="284">
                  <c:v>52931</c:v>
                </c:pt>
                <c:pt idx="285">
                  <c:v>52962</c:v>
                </c:pt>
                <c:pt idx="286">
                  <c:v>52993</c:v>
                </c:pt>
                <c:pt idx="287">
                  <c:v>53021</c:v>
                </c:pt>
                <c:pt idx="288">
                  <c:v>53052</c:v>
                </c:pt>
                <c:pt idx="289">
                  <c:v>53082</c:v>
                </c:pt>
                <c:pt idx="290">
                  <c:v>53113</c:v>
                </c:pt>
                <c:pt idx="291">
                  <c:v>53143</c:v>
                </c:pt>
                <c:pt idx="292">
                  <c:v>53174</c:v>
                </c:pt>
                <c:pt idx="293">
                  <c:v>53205</c:v>
                </c:pt>
                <c:pt idx="294">
                  <c:v>53235</c:v>
                </c:pt>
                <c:pt idx="295">
                  <c:v>53266</c:v>
                </c:pt>
                <c:pt idx="296">
                  <c:v>53296</c:v>
                </c:pt>
                <c:pt idx="297">
                  <c:v>53327</c:v>
                </c:pt>
                <c:pt idx="298">
                  <c:v>53358</c:v>
                </c:pt>
                <c:pt idx="299">
                  <c:v>53386</c:v>
                </c:pt>
                <c:pt idx="300">
                  <c:v>53417</c:v>
                </c:pt>
                <c:pt idx="301">
                  <c:v>53447</c:v>
                </c:pt>
                <c:pt idx="302">
                  <c:v>53478</c:v>
                </c:pt>
                <c:pt idx="303">
                  <c:v>53508</c:v>
                </c:pt>
                <c:pt idx="304">
                  <c:v>53539</c:v>
                </c:pt>
                <c:pt idx="305">
                  <c:v>53570</c:v>
                </c:pt>
                <c:pt idx="306">
                  <c:v>53600</c:v>
                </c:pt>
                <c:pt idx="307">
                  <c:v>53631</c:v>
                </c:pt>
                <c:pt idx="308">
                  <c:v>53661</c:v>
                </c:pt>
                <c:pt idx="309">
                  <c:v>53692</c:v>
                </c:pt>
                <c:pt idx="310">
                  <c:v>53723</c:v>
                </c:pt>
                <c:pt idx="311">
                  <c:v>53751</c:v>
                </c:pt>
                <c:pt idx="312">
                  <c:v>53782</c:v>
                </c:pt>
                <c:pt idx="313">
                  <c:v>53812</c:v>
                </c:pt>
                <c:pt idx="314">
                  <c:v>53843</c:v>
                </c:pt>
                <c:pt idx="315">
                  <c:v>53873</c:v>
                </c:pt>
                <c:pt idx="316">
                  <c:v>53904</c:v>
                </c:pt>
                <c:pt idx="317">
                  <c:v>53935</c:v>
                </c:pt>
                <c:pt idx="318">
                  <c:v>53965</c:v>
                </c:pt>
                <c:pt idx="319">
                  <c:v>53996</c:v>
                </c:pt>
                <c:pt idx="320">
                  <c:v>54026</c:v>
                </c:pt>
                <c:pt idx="321">
                  <c:v>54057</c:v>
                </c:pt>
                <c:pt idx="322">
                  <c:v>54088</c:v>
                </c:pt>
                <c:pt idx="323">
                  <c:v>54117</c:v>
                </c:pt>
                <c:pt idx="324">
                  <c:v>54148</c:v>
                </c:pt>
                <c:pt idx="325">
                  <c:v>54178</c:v>
                </c:pt>
                <c:pt idx="326">
                  <c:v>54209</c:v>
                </c:pt>
                <c:pt idx="327">
                  <c:v>54239</c:v>
                </c:pt>
                <c:pt idx="328">
                  <c:v>54270</c:v>
                </c:pt>
                <c:pt idx="329">
                  <c:v>54301</c:v>
                </c:pt>
                <c:pt idx="330">
                  <c:v>54331</c:v>
                </c:pt>
                <c:pt idx="331">
                  <c:v>54362</c:v>
                </c:pt>
                <c:pt idx="332">
                  <c:v>54392</c:v>
                </c:pt>
                <c:pt idx="333">
                  <c:v>54423</c:v>
                </c:pt>
                <c:pt idx="334">
                  <c:v>54454</c:v>
                </c:pt>
                <c:pt idx="335">
                  <c:v>54482</c:v>
                </c:pt>
                <c:pt idx="336">
                  <c:v>54513</c:v>
                </c:pt>
                <c:pt idx="337">
                  <c:v>54543</c:v>
                </c:pt>
                <c:pt idx="338">
                  <c:v>54574</c:v>
                </c:pt>
                <c:pt idx="339">
                  <c:v>54604</c:v>
                </c:pt>
                <c:pt idx="340">
                  <c:v>54635</c:v>
                </c:pt>
                <c:pt idx="341">
                  <c:v>54666</c:v>
                </c:pt>
                <c:pt idx="342">
                  <c:v>54696</c:v>
                </c:pt>
                <c:pt idx="343">
                  <c:v>54727</c:v>
                </c:pt>
                <c:pt idx="344">
                  <c:v>54757</c:v>
                </c:pt>
                <c:pt idx="345">
                  <c:v>54788</c:v>
                </c:pt>
                <c:pt idx="346">
                  <c:v>54819</c:v>
                </c:pt>
                <c:pt idx="347">
                  <c:v>54847</c:v>
                </c:pt>
                <c:pt idx="348">
                  <c:v>54878</c:v>
                </c:pt>
                <c:pt idx="349">
                  <c:v>54908</c:v>
                </c:pt>
                <c:pt idx="350">
                  <c:v>54939</c:v>
                </c:pt>
                <c:pt idx="351">
                  <c:v>54969</c:v>
                </c:pt>
                <c:pt idx="352">
                  <c:v>55000</c:v>
                </c:pt>
                <c:pt idx="353">
                  <c:v>55031</c:v>
                </c:pt>
                <c:pt idx="354">
                  <c:v>55061</c:v>
                </c:pt>
                <c:pt idx="355">
                  <c:v>55092</c:v>
                </c:pt>
                <c:pt idx="356">
                  <c:v>55122</c:v>
                </c:pt>
                <c:pt idx="357">
                  <c:v>55153</c:v>
                </c:pt>
                <c:pt idx="358">
                  <c:v>55184</c:v>
                </c:pt>
                <c:pt idx="359">
                  <c:v>55212</c:v>
                </c:pt>
              </c:numCache>
            </c:numRef>
          </c:cat>
          <c:val>
            <c:numRef>
              <c:f>Kredyt!$X$23:$X$382</c:f>
              <c:numCache>
                <c:formatCode>#,##0</c:formatCode>
                <c:ptCount val="360"/>
                <c:pt idx="0">
                  <c:v>3845.7222222222226</c:v>
                </c:pt>
                <c:pt idx="1">
                  <c:v>3742.6674316885537</c:v>
                </c:pt>
                <c:pt idx="2">
                  <c:v>3511.2685847021721</c:v>
                </c:pt>
                <c:pt idx="3">
                  <c:v>3438.6046097792851</c:v>
                </c:pt>
                <c:pt idx="4">
                  <c:v>3066.6041663276665</c:v>
                </c:pt>
                <c:pt idx="5">
                  <c:v>3015.5524985792536</c:v>
                </c:pt>
                <c:pt idx="6">
                  <c:v>2983.0106374802135</c:v>
                </c:pt>
                <c:pt idx="7">
                  <c:v>3198.5639556870092</c:v>
                </c:pt>
                <c:pt idx="8">
                  <c:v>3697.103591300367</c:v>
                </c:pt>
                <c:pt idx="9">
                  <c:v>3985.1833805531387</c:v>
                </c:pt>
                <c:pt idx="10">
                  <c:v>4161.1508808455228</c:v>
                </c:pt>
                <c:pt idx="11">
                  <c:v>4394.418108852743</c:v>
                </c:pt>
                <c:pt idx="12">
                  <c:v>4732.9381457397922</c:v>
                </c:pt>
                <c:pt idx="13">
                  <c:v>5170.0712854757821</c:v>
                </c:pt>
                <c:pt idx="14">
                  <c:v>5510.1438143096093</c:v>
                </c:pt>
                <c:pt idx="15">
                  <c:v>5604.16849273342</c:v>
                </c:pt>
                <c:pt idx="16">
                  <c:v>5587.09956387694</c:v>
                </c:pt>
                <c:pt idx="17">
                  <c:v>5123.6329607046073</c:v>
                </c:pt>
                <c:pt idx="18">
                  <c:v>5018.5638367469455</c:v>
                </c:pt>
                <c:pt idx="19">
                  <c:v>4999.6592353873702</c:v>
                </c:pt>
                <c:pt idx="20">
                  <c:v>4933.0120136045316</c:v>
                </c:pt>
                <c:pt idx="21">
                  <c:v>4664.6843746107352</c:v>
                </c:pt>
                <c:pt idx="22">
                  <c:v>4499.3662050063094</c:v>
                </c:pt>
                <c:pt idx="23">
                  <c:v>4360.2149429790452</c:v>
                </c:pt>
                <c:pt idx="24">
                  <c:v>4270.3246939191704</c:v>
                </c:pt>
                <c:pt idx="25">
                  <c:v>4179.0555618941326</c:v>
                </c:pt>
                <c:pt idx="26">
                  <c:v>3985.5701370511147</c:v>
                </c:pt>
                <c:pt idx="27">
                  <c:v>3871.5816519867117</c:v>
                </c:pt>
                <c:pt idx="28">
                  <c:v>3753.330330354599</c:v>
                </c:pt>
                <c:pt idx="29">
                  <c:v>3543.4206148436406</c:v>
                </c:pt>
                <c:pt idx="30">
                  <c:v>3254.4421593359098</c:v>
                </c:pt>
                <c:pt idx="31">
                  <c:v>3052.2556393836098</c:v>
                </c:pt>
                <c:pt idx="32">
                  <c:v>2987.5609140194911</c:v>
                </c:pt>
                <c:pt idx="33">
                  <c:v>2907.8633966658263</c:v>
                </c:pt>
                <c:pt idx="34">
                  <c:v>2761.0709093648757</c:v>
                </c:pt>
                <c:pt idx="35">
                  <c:v>2467.7259139509924</c:v>
                </c:pt>
                <c:pt idx="36">
                  <c:v>2463.4455284461446</c:v>
                </c:pt>
                <c:pt idx="37">
                  <c:v>2265.4571386516127</c:v>
                </c:pt>
                <c:pt idx="38">
                  <c:v>2113.3899466618495</c:v>
                </c:pt>
                <c:pt idx="39">
                  <c:v>1411.6540208375031</c:v>
                </c:pt>
                <c:pt idx="40">
                  <c:v>853.05155027073465</c:v>
                </c:pt>
                <c:pt idx="41">
                  <c:v>725.83333473242135</c:v>
                </c:pt>
                <c:pt idx="42">
                  <c:v>618.87803112106326</c:v>
                </c:pt>
                <c:pt idx="43">
                  <c:v>512.96531601515142</c:v>
                </c:pt>
                <c:pt idx="44">
                  <c:v>408.09090580202724</c:v>
                </c:pt>
                <c:pt idx="45">
                  <c:v>304.25049673992686</c:v>
                </c:pt>
                <c:pt idx="46">
                  <c:v>201.43976477489178</c:v>
                </c:pt>
                <c:pt idx="47">
                  <c:v>99.654365355272887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D8A-4666-B5BF-9050B38C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91824"/>
        <c:axId val="514292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Kredyt!$B$22</c15:sqref>
                        </c15:formulaRef>
                      </c:ext>
                    </c:extLst>
                    <c:strCache>
                      <c:ptCount val="1"/>
                      <c:pt idx="0">
                        <c:v>OKRES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Kredyt!$B$23:$B$382</c15:sqref>
                        </c15:formulaRef>
                      </c:ext>
                    </c:extLst>
                    <c:numCache>
                      <c:formatCode>General</c:formatCode>
                      <c:ptCount val="36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  <c:pt idx="351">
                        <c:v>352</c:v>
                      </c:pt>
                      <c:pt idx="352">
                        <c:v>353</c:v>
                      </c:pt>
                      <c:pt idx="353">
                        <c:v>354</c:v>
                      </c:pt>
                      <c:pt idx="354">
                        <c:v>355</c:v>
                      </c:pt>
                      <c:pt idx="355">
                        <c:v>356</c:v>
                      </c:pt>
                      <c:pt idx="356">
                        <c:v>357</c:v>
                      </c:pt>
                      <c:pt idx="357">
                        <c:v>358</c:v>
                      </c:pt>
                      <c:pt idx="358">
                        <c:v>359</c:v>
                      </c:pt>
                      <c:pt idx="359">
                        <c:v>360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D8A-4666-B5BF-9050B38C6DE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Kredyt!$C$22</c15:sqref>
                        </c15:formulaRef>
                      </c:ext>
                    </c:extLst>
                    <c:strCache>
                      <c:ptCount val="1"/>
                      <c:pt idx="0">
                        <c:v>DOJŚCIE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Kredyt!$C$23:$C$382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7</c:v>
                      </c:pt>
                      <c:pt idx="48">
                        <c:v>8</c:v>
                      </c:pt>
                      <c:pt idx="49">
                        <c:v>9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12</c:v>
                      </c:pt>
                      <c:pt idx="53">
                        <c:v>13</c:v>
                      </c:pt>
                      <c:pt idx="54">
                        <c:v>14</c:v>
                      </c:pt>
                      <c:pt idx="55">
                        <c:v>15</c:v>
                      </c:pt>
                      <c:pt idx="56">
                        <c:v>16</c:v>
                      </c:pt>
                      <c:pt idx="57">
                        <c:v>17</c:v>
                      </c:pt>
                      <c:pt idx="58">
                        <c:v>18</c:v>
                      </c:pt>
                      <c:pt idx="59">
                        <c:v>19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22</c:v>
                      </c:pt>
                      <c:pt idx="63">
                        <c:v>23</c:v>
                      </c:pt>
                      <c:pt idx="64">
                        <c:v>24</c:v>
                      </c:pt>
                      <c:pt idx="65">
                        <c:v>25</c:v>
                      </c:pt>
                      <c:pt idx="66">
                        <c:v>26</c:v>
                      </c:pt>
                      <c:pt idx="67">
                        <c:v>27</c:v>
                      </c:pt>
                      <c:pt idx="68">
                        <c:v>28</c:v>
                      </c:pt>
                      <c:pt idx="69">
                        <c:v>29</c:v>
                      </c:pt>
                      <c:pt idx="70">
                        <c:v>30</c:v>
                      </c:pt>
                      <c:pt idx="71">
                        <c:v>31</c:v>
                      </c:pt>
                      <c:pt idx="72">
                        <c:v>32</c:v>
                      </c:pt>
                      <c:pt idx="73">
                        <c:v>33</c:v>
                      </c:pt>
                      <c:pt idx="74">
                        <c:v>34</c:v>
                      </c:pt>
                      <c:pt idx="75">
                        <c:v>35</c:v>
                      </c:pt>
                      <c:pt idx="76">
                        <c:v>36</c:v>
                      </c:pt>
                      <c:pt idx="77">
                        <c:v>36</c:v>
                      </c:pt>
                      <c:pt idx="78">
                        <c:v>36</c:v>
                      </c:pt>
                      <c:pt idx="79">
                        <c:v>36</c:v>
                      </c:pt>
                      <c:pt idx="80">
                        <c:v>36</c:v>
                      </c:pt>
                      <c:pt idx="81">
                        <c:v>36</c:v>
                      </c:pt>
                      <c:pt idx="82">
                        <c:v>36</c:v>
                      </c:pt>
                      <c:pt idx="83">
                        <c:v>36</c:v>
                      </c:pt>
                      <c:pt idx="84">
                        <c:v>36</c:v>
                      </c:pt>
                      <c:pt idx="85">
                        <c:v>36</c:v>
                      </c:pt>
                      <c:pt idx="86">
                        <c:v>36</c:v>
                      </c:pt>
                      <c:pt idx="87">
                        <c:v>36</c:v>
                      </c:pt>
                      <c:pt idx="88">
                        <c:v>36</c:v>
                      </c:pt>
                      <c:pt idx="89">
                        <c:v>36</c:v>
                      </c:pt>
                      <c:pt idx="90">
                        <c:v>36</c:v>
                      </c:pt>
                      <c:pt idx="91">
                        <c:v>36</c:v>
                      </c:pt>
                      <c:pt idx="92">
                        <c:v>36</c:v>
                      </c:pt>
                      <c:pt idx="93">
                        <c:v>36</c:v>
                      </c:pt>
                      <c:pt idx="94">
                        <c:v>36</c:v>
                      </c:pt>
                      <c:pt idx="95">
                        <c:v>36</c:v>
                      </c:pt>
                      <c:pt idx="96">
                        <c:v>36</c:v>
                      </c:pt>
                      <c:pt idx="97">
                        <c:v>36</c:v>
                      </c:pt>
                      <c:pt idx="98">
                        <c:v>36</c:v>
                      </c:pt>
                      <c:pt idx="99">
                        <c:v>36</c:v>
                      </c:pt>
                      <c:pt idx="100">
                        <c:v>36</c:v>
                      </c:pt>
                      <c:pt idx="101">
                        <c:v>36</c:v>
                      </c:pt>
                      <c:pt idx="102">
                        <c:v>36</c:v>
                      </c:pt>
                      <c:pt idx="103">
                        <c:v>36</c:v>
                      </c:pt>
                      <c:pt idx="104">
                        <c:v>36</c:v>
                      </c:pt>
                      <c:pt idx="105">
                        <c:v>36</c:v>
                      </c:pt>
                      <c:pt idx="106">
                        <c:v>36</c:v>
                      </c:pt>
                      <c:pt idx="107">
                        <c:v>36</c:v>
                      </c:pt>
                      <c:pt idx="108">
                        <c:v>36</c:v>
                      </c:pt>
                      <c:pt idx="109">
                        <c:v>36</c:v>
                      </c:pt>
                      <c:pt idx="110">
                        <c:v>36</c:v>
                      </c:pt>
                      <c:pt idx="111">
                        <c:v>36</c:v>
                      </c:pt>
                      <c:pt idx="112">
                        <c:v>36</c:v>
                      </c:pt>
                      <c:pt idx="113">
                        <c:v>36</c:v>
                      </c:pt>
                      <c:pt idx="114">
                        <c:v>36</c:v>
                      </c:pt>
                      <c:pt idx="115">
                        <c:v>36</c:v>
                      </c:pt>
                      <c:pt idx="116">
                        <c:v>36</c:v>
                      </c:pt>
                      <c:pt idx="117">
                        <c:v>36</c:v>
                      </c:pt>
                      <c:pt idx="118">
                        <c:v>36</c:v>
                      </c:pt>
                      <c:pt idx="119">
                        <c:v>36</c:v>
                      </c:pt>
                      <c:pt idx="120">
                        <c:v>36</c:v>
                      </c:pt>
                      <c:pt idx="121">
                        <c:v>36</c:v>
                      </c:pt>
                      <c:pt idx="122">
                        <c:v>36</c:v>
                      </c:pt>
                      <c:pt idx="123">
                        <c:v>36</c:v>
                      </c:pt>
                      <c:pt idx="124">
                        <c:v>36</c:v>
                      </c:pt>
                      <c:pt idx="125">
                        <c:v>36</c:v>
                      </c:pt>
                      <c:pt idx="126">
                        <c:v>36</c:v>
                      </c:pt>
                      <c:pt idx="127">
                        <c:v>36</c:v>
                      </c:pt>
                      <c:pt idx="128">
                        <c:v>36</c:v>
                      </c:pt>
                      <c:pt idx="129">
                        <c:v>36</c:v>
                      </c:pt>
                      <c:pt idx="130">
                        <c:v>36</c:v>
                      </c:pt>
                      <c:pt idx="131">
                        <c:v>36</c:v>
                      </c:pt>
                      <c:pt idx="132">
                        <c:v>36</c:v>
                      </c:pt>
                      <c:pt idx="133">
                        <c:v>36</c:v>
                      </c:pt>
                      <c:pt idx="134">
                        <c:v>36</c:v>
                      </c:pt>
                      <c:pt idx="135">
                        <c:v>36</c:v>
                      </c:pt>
                      <c:pt idx="136">
                        <c:v>36</c:v>
                      </c:pt>
                      <c:pt idx="137">
                        <c:v>36</c:v>
                      </c:pt>
                      <c:pt idx="138">
                        <c:v>36</c:v>
                      </c:pt>
                      <c:pt idx="139">
                        <c:v>36</c:v>
                      </c:pt>
                      <c:pt idx="140">
                        <c:v>36</c:v>
                      </c:pt>
                      <c:pt idx="141">
                        <c:v>36</c:v>
                      </c:pt>
                      <c:pt idx="142">
                        <c:v>36</c:v>
                      </c:pt>
                      <c:pt idx="143">
                        <c:v>36</c:v>
                      </c:pt>
                      <c:pt idx="144">
                        <c:v>36</c:v>
                      </c:pt>
                      <c:pt idx="145">
                        <c:v>36</c:v>
                      </c:pt>
                      <c:pt idx="146">
                        <c:v>36</c:v>
                      </c:pt>
                      <c:pt idx="147">
                        <c:v>36</c:v>
                      </c:pt>
                      <c:pt idx="148">
                        <c:v>36</c:v>
                      </c:pt>
                      <c:pt idx="149">
                        <c:v>36</c:v>
                      </c:pt>
                      <c:pt idx="150">
                        <c:v>36</c:v>
                      </c:pt>
                      <c:pt idx="151">
                        <c:v>36</c:v>
                      </c:pt>
                      <c:pt idx="152">
                        <c:v>36</c:v>
                      </c:pt>
                      <c:pt idx="153">
                        <c:v>36</c:v>
                      </c:pt>
                      <c:pt idx="154">
                        <c:v>36</c:v>
                      </c:pt>
                      <c:pt idx="155">
                        <c:v>36</c:v>
                      </c:pt>
                      <c:pt idx="156">
                        <c:v>36</c:v>
                      </c:pt>
                      <c:pt idx="157">
                        <c:v>36</c:v>
                      </c:pt>
                      <c:pt idx="158">
                        <c:v>36</c:v>
                      </c:pt>
                      <c:pt idx="159">
                        <c:v>36</c:v>
                      </c:pt>
                      <c:pt idx="160">
                        <c:v>36</c:v>
                      </c:pt>
                      <c:pt idx="161">
                        <c:v>36</c:v>
                      </c:pt>
                      <c:pt idx="162">
                        <c:v>36</c:v>
                      </c:pt>
                      <c:pt idx="163">
                        <c:v>36</c:v>
                      </c:pt>
                      <c:pt idx="164">
                        <c:v>36</c:v>
                      </c:pt>
                      <c:pt idx="165">
                        <c:v>36</c:v>
                      </c:pt>
                      <c:pt idx="166">
                        <c:v>36</c:v>
                      </c:pt>
                      <c:pt idx="167">
                        <c:v>36</c:v>
                      </c:pt>
                      <c:pt idx="168">
                        <c:v>36</c:v>
                      </c:pt>
                      <c:pt idx="169">
                        <c:v>36</c:v>
                      </c:pt>
                      <c:pt idx="170">
                        <c:v>36</c:v>
                      </c:pt>
                      <c:pt idx="171">
                        <c:v>36</c:v>
                      </c:pt>
                      <c:pt idx="172">
                        <c:v>36</c:v>
                      </c:pt>
                      <c:pt idx="173">
                        <c:v>36</c:v>
                      </c:pt>
                      <c:pt idx="174">
                        <c:v>36</c:v>
                      </c:pt>
                      <c:pt idx="175">
                        <c:v>36</c:v>
                      </c:pt>
                      <c:pt idx="176">
                        <c:v>36</c:v>
                      </c:pt>
                      <c:pt idx="177">
                        <c:v>36</c:v>
                      </c:pt>
                      <c:pt idx="178">
                        <c:v>36</c:v>
                      </c:pt>
                      <c:pt idx="179">
                        <c:v>36</c:v>
                      </c:pt>
                      <c:pt idx="180">
                        <c:v>36</c:v>
                      </c:pt>
                      <c:pt idx="181">
                        <c:v>36</c:v>
                      </c:pt>
                      <c:pt idx="182">
                        <c:v>36</c:v>
                      </c:pt>
                      <c:pt idx="183">
                        <c:v>36</c:v>
                      </c:pt>
                      <c:pt idx="184">
                        <c:v>36</c:v>
                      </c:pt>
                      <c:pt idx="185">
                        <c:v>36</c:v>
                      </c:pt>
                      <c:pt idx="186">
                        <c:v>36</c:v>
                      </c:pt>
                      <c:pt idx="187">
                        <c:v>36</c:v>
                      </c:pt>
                      <c:pt idx="188">
                        <c:v>36</c:v>
                      </c:pt>
                      <c:pt idx="189">
                        <c:v>36</c:v>
                      </c:pt>
                      <c:pt idx="190">
                        <c:v>36</c:v>
                      </c:pt>
                      <c:pt idx="191">
                        <c:v>36</c:v>
                      </c:pt>
                      <c:pt idx="192">
                        <c:v>36</c:v>
                      </c:pt>
                      <c:pt idx="193">
                        <c:v>36</c:v>
                      </c:pt>
                      <c:pt idx="194">
                        <c:v>36</c:v>
                      </c:pt>
                      <c:pt idx="195">
                        <c:v>36</c:v>
                      </c:pt>
                      <c:pt idx="196">
                        <c:v>36</c:v>
                      </c:pt>
                      <c:pt idx="197">
                        <c:v>36</c:v>
                      </c:pt>
                      <c:pt idx="198">
                        <c:v>36</c:v>
                      </c:pt>
                      <c:pt idx="199">
                        <c:v>36</c:v>
                      </c:pt>
                      <c:pt idx="200">
                        <c:v>36</c:v>
                      </c:pt>
                      <c:pt idx="201">
                        <c:v>36</c:v>
                      </c:pt>
                      <c:pt idx="202">
                        <c:v>36</c:v>
                      </c:pt>
                      <c:pt idx="203">
                        <c:v>36</c:v>
                      </c:pt>
                      <c:pt idx="204">
                        <c:v>36</c:v>
                      </c:pt>
                      <c:pt idx="205">
                        <c:v>36</c:v>
                      </c:pt>
                      <c:pt idx="206">
                        <c:v>36</c:v>
                      </c:pt>
                      <c:pt idx="207">
                        <c:v>36</c:v>
                      </c:pt>
                      <c:pt idx="208">
                        <c:v>36</c:v>
                      </c:pt>
                      <c:pt idx="209">
                        <c:v>36</c:v>
                      </c:pt>
                      <c:pt idx="210">
                        <c:v>36</c:v>
                      </c:pt>
                      <c:pt idx="211">
                        <c:v>36</c:v>
                      </c:pt>
                      <c:pt idx="212">
                        <c:v>36</c:v>
                      </c:pt>
                      <c:pt idx="213">
                        <c:v>36</c:v>
                      </c:pt>
                      <c:pt idx="214">
                        <c:v>36</c:v>
                      </c:pt>
                      <c:pt idx="215">
                        <c:v>36</c:v>
                      </c:pt>
                      <c:pt idx="216">
                        <c:v>36</c:v>
                      </c:pt>
                      <c:pt idx="217">
                        <c:v>36</c:v>
                      </c:pt>
                      <c:pt idx="218">
                        <c:v>36</c:v>
                      </c:pt>
                      <c:pt idx="219">
                        <c:v>36</c:v>
                      </c:pt>
                      <c:pt idx="220">
                        <c:v>36</c:v>
                      </c:pt>
                      <c:pt idx="221">
                        <c:v>36</c:v>
                      </c:pt>
                      <c:pt idx="222">
                        <c:v>36</c:v>
                      </c:pt>
                      <c:pt idx="223">
                        <c:v>36</c:v>
                      </c:pt>
                      <c:pt idx="224">
                        <c:v>36</c:v>
                      </c:pt>
                      <c:pt idx="225">
                        <c:v>36</c:v>
                      </c:pt>
                      <c:pt idx="226">
                        <c:v>36</c:v>
                      </c:pt>
                      <c:pt idx="227">
                        <c:v>36</c:v>
                      </c:pt>
                      <c:pt idx="228">
                        <c:v>36</c:v>
                      </c:pt>
                      <c:pt idx="229">
                        <c:v>36</c:v>
                      </c:pt>
                      <c:pt idx="230">
                        <c:v>36</c:v>
                      </c:pt>
                      <c:pt idx="231">
                        <c:v>36</c:v>
                      </c:pt>
                      <c:pt idx="232">
                        <c:v>36</c:v>
                      </c:pt>
                      <c:pt idx="233">
                        <c:v>36</c:v>
                      </c:pt>
                      <c:pt idx="234">
                        <c:v>36</c:v>
                      </c:pt>
                      <c:pt idx="235">
                        <c:v>36</c:v>
                      </c:pt>
                      <c:pt idx="236">
                        <c:v>36</c:v>
                      </c:pt>
                      <c:pt idx="237">
                        <c:v>36</c:v>
                      </c:pt>
                      <c:pt idx="238">
                        <c:v>36</c:v>
                      </c:pt>
                      <c:pt idx="239">
                        <c:v>36</c:v>
                      </c:pt>
                      <c:pt idx="240">
                        <c:v>36</c:v>
                      </c:pt>
                      <c:pt idx="241">
                        <c:v>36</c:v>
                      </c:pt>
                      <c:pt idx="242">
                        <c:v>36</c:v>
                      </c:pt>
                      <c:pt idx="243">
                        <c:v>36</c:v>
                      </c:pt>
                      <c:pt idx="244">
                        <c:v>36</c:v>
                      </c:pt>
                      <c:pt idx="245">
                        <c:v>36</c:v>
                      </c:pt>
                      <c:pt idx="246">
                        <c:v>36</c:v>
                      </c:pt>
                      <c:pt idx="247">
                        <c:v>36</c:v>
                      </c:pt>
                      <c:pt idx="248">
                        <c:v>36</c:v>
                      </c:pt>
                      <c:pt idx="249">
                        <c:v>36</c:v>
                      </c:pt>
                      <c:pt idx="250">
                        <c:v>36</c:v>
                      </c:pt>
                      <c:pt idx="251">
                        <c:v>36</c:v>
                      </c:pt>
                      <c:pt idx="252">
                        <c:v>36</c:v>
                      </c:pt>
                      <c:pt idx="253">
                        <c:v>36</c:v>
                      </c:pt>
                      <c:pt idx="254">
                        <c:v>36</c:v>
                      </c:pt>
                      <c:pt idx="255">
                        <c:v>36</c:v>
                      </c:pt>
                      <c:pt idx="256">
                        <c:v>36</c:v>
                      </c:pt>
                      <c:pt idx="257">
                        <c:v>36</c:v>
                      </c:pt>
                      <c:pt idx="258">
                        <c:v>36</c:v>
                      </c:pt>
                      <c:pt idx="259">
                        <c:v>36</c:v>
                      </c:pt>
                      <c:pt idx="260">
                        <c:v>36</c:v>
                      </c:pt>
                      <c:pt idx="261">
                        <c:v>36</c:v>
                      </c:pt>
                      <c:pt idx="262">
                        <c:v>36</c:v>
                      </c:pt>
                      <c:pt idx="263">
                        <c:v>36</c:v>
                      </c:pt>
                      <c:pt idx="264">
                        <c:v>36</c:v>
                      </c:pt>
                      <c:pt idx="265">
                        <c:v>36</c:v>
                      </c:pt>
                      <c:pt idx="266">
                        <c:v>36</c:v>
                      </c:pt>
                      <c:pt idx="267">
                        <c:v>36</c:v>
                      </c:pt>
                      <c:pt idx="268">
                        <c:v>36</c:v>
                      </c:pt>
                      <c:pt idx="269">
                        <c:v>36</c:v>
                      </c:pt>
                      <c:pt idx="270">
                        <c:v>36</c:v>
                      </c:pt>
                      <c:pt idx="271">
                        <c:v>36</c:v>
                      </c:pt>
                      <c:pt idx="272">
                        <c:v>36</c:v>
                      </c:pt>
                      <c:pt idx="273">
                        <c:v>36</c:v>
                      </c:pt>
                      <c:pt idx="274">
                        <c:v>36</c:v>
                      </c:pt>
                      <c:pt idx="275">
                        <c:v>36</c:v>
                      </c:pt>
                      <c:pt idx="276">
                        <c:v>36</c:v>
                      </c:pt>
                      <c:pt idx="277">
                        <c:v>36</c:v>
                      </c:pt>
                      <c:pt idx="278">
                        <c:v>36</c:v>
                      </c:pt>
                      <c:pt idx="279">
                        <c:v>36</c:v>
                      </c:pt>
                      <c:pt idx="280">
                        <c:v>36</c:v>
                      </c:pt>
                      <c:pt idx="281">
                        <c:v>36</c:v>
                      </c:pt>
                      <c:pt idx="282">
                        <c:v>36</c:v>
                      </c:pt>
                      <c:pt idx="283">
                        <c:v>36</c:v>
                      </c:pt>
                      <c:pt idx="284">
                        <c:v>36</c:v>
                      </c:pt>
                      <c:pt idx="285">
                        <c:v>36</c:v>
                      </c:pt>
                      <c:pt idx="286">
                        <c:v>36</c:v>
                      </c:pt>
                      <c:pt idx="287">
                        <c:v>36</c:v>
                      </c:pt>
                      <c:pt idx="288">
                        <c:v>36</c:v>
                      </c:pt>
                      <c:pt idx="289">
                        <c:v>36</c:v>
                      </c:pt>
                      <c:pt idx="290">
                        <c:v>36</c:v>
                      </c:pt>
                      <c:pt idx="291">
                        <c:v>36</c:v>
                      </c:pt>
                      <c:pt idx="292">
                        <c:v>36</c:v>
                      </c:pt>
                      <c:pt idx="293">
                        <c:v>36</c:v>
                      </c:pt>
                      <c:pt idx="294">
                        <c:v>36</c:v>
                      </c:pt>
                      <c:pt idx="295">
                        <c:v>36</c:v>
                      </c:pt>
                      <c:pt idx="296">
                        <c:v>36</c:v>
                      </c:pt>
                      <c:pt idx="297">
                        <c:v>36</c:v>
                      </c:pt>
                      <c:pt idx="298">
                        <c:v>36</c:v>
                      </c:pt>
                      <c:pt idx="299">
                        <c:v>36</c:v>
                      </c:pt>
                      <c:pt idx="300">
                        <c:v>36</c:v>
                      </c:pt>
                      <c:pt idx="301">
                        <c:v>36</c:v>
                      </c:pt>
                      <c:pt idx="302">
                        <c:v>36</c:v>
                      </c:pt>
                      <c:pt idx="303">
                        <c:v>36</c:v>
                      </c:pt>
                      <c:pt idx="304">
                        <c:v>36</c:v>
                      </c:pt>
                      <c:pt idx="305">
                        <c:v>36</c:v>
                      </c:pt>
                      <c:pt idx="306">
                        <c:v>36</c:v>
                      </c:pt>
                      <c:pt idx="307">
                        <c:v>36</c:v>
                      </c:pt>
                      <c:pt idx="308">
                        <c:v>36</c:v>
                      </c:pt>
                      <c:pt idx="309">
                        <c:v>36</c:v>
                      </c:pt>
                      <c:pt idx="310">
                        <c:v>36</c:v>
                      </c:pt>
                      <c:pt idx="311">
                        <c:v>36</c:v>
                      </c:pt>
                      <c:pt idx="312">
                        <c:v>36</c:v>
                      </c:pt>
                      <c:pt idx="313">
                        <c:v>36</c:v>
                      </c:pt>
                      <c:pt idx="314">
                        <c:v>36</c:v>
                      </c:pt>
                      <c:pt idx="315">
                        <c:v>36</c:v>
                      </c:pt>
                      <c:pt idx="316">
                        <c:v>36</c:v>
                      </c:pt>
                      <c:pt idx="317">
                        <c:v>36</c:v>
                      </c:pt>
                      <c:pt idx="318">
                        <c:v>36</c:v>
                      </c:pt>
                      <c:pt idx="319">
                        <c:v>36</c:v>
                      </c:pt>
                      <c:pt idx="320">
                        <c:v>36</c:v>
                      </c:pt>
                      <c:pt idx="321">
                        <c:v>36</c:v>
                      </c:pt>
                      <c:pt idx="322">
                        <c:v>36</c:v>
                      </c:pt>
                      <c:pt idx="323">
                        <c:v>36</c:v>
                      </c:pt>
                      <c:pt idx="324">
                        <c:v>36</c:v>
                      </c:pt>
                      <c:pt idx="325">
                        <c:v>36</c:v>
                      </c:pt>
                      <c:pt idx="326">
                        <c:v>36</c:v>
                      </c:pt>
                      <c:pt idx="327">
                        <c:v>36</c:v>
                      </c:pt>
                      <c:pt idx="328">
                        <c:v>36</c:v>
                      </c:pt>
                      <c:pt idx="329">
                        <c:v>36</c:v>
                      </c:pt>
                      <c:pt idx="330">
                        <c:v>36</c:v>
                      </c:pt>
                      <c:pt idx="331">
                        <c:v>36</c:v>
                      </c:pt>
                      <c:pt idx="332">
                        <c:v>36</c:v>
                      </c:pt>
                      <c:pt idx="333">
                        <c:v>36</c:v>
                      </c:pt>
                      <c:pt idx="334">
                        <c:v>36</c:v>
                      </c:pt>
                      <c:pt idx="335">
                        <c:v>36</c:v>
                      </c:pt>
                      <c:pt idx="336">
                        <c:v>36</c:v>
                      </c:pt>
                      <c:pt idx="337">
                        <c:v>36</c:v>
                      </c:pt>
                      <c:pt idx="338">
                        <c:v>36</c:v>
                      </c:pt>
                      <c:pt idx="339">
                        <c:v>36</c:v>
                      </c:pt>
                      <c:pt idx="340">
                        <c:v>36</c:v>
                      </c:pt>
                      <c:pt idx="341">
                        <c:v>36</c:v>
                      </c:pt>
                      <c:pt idx="342">
                        <c:v>36</c:v>
                      </c:pt>
                      <c:pt idx="343">
                        <c:v>36</c:v>
                      </c:pt>
                      <c:pt idx="344">
                        <c:v>36</c:v>
                      </c:pt>
                      <c:pt idx="345">
                        <c:v>36</c:v>
                      </c:pt>
                      <c:pt idx="346">
                        <c:v>36</c:v>
                      </c:pt>
                      <c:pt idx="347">
                        <c:v>36</c:v>
                      </c:pt>
                      <c:pt idx="348">
                        <c:v>36</c:v>
                      </c:pt>
                      <c:pt idx="349">
                        <c:v>36</c:v>
                      </c:pt>
                      <c:pt idx="350">
                        <c:v>36</c:v>
                      </c:pt>
                      <c:pt idx="351">
                        <c:v>36</c:v>
                      </c:pt>
                      <c:pt idx="352">
                        <c:v>36</c:v>
                      </c:pt>
                      <c:pt idx="353">
                        <c:v>36</c:v>
                      </c:pt>
                      <c:pt idx="354">
                        <c:v>36</c:v>
                      </c:pt>
                      <c:pt idx="355">
                        <c:v>36</c:v>
                      </c:pt>
                      <c:pt idx="356">
                        <c:v>36</c:v>
                      </c:pt>
                      <c:pt idx="357">
                        <c:v>36</c:v>
                      </c:pt>
                      <c:pt idx="358">
                        <c:v>36</c:v>
                      </c:pt>
                      <c:pt idx="359">
                        <c:v>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D8A-4666-B5BF-9050B38C6DE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Kredyt!$D$22</c15:sqref>
                        </c15:formulaRef>
                      </c:ext>
                    </c:extLst>
                    <c:strCache>
                      <c:ptCount val="1"/>
                      <c:pt idx="0">
                        <c:v>WIBOR TEND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Kredyt!$D$23:$D$382</c15:sqref>
                        </c15:formulaRef>
                      </c:ext>
                    </c:extLst>
                    <c:numCache>
                      <c:formatCode>0.00%</c:formatCode>
                      <c:ptCount val="360"/>
                      <c:pt idx="0">
                        <c:v>5.8676190476190486E-2</c:v>
                      </c:pt>
                      <c:pt idx="1">
                        <c:v>5.8676190476190486E-2</c:v>
                      </c:pt>
                      <c:pt idx="2">
                        <c:v>5.8676190476190486E-2</c:v>
                      </c:pt>
                      <c:pt idx="3">
                        <c:v>5.8676190476190486E-2</c:v>
                      </c:pt>
                      <c:pt idx="4">
                        <c:v>5.8676190476190486E-2</c:v>
                      </c:pt>
                      <c:pt idx="5">
                        <c:v>5.8676190476190486E-2</c:v>
                      </c:pt>
                      <c:pt idx="6">
                        <c:v>5.8676190476190486E-2</c:v>
                      </c:pt>
                      <c:pt idx="7">
                        <c:v>5.8676190476190486E-2</c:v>
                      </c:pt>
                      <c:pt idx="8">
                        <c:v>5.8676190476190486E-2</c:v>
                      </c:pt>
                      <c:pt idx="9">
                        <c:v>5.8676190476190486E-2</c:v>
                      </c:pt>
                      <c:pt idx="10">
                        <c:v>5.8676190476190486E-2</c:v>
                      </c:pt>
                      <c:pt idx="11">
                        <c:v>5.8676190476190486E-2</c:v>
                      </c:pt>
                      <c:pt idx="12">
                        <c:v>5.8676190476190486E-2</c:v>
                      </c:pt>
                      <c:pt idx="13">
                        <c:v>5.8676190476190486E-2</c:v>
                      </c:pt>
                      <c:pt idx="14">
                        <c:v>5.8676190476190486E-2</c:v>
                      </c:pt>
                      <c:pt idx="15">
                        <c:v>5.8676190476190486E-2</c:v>
                      </c:pt>
                      <c:pt idx="16">
                        <c:v>5.8676190476190486E-2</c:v>
                      </c:pt>
                      <c:pt idx="17">
                        <c:v>5.8676190476190486E-2</c:v>
                      </c:pt>
                      <c:pt idx="18">
                        <c:v>5.8676190476190486E-2</c:v>
                      </c:pt>
                      <c:pt idx="19">
                        <c:v>5.8676190476190486E-2</c:v>
                      </c:pt>
                      <c:pt idx="20">
                        <c:v>5.8676190476190486E-2</c:v>
                      </c:pt>
                      <c:pt idx="21">
                        <c:v>5.8676190476190486E-2</c:v>
                      </c:pt>
                      <c:pt idx="22">
                        <c:v>5.8676190476190486E-2</c:v>
                      </c:pt>
                      <c:pt idx="23">
                        <c:v>5.8676190476190486E-2</c:v>
                      </c:pt>
                      <c:pt idx="24">
                        <c:v>5.8676190476190486E-2</c:v>
                      </c:pt>
                      <c:pt idx="25">
                        <c:v>5.8676190476190486E-2</c:v>
                      </c:pt>
                      <c:pt idx="26">
                        <c:v>5.8676190476190486E-2</c:v>
                      </c:pt>
                      <c:pt idx="27">
                        <c:v>5.8676190476190486E-2</c:v>
                      </c:pt>
                      <c:pt idx="28">
                        <c:v>5.8676190476190486E-2</c:v>
                      </c:pt>
                      <c:pt idx="29">
                        <c:v>5.8676190476190486E-2</c:v>
                      </c:pt>
                      <c:pt idx="30">
                        <c:v>5.8676190476190486E-2</c:v>
                      </c:pt>
                      <c:pt idx="31">
                        <c:v>5.8676190476190486E-2</c:v>
                      </c:pt>
                      <c:pt idx="32">
                        <c:v>5.8676190476190486E-2</c:v>
                      </c:pt>
                      <c:pt idx="33">
                        <c:v>5.8676190476190486E-2</c:v>
                      </c:pt>
                      <c:pt idx="34">
                        <c:v>5.8676190476190486E-2</c:v>
                      </c:pt>
                      <c:pt idx="35">
                        <c:v>5.8676190476190486E-2</c:v>
                      </c:pt>
                      <c:pt idx="36">
                        <c:v>5.8676190476190486E-2</c:v>
                      </c:pt>
                      <c:pt idx="37">
                        <c:v>5.8676190476190486E-2</c:v>
                      </c:pt>
                      <c:pt idx="38">
                        <c:v>5.8676190476190486E-2</c:v>
                      </c:pt>
                      <c:pt idx="39">
                        <c:v>5.8676190476190486E-2</c:v>
                      </c:pt>
                      <c:pt idx="40">
                        <c:v>5.8676190476190486E-2</c:v>
                      </c:pt>
                      <c:pt idx="41">
                        <c:v>5.8157407407407415E-2</c:v>
                      </c:pt>
                      <c:pt idx="42">
                        <c:v>5.763862433862435E-2</c:v>
                      </c:pt>
                      <c:pt idx="43">
                        <c:v>5.7119841269841279E-2</c:v>
                      </c:pt>
                      <c:pt idx="44">
                        <c:v>5.6601058201058208E-2</c:v>
                      </c:pt>
                      <c:pt idx="45">
                        <c:v>5.6082275132275143E-2</c:v>
                      </c:pt>
                      <c:pt idx="46">
                        <c:v>5.5563492063492072E-2</c:v>
                      </c:pt>
                      <c:pt idx="47">
                        <c:v>5.5044708994709E-2</c:v>
                      </c:pt>
                      <c:pt idx="48">
                        <c:v>5.4525925925925936E-2</c:v>
                      </c:pt>
                      <c:pt idx="49">
                        <c:v>5.4007142857142865E-2</c:v>
                      </c:pt>
                      <c:pt idx="50">
                        <c:v>5.3488359788359793E-2</c:v>
                      </c:pt>
                      <c:pt idx="51">
                        <c:v>5.2969576719576729E-2</c:v>
                      </c:pt>
                      <c:pt idx="52">
                        <c:v>5.2450793650793658E-2</c:v>
                      </c:pt>
                      <c:pt idx="53">
                        <c:v>5.1932010582010586E-2</c:v>
                      </c:pt>
                      <c:pt idx="54">
                        <c:v>5.1413227513227522E-2</c:v>
                      </c:pt>
                      <c:pt idx="55">
                        <c:v>5.089444444444445E-2</c:v>
                      </c:pt>
                      <c:pt idx="56">
                        <c:v>5.0375661375661379E-2</c:v>
                      </c:pt>
                      <c:pt idx="57">
                        <c:v>4.9856878306878308E-2</c:v>
                      </c:pt>
                      <c:pt idx="58">
                        <c:v>4.9338095238095243E-2</c:v>
                      </c:pt>
                      <c:pt idx="59">
                        <c:v>4.8819312169312179E-2</c:v>
                      </c:pt>
                      <c:pt idx="60">
                        <c:v>4.8300529100529108E-2</c:v>
                      </c:pt>
                      <c:pt idx="61">
                        <c:v>4.7781746031746036E-2</c:v>
                      </c:pt>
                      <c:pt idx="62">
                        <c:v>4.7262962962962965E-2</c:v>
                      </c:pt>
                      <c:pt idx="63">
                        <c:v>4.6744179894179901E-2</c:v>
                      </c:pt>
                      <c:pt idx="64">
                        <c:v>4.6225396825396829E-2</c:v>
                      </c:pt>
                      <c:pt idx="65">
                        <c:v>4.5706613756613758E-2</c:v>
                      </c:pt>
                      <c:pt idx="66">
                        <c:v>4.5187830687830693E-2</c:v>
                      </c:pt>
                      <c:pt idx="67">
                        <c:v>4.4669047619047622E-2</c:v>
                      </c:pt>
                      <c:pt idx="68">
                        <c:v>4.4150264550264551E-2</c:v>
                      </c:pt>
                      <c:pt idx="69">
                        <c:v>4.3631481481481479E-2</c:v>
                      </c:pt>
                      <c:pt idx="70">
                        <c:v>4.3112698412698415E-2</c:v>
                      </c:pt>
                      <c:pt idx="71">
                        <c:v>4.2593915343915351E-2</c:v>
                      </c:pt>
                      <c:pt idx="72">
                        <c:v>4.2075132275132279E-2</c:v>
                      </c:pt>
                      <c:pt idx="73">
                        <c:v>4.1556349206349208E-2</c:v>
                      </c:pt>
                      <c:pt idx="74">
                        <c:v>4.1037566137566137E-2</c:v>
                      </c:pt>
                      <c:pt idx="75">
                        <c:v>4.0518783068783072E-2</c:v>
                      </c:pt>
                      <c:pt idx="76">
                        <c:v>0.04</c:v>
                      </c:pt>
                      <c:pt idx="77">
                        <c:v>0.04</c:v>
                      </c:pt>
                      <c:pt idx="78">
                        <c:v>0.04</c:v>
                      </c:pt>
                      <c:pt idx="79">
                        <c:v>0.04</c:v>
                      </c:pt>
                      <c:pt idx="80">
                        <c:v>0.04</c:v>
                      </c:pt>
                      <c:pt idx="81">
                        <c:v>0.04</c:v>
                      </c:pt>
                      <c:pt idx="82">
                        <c:v>0.04</c:v>
                      </c:pt>
                      <c:pt idx="83">
                        <c:v>0.04</c:v>
                      </c:pt>
                      <c:pt idx="84">
                        <c:v>0.04</c:v>
                      </c:pt>
                      <c:pt idx="85">
                        <c:v>0.04</c:v>
                      </c:pt>
                      <c:pt idx="86">
                        <c:v>0.04</c:v>
                      </c:pt>
                      <c:pt idx="87">
                        <c:v>0.04</c:v>
                      </c:pt>
                      <c:pt idx="88">
                        <c:v>0.04</c:v>
                      </c:pt>
                      <c:pt idx="89">
                        <c:v>0.04</c:v>
                      </c:pt>
                      <c:pt idx="90">
                        <c:v>0.04</c:v>
                      </c:pt>
                      <c:pt idx="91">
                        <c:v>0.04</c:v>
                      </c:pt>
                      <c:pt idx="92">
                        <c:v>0.04</c:v>
                      </c:pt>
                      <c:pt idx="93">
                        <c:v>0.04</c:v>
                      </c:pt>
                      <c:pt idx="94">
                        <c:v>0.04</c:v>
                      </c:pt>
                      <c:pt idx="95">
                        <c:v>0.04</c:v>
                      </c:pt>
                      <c:pt idx="96">
                        <c:v>0.04</c:v>
                      </c:pt>
                      <c:pt idx="97">
                        <c:v>0.04</c:v>
                      </c:pt>
                      <c:pt idx="98">
                        <c:v>0.04</c:v>
                      </c:pt>
                      <c:pt idx="99">
                        <c:v>0.04</c:v>
                      </c:pt>
                      <c:pt idx="100">
                        <c:v>0.04</c:v>
                      </c:pt>
                      <c:pt idx="101">
                        <c:v>0.04</c:v>
                      </c:pt>
                      <c:pt idx="102">
                        <c:v>0.04</c:v>
                      </c:pt>
                      <c:pt idx="103">
                        <c:v>0.04</c:v>
                      </c:pt>
                      <c:pt idx="104">
                        <c:v>0.04</c:v>
                      </c:pt>
                      <c:pt idx="105">
                        <c:v>0.04</c:v>
                      </c:pt>
                      <c:pt idx="106">
                        <c:v>0.04</c:v>
                      </c:pt>
                      <c:pt idx="107">
                        <c:v>0.04</c:v>
                      </c:pt>
                      <c:pt idx="108">
                        <c:v>0.04</c:v>
                      </c:pt>
                      <c:pt idx="109">
                        <c:v>0.04</c:v>
                      </c:pt>
                      <c:pt idx="110">
                        <c:v>0.04</c:v>
                      </c:pt>
                      <c:pt idx="111">
                        <c:v>0.04</c:v>
                      </c:pt>
                      <c:pt idx="112">
                        <c:v>0.04</c:v>
                      </c:pt>
                      <c:pt idx="113">
                        <c:v>0.04</c:v>
                      </c:pt>
                      <c:pt idx="114">
                        <c:v>0.04</c:v>
                      </c:pt>
                      <c:pt idx="115">
                        <c:v>0.04</c:v>
                      </c:pt>
                      <c:pt idx="116">
                        <c:v>0.04</c:v>
                      </c:pt>
                      <c:pt idx="117">
                        <c:v>0.04</c:v>
                      </c:pt>
                      <c:pt idx="118">
                        <c:v>0.04</c:v>
                      </c:pt>
                      <c:pt idx="119">
                        <c:v>0.04</c:v>
                      </c:pt>
                      <c:pt idx="120">
                        <c:v>0.04</c:v>
                      </c:pt>
                      <c:pt idx="121">
                        <c:v>0.04</c:v>
                      </c:pt>
                      <c:pt idx="122">
                        <c:v>0.04</c:v>
                      </c:pt>
                      <c:pt idx="123">
                        <c:v>0.04</c:v>
                      </c:pt>
                      <c:pt idx="124">
                        <c:v>0.04</c:v>
                      </c:pt>
                      <c:pt idx="125">
                        <c:v>0.04</c:v>
                      </c:pt>
                      <c:pt idx="126">
                        <c:v>0.04</c:v>
                      </c:pt>
                      <c:pt idx="127">
                        <c:v>0.04</c:v>
                      </c:pt>
                      <c:pt idx="128">
                        <c:v>0.04</c:v>
                      </c:pt>
                      <c:pt idx="129">
                        <c:v>0.04</c:v>
                      </c:pt>
                      <c:pt idx="130">
                        <c:v>0.04</c:v>
                      </c:pt>
                      <c:pt idx="131">
                        <c:v>0.04</c:v>
                      </c:pt>
                      <c:pt idx="132">
                        <c:v>0.04</c:v>
                      </c:pt>
                      <c:pt idx="133">
                        <c:v>0.04</c:v>
                      </c:pt>
                      <c:pt idx="134">
                        <c:v>0.04</c:v>
                      </c:pt>
                      <c:pt idx="135">
                        <c:v>0.04</c:v>
                      </c:pt>
                      <c:pt idx="136">
                        <c:v>0.04</c:v>
                      </c:pt>
                      <c:pt idx="137">
                        <c:v>0.04</c:v>
                      </c:pt>
                      <c:pt idx="138">
                        <c:v>0.04</c:v>
                      </c:pt>
                      <c:pt idx="139">
                        <c:v>0.04</c:v>
                      </c:pt>
                      <c:pt idx="140">
                        <c:v>0.04</c:v>
                      </c:pt>
                      <c:pt idx="141">
                        <c:v>0.04</c:v>
                      </c:pt>
                      <c:pt idx="142">
                        <c:v>0.04</c:v>
                      </c:pt>
                      <c:pt idx="143">
                        <c:v>0.04</c:v>
                      </c:pt>
                      <c:pt idx="144">
                        <c:v>0.04</c:v>
                      </c:pt>
                      <c:pt idx="145">
                        <c:v>0.04</c:v>
                      </c:pt>
                      <c:pt idx="146">
                        <c:v>0.04</c:v>
                      </c:pt>
                      <c:pt idx="147">
                        <c:v>0.04</c:v>
                      </c:pt>
                      <c:pt idx="148">
                        <c:v>0.04</c:v>
                      </c:pt>
                      <c:pt idx="149">
                        <c:v>0.04</c:v>
                      </c:pt>
                      <c:pt idx="150">
                        <c:v>0.04</c:v>
                      </c:pt>
                      <c:pt idx="151">
                        <c:v>0.04</c:v>
                      </c:pt>
                      <c:pt idx="152">
                        <c:v>0.04</c:v>
                      </c:pt>
                      <c:pt idx="153">
                        <c:v>0.04</c:v>
                      </c:pt>
                      <c:pt idx="154">
                        <c:v>0.04</c:v>
                      </c:pt>
                      <c:pt idx="155">
                        <c:v>0.04</c:v>
                      </c:pt>
                      <c:pt idx="156">
                        <c:v>0.04</c:v>
                      </c:pt>
                      <c:pt idx="157">
                        <c:v>0.04</c:v>
                      </c:pt>
                      <c:pt idx="158">
                        <c:v>0.04</c:v>
                      </c:pt>
                      <c:pt idx="159">
                        <c:v>0.04</c:v>
                      </c:pt>
                      <c:pt idx="160">
                        <c:v>0.04</c:v>
                      </c:pt>
                      <c:pt idx="161">
                        <c:v>0.04</c:v>
                      </c:pt>
                      <c:pt idx="162">
                        <c:v>0.04</c:v>
                      </c:pt>
                      <c:pt idx="163">
                        <c:v>0.04</c:v>
                      </c:pt>
                      <c:pt idx="164">
                        <c:v>0.04</c:v>
                      </c:pt>
                      <c:pt idx="165">
                        <c:v>0.04</c:v>
                      </c:pt>
                      <c:pt idx="166">
                        <c:v>0.04</c:v>
                      </c:pt>
                      <c:pt idx="167">
                        <c:v>0.04</c:v>
                      </c:pt>
                      <c:pt idx="168">
                        <c:v>0.04</c:v>
                      </c:pt>
                      <c:pt idx="169">
                        <c:v>0.04</c:v>
                      </c:pt>
                      <c:pt idx="170">
                        <c:v>0.04</c:v>
                      </c:pt>
                      <c:pt idx="171">
                        <c:v>0.04</c:v>
                      </c:pt>
                      <c:pt idx="172">
                        <c:v>0.04</c:v>
                      </c:pt>
                      <c:pt idx="173">
                        <c:v>0.04</c:v>
                      </c:pt>
                      <c:pt idx="174">
                        <c:v>0.04</c:v>
                      </c:pt>
                      <c:pt idx="175">
                        <c:v>0.04</c:v>
                      </c:pt>
                      <c:pt idx="176">
                        <c:v>0.04</c:v>
                      </c:pt>
                      <c:pt idx="177">
                        <c:v>0.04</c:v>
                      </c:pt>
                      <c:pt idx="178">
                        <c:v>0.04</c:v>
                      </c:pt>
                      <c:pt idx="179">
                        <c:v>0.04</c:v>
                      </c:pt>
                      <c:pt idx="180">
                        <c:v>0.04</c:v>
                      </c:pt>
                      <c:pt idx="181">
                        <c:v>0.04</c:v>
                      </c:pt>
                      <c:pt idx="182">
                        <c:v>0.04</c:v>
                      </c:pt>
                      <c:pt idx="183">
                        <c:v>0.04</c:v>
                      </c:pt>
                      <c:pt idx="184">
                        <c:v>0.04</c:v>
                      </c:pt>
                      <c:pt idx="185">
                        <c:v>0.04</c:v>
                      </c:pt>
                      <c:pt idx="186">
                        <c:v>0.04</c:v>
                      </c:pt>
                      <c:pt idx="187">
                        <c:v>0.04</c:v>
                      </c:pt>
                      <c:pt idx="188">
                        <c:v>0.04</c:v>
                      </c:pt>
                      <c:pt idx="189">
                        <c:v>0.04</c:v>
                      </c:pt>
                      <c:pt idx="190">
                        <c:v>0.04</c:v>
                      </c:pt>
                      <c:pt idx="191">
                        <c:v>0.04</c:v>
                      </c:pt>
                      <c:pt idx="192">
                        <c:v>0.04</c:v>
                      </c:pt>
                      <c:pt idx="193">
                        <c:v>0.04</c:v>
                      </c:pt>
                      <c:pt idx="194">
                        <c:v>0.04</c:v>
                      </c:pt>
                      <c:pt idx="195">
                        <c:v>0.04</c:v>
                      </c:pt>
                      <c:pt idx="196">
                        <c:v>0.04</c:v>
                      </c:pt>
                      <c:pt idx="197">
                        <c:v>0.04</c:v>
                      </c:pt>
                      <c:pt idx="198">
                        <c:v>0.04</c:v>
                      </c:pt>
                      <c:pt idx="199">
                        <c:v>0.04</c:v>
                      </c:pt>
                      <c:pt idx="200">
                        <c:v>0.04</c:v>
                      </c:pt>
                      <c:pt idx="201">
                        <c:v>0.04</c:v>
                      </c:pt>
                      <c:pt idx="202">
                        <c:v>0.04</c:v>
                      </c:pt>
                      <c:pt idx="203">
                        <c:v>0.04</c:v>
                      </c:pt>
                      <c:pt idx="204">
                        <c:v>0.04</c:v>
                      </c:pt>
                      <c:pt idx="205">
                        <c:v>0.04</c:v>
                      </c:pt>
                      <c:pt idx="206">
                        <c:v>0.04</c:v>
                      </c:pt>
                      <c:pt idx="207">
                        <c:v>0.04</c:v>
                      </c:pt>
                      <c:pt idx="208">
                        <c:v>0.04</c:v>
                      </c:pt>
                      <c:pt idx="209">
                        <c:v>0.04</c:v>
                      </c:pt>
                      <c:pt idx="210">
                        <c:v>0.04</c:v>
                      </c:pt>
                      <c:pt idx="211">
                        <c:v>0.04</c:v>
                      </c:pt>
                      <c:pt idx="212">
                        <c:v>0.04</c:v>
                      </c:pt>
                      <c:pt idx="213">
                        <c:v>0.04</c:v>
                      </c:pt>
                      <c:pt idx="214">
                        <c:v>0.04</c:v>
                      </c:pt>
                      <c:pt idx="215">
                        <c:v>0.04</c:v>
                      </c:pt>
                      <c:pt idx="216">
                        <c:v>0.04</c:v>
                      </c:pt>
                      <c:pt idx="217">
                        <c:v>0.04</c:v>
                      </c:pt>
                      <c:pt idx="218">
                        <c:v>0.04</c:v>
                      </c:pt>
                      <c:pt idx="219">
                        <c:v>0.04</c:v>
                      </c:pt>
                      <c:pt idx="220">
                        <c:v>0.04</c:v>
                      </c:pt>
                      <c:pt idx="221">
                        <c:v>0.04</c:v>
                      </c:pt>
                      <c:pt idx="222">
                        <c:v>0.04</c:v>
                      </c:pt>
                      <c:pt idx="223">
                        <c:v>0.04</c:v>
                      </c:pt>
                      <c:pt idx="224">
                        <c:v>0.04</c:v>
                      </c:pt>
                      <c:pt idx="225">
                        <c:v>0.04</c:v>
                      </c:pt>
                      <c:pt idx="226">
                        <c:v>0.04</c:v>
                      </c:pt>
                      <c:pt idx="227">
                        <c:v>0.04</c:v>
                      </c:pt>
                      <c:pt idx="228">
                        <c:v>0.04</c:v>
                      </c:pt>
                      <c:pt idx="229">
                        <c:v>0.04</c:v>
                      </c:pt>
                      <c:pt idx="230">
                        <c:v>0.04</c:v>
                      </c:pt>
                      <c:pt idx="231">
                        <c:v>0.04</c:v>
                      </c:pt>
                      <c:pt idx="232">
                        <c:v>0.04</c:v>
                      </c:pt>
                      <c:pt idx="233">
                        <c:v>0.04</c:v>
                      </c:pt>
                      <c:pt idx="234">
                        <c:v>0.04</c:v>
                      </c:pt>
                      <c:pt idx="235">
                        <c:v>0.04</c:v>
                      </c:pt>
                      <c:pt idx="236">
                        <c:v>0.04</c:v>
                      </c:pt>
                      <c:pt idx="237">
                        <c:v>0.04</c:v>
                      </c:pt>
                      <c:pt idx="238">
                        <c:v>0.04</c:v>
                      </c:pt>
                      <c:pt idx="239">
                        <c:v>0.04</c:v>
                      </c:pt>
                      <c:pt idx="240">
                        <c:v>0.04</c:v>
                      </c:pt>
                      <c:pt idx="241">
                        <c:v>0.04</c:v>
                      </c:pt>
                      <c:pt idx="242">
                        <c:v>0.04</c:v>
                      </c:pt>
                      <c:pt idx="243">
                        <c:v>0.04</c:v>
                      </c:pt>
                      <c:pt idx="244">
                        <c:v>0.04</c:v>
                      </c:pt>
                      <c:pt idx="245">
                        <c:v>0.04</c:v>
                      </c:pt>
                      <c:pt idx="246">
                        <c:v>0.04</c:v>
                      </c:pt>
                      <c:pt idx="247">
                        <c:v>0.04</c:v>
                      </c:pt>
                      <c:pt idx="248">
                        <c:v>0.04</c:v>
                      </c:pt>
                      <c:pt idx="249">
                        <c:v>0.04</c:v>
                      </c:pt>
                      <c:pt idx="250">
                        <c:v>0.04</c:v>
                      </c:pt>
                      <c:pt idx="251">
                        <c:v>0.04</c:v>
                      </c:pt>
                      <c:pt idx="252">
                        <c:v>0.04</c:v>
                      </c:pt>
                      <c:pt idx="253">
                        <c:v>0.04</c:v>
                      </c:pt>
                      <c:pt idx="254">
                        <c:v>0.04</c:v>
                      </c:pt>
                      <c:pt idx="255">
                        <c:v>0.04</c:v>
                      </c:pt>
                      <c:pt idx="256">
                        <c:v>0.04</c:v>
                      </c:pt>
                      <c:pt idx="257">
                        <c:v>0.04</c:v>
                      </c:pt>
                      <c:pt idx="258">
                        <c:v>0.04</c:v>
                      </c:pt>
                      <c:pt idx="259">
                        <c:v>0.04</c:v>
                      </c:pt>
                      <c:pt idx="260">
                        <c:v>0.04</c:v>
                      </c:pt>
                      <c:pt idx="261">
                        <c:v>0.04</c:v>
                      </c:pt>
                      <c:pt idx="262">
                        <c:v>0.04</c:v>
                      </c:pt>
                      <c:pt idx="263">
                        <c:v>0.04</c:v>
                      </c:pt>
                      <c:pt idx="264">
                        <c:v>0.04</c:v>
                      </c:pt>
                      <c:pt idx="265">
                        <c:v>0.04</c:v>
                      </c:pt>
                      <c:pt idx="266">
                        <c:v>0.04</c:v>
                      </c:pt>
                      <c:pt idx="267">
                        <c:v>0.04</c:v>
                      </c:pt>
                      <c:pt idx="268">
                        <c:v>0.04</c:v>
                      </c:pt>
                      <c:pt idx="269">
                        <c:v>0.04</c:v>
                      </c:pt>
                      <c:pt idx="270">
                        <c:v>0.04</c:v>
                      </c:pt>
                      <c:pt idx="271">
                        <c:v>0.04</c:v>
                      </c:pt>
                      <c:pt idx="272">
                        <c:v>0.04</c:v>
                      </c:pt>
                      <c:pt idx="273">
                        <c:v>0.04</c:v>
                      </c:pt>
                      <c:pt idx="274">
                        <c:v>0.04</c:v>
                      </c:pt>
                      <c:pt idx="275">
                        <c:v>0.04</c:v>
                      </c:pt>
                      <c:pt idx="276">
                        <c:v>0.04</c:v>
                      </c:pt>
                      <c:pt idx="277">
                        <c:v>0.04</c:v>
                      </c:pt>
                      <c:pt idx="278">
                        <c:v>0.04</c:v>
                      </c:pt>
                      <c:pt idx="279">
                        <c:v>0.04</c:v>
                      </c:pt>
                      <c:pt idx="280">
                        <c:v>0.04</c:v>
                      </c:pt>
                      <c:pt idx="281">
                        <c:v>0.04</c:v>
                      </c:pt>
                      <c:pt idx="282">
                        <c:v>0.04</c:v>
                      </c:pt>
                      <c:pt idx="283">
                        <c:v>0.04</c:v>
                      </c:pt>
                      <c:pt idx="284">
                        <c:v>0.04</c:v>
                      </c:pt>
                      <c:pt idx="285">
                        <c:v>0.04</c:v>
                      </c:pt>
                      <c:pt idx="286">
                        <c:v>0.04</c:v>
                      </c:pt>
                      <c:pt idx="287">
                        <c:v>0.04</c:v>
                      </c:pt>
                      <c:pt idx="288">
                        <c:v>0.04</c:v>
                      </c:pt>
                      <c:pt idx="289">
                        <c:v>0.04</c:v>
                      </c:pt>
                      <c:pt idx="290">
                        <c:v>0.04</c:v>
                      </c:pt>
                      <c:pt idx="291">
                        <c:v>0.04</c:v>
                      </c:pt>
                      <c:pt idx="292">
                        <c:v>0.04</c:v>
                      </c:pt>
                      <c:pt idx="293">
                        <c:v>0.04</c:v>
                      </c:pt>
                      <c:pt idx="294">
                        <c:v>0.04</c:v>
                      </c:pt>
                      <c:pt idx="295">
                        <c:v>0.04</c:v>
                      </c:pt>
                      <c:pt idx="296">
                        <c:v>0.04</c:v>
                      </c:pt>
                      <c:pt idx="297">
                        <c:v>0.04</c:v>
                      </c:pt>
                      <c:pt idx="298">
                        <c:v>0.04</c:v>
                      </c:pt>
                      <c:pt idx="299">
                        <c:v>0.04</c:v>
                      </c:pt>
                      <c:pt idx="300">
                        <c:v>0.04</c:v>
                      </c:pt>
                      <c:pt idx="301">
                        <c:v>0.04</c:v>
                      </c:pt>
                      <c:pt idx="302">
                        <c:v>0.04</c:v>
                      </c:pt>
                      <c:pt idx="303">
                        <c:v>0.04</c:v>
                      </c:pt>
                      <c:pt idx="304">
                        <c:v>0.04</c:v>
                      </c:pt>
                      <c:pt idx="305">
                        <c:v>0.04</c:v>
                      </c:pt>
                      <c:pt idx="306">
                        <c:v>0.04</c:v>
                      </c:pt>
                      <c:pt idx="307">
                        <c:v>0.04</c:v>
                      </c:pt>
                      <c:pt idx="308">
                        <c:v>0.04</c:v>
                      </c:pt>
                      <c:pt idx="309">
                        <c:v>0.04</c:v>
                      </c:pt>
                      <c:pt idx="310">
                        <c:v>0.04</c:v>
                      </c:pt>
                      <c:pt idx="311">
                        <c:v>0.04</c:v>
                      </c:pt>
                      <c:pt idx="312">
                        <c:v>0.04</c:v>
                      </c:pt>
                      <c:pt idx="313">
                        <c:v>0.04</c:v>
                      </c:pt>
                      <c:pt idx="314">
                        <c:v>0.04</c:v>
                      </c:pt>
                      <c:pt idx="315">
                        <c:v>0.04</c:v>
                      </c:pt>
                      <c:pt idx="316">
                        <c:v>0.04</c:v>
                      </c:pt>
                      <c:pt idx="317">
                        <c:v>0.04</c:v>
                      </c:pt>
                      <c:pt idx="318">
                        <c:v>0.04</c:v>
                      </c:pt>
                      <c:pt idx="319">
                        <c:v>0.04</c:v>
                      </c:pt>
                      <c:pt idx="320">
                        <c:v>0.04</c:v>
                      </c:pt>
                      <c:pt idx="321">
                        <c:v>0.04</c:v>
                      </c:pt>
                      <c:pt idx="322">
                        <c:v>0.04</c:v>
                      </c:pt>
                      <c:pt idx="323">
                        <c:v>0.04</c:v>
                      </c:pt>
                      <c:pt idx="324">
                        <c:v>0.04</c:v>
                      </c:pt>
                      <c:pt idx="325">
                        <c:v>0.04</c:v>
                      </c:pt>
                      <c:pt idx="326">
                        <c:v>0.04</c:v>
                      </c:pt>
                      <c:pt idx="327">
                        <c:v>0.04</c:v>
                      </c:pt>
                      <c:pt idx="328">
                        <c:v>0.04</c:v>
                      </c:pt>
                      <c:pt idx="329">
                        <c:v>0.04</c:v>
                      </c:pt>
                      <c:pt idx="330">
                        <c:v>0.04</c:v>
                      </c:pt>
                      <c:pt idx="331">
                        <c:v>0.04</c:v>
                      </c:pt>
                      <c:pt idx="332">
                        <c:v>0.04</c:v>
                      </c:pt>
                      <c:pt idx="333">
                        <c:v>0.04</c:v>
                      </c:pt>
                      <c:pt idx="334">
                        <c:v>0.04</c:v>
                      </c:pt>
                      <c:pt idx="335">
                        <c:v>0.04</c:v>
                      </c:pt>
                      <c:pt idx="336">
                        <c:v>0.04</c:v>
                      </c:pt>
                      <c:pt idx="337">
                        <c:v>0.04</c:v>
                      </c:pt>
                      <c:pt idx="338">
                        <c:v>0.04</c:v>
                      </c:pt>
                      <c:pt idx="339">
                        <c:v>0.04</c:v>
                      </c:pt>
                      <c:pt idx="340">
                        <c:v>0.04</c:v>
                      </c:pt>
                      <c:pt idx="341">
                        <c:v>0.04</c:v>
                      </c:pt>
                      <c:pt idx="342">
                        <c:v>0.04</c:v>
                      </c:pt>
                      <c:pt idx="343">
                        <c:v>0.04</c:v>
                      </c:pt>
                      <c:pt idx="344">
                        <c:v>0.04</c:v>
                      </c:pt>
                      <c:pt idx="345">
                        <c:v>0.04</c:v>
                      </c:pt>
                      <c:pt idx="346">
                        <c:v>0.04</c:v>
                      </c:pt>
                      <c:pt idx="347">
                        <c:v>0.04</c:v>
                      </c:pt>
                      <c:pt idx="348">
                        <c:v>0.04</c:v>
                      </c:pt>
                      <c:pt idx="349">
                        <c:v>0.04</c:v>
                      </c:pt>
                      <c:pt idx="350">
                        <c:v>0.04</c:v>
                      </c:pt>
                      <c:pt idx="351">
                        <c:v>0.04</c:v>
                      </c:pt>
                      <c:pt idx="352">
                        <c:v>0.04</c:v>
                      </c:pt>
                      <c:pt idx="353">
                        <c:v>0.04</c:v>
                      </c:pt>
                      <c:pt idx="354">
                        <c:v>0.04</c:v>
                      </c:pt>
                      <c:pt idx="355">
                        <c:v>0.04</c:v>
                      </c:pt>
                      <c:pt idx="356">
                        <c:v>0.04</c:v>
                      </c:pt>
                      <c:pt idx="357">
                        <c:v>0.04</c:v>
                      </c:pt>
                      <c:pt idx="358">
                        <c:v>0.04</c:v>
                      </c:pt>
                      <c:pt idx="359">
                        <c:v>0.04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D8A-4666-B5BF-9050B38C6DE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Kredyt!$E$22</c15:sqref>
                        </c15:formulaRef>
                      </c:ext>
                    </c:extLst>
                    <c:strCache>
                      <c:ptCount val="1"/>
                      <c:pt idx="0">
                        <c:v>WIBOR WSP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Kredyt!$E$23:$E$382</c15:sqref>
                        </c15:formulaRef>
                      </c:ext>
                    </c:extLst>
                    <c:numCache>
                      <c:formatCode>0.00%</c:formatCode>
                      <c:ptCount val="360"/>
                      <c:pt idx="0">
                        <c:v>2.5000000000000001E-3</c:v>
                      </c:pt>
                      <c:pt idx="1">
                        <c:v>2.4428571428571442E-3</c:v>
                      </c:pt>
                      <c:pt idx="2">
                        <c:v>2.4550000000000002E-3</c:v>
                      </c:pt>
                      <c:pt idx="3">
                        <c:v>2.5000000000000001E-3</c:v>
                      </c:pt>
                      <c:pt idx="4">
                        <c:v>2.5000000000000001E-3</c:v>
                      </c:pt>
                      <c:pt idx="5">
                        <c:v>2.5045454545454542E-3</c:v>
                      </c:pt>
                      <c:pt idx="6">
                        <c:v>2.8681818181818188E-3</c:v>
                      </c:pt>
                      <c:pt idx="7">
                        <c:v>7.6285714285714281E-3</c:v>
                      </c:pt>
                      <c:pt idx="8">
                        <c:v>1.9199999999999998E-2</c:v>
                      </c:pt>
                      <c:pt idx="9">
                        <c:v>2.6352173913043484E-2</c:v>
                      </c:pt>
                      <c:pt idx="10">
                        <c:v>3.1734999999999992E-2</c:v>
                      </c:pt>
                      <c:pt idx="11">
                        <c:v>3.775499999999999E-2</c:v>
                      </c:pt>
                      <c:pt idx="12">
                        <c:v>4.6199999999999991E-2</c:v>
                      </c:pt>
                      <c:pt idx="13">
                        <c:v>5.723000000000001E-2</c:v>
                      </c:pt>
                      <c:pt idx="14">
                        <c:v>6.645714285714284E-2</c:v>
                      </c:pt>
                      <c:pt idx="15">
                        <c:v>7.1152380952380939E-2</c:v>
                      </c:pt>
                      <c:pt idx="16">
                        <c:v>7.3257142857142882E-2</c:v>
                      </c:pt>
                      <c:pt idx="17">
                        <c:v>7.3004545454545461E-2</c:v>
                      </c:pt>
                      <c:pt idx="18">
                        <c:v>7.3349999999999971E-2</c:v>
                      </c:pt>
                      <c:pt idx="19">
                        <c:v>7.5119047619047641E-2</c:v>
                      </c:pt>
                      <c:pt idx="20">
                        <c:v>7.6265000000000013E-2</c:v>
                      </c:pt>
                      <c:pt idx="21">
                        <c:v>7.2504761904761891E-2</c:v>
                      </c:pt>
                      <c:pt idx="22">
                        <c:v>7.0338095238095241E-2</c:v>
                      </c:pt>
                      <c:pt idx="23">
                        <c:v>6.9955000000000017E-2</c:v>
                      </c:pt>
                      <c:pt idx="24">
                        <c:v>6.9756521739130425E-2</c:v>
                      </c:pt>
                      <c:pt idx="25">
                        <c:v>6.9505263157894751E-2</c:v>
                      </c:pt>
                      <c:pt idx="26">
                        <c:v>6.9500000000000006E-2</c:v>
                      </c:pt>
                      <c:pt idx="27">
                        <c:v>6.9500000000000006E-2</c:v>
                      </c:pt>
                      <c:pt idx="28">
                        <c:v>6.7600000000000007E-2</c:v>
                      </c:pt>
                      <c:pt idx="29">
                        <c:v>6.5472727272727294E-2</c:v>
                      </c:pt>
                      <c:pt idx="30">
                        <c:v>5.8376190476190484E-2</c:v>
                      </c:pt>
                      <c:pt idx="31">
                        <c:v>5.5781818181818175E-2</c:v>
                      </c:pt>
                      <c:pt idx="32">
                        <c:v>5.7314285714285713E-2</c:v>
                      </c:pt>
                      <c:pt idx="33">
                        <c:v>5.8205263157894718E-2</c:v>
                      </c:pt>
                      <c:pt idx="34">
                        <c:v>5.8386363636363618E-2</c:v>
                      </c:pt>
                      <c:pt idx="35">
                        <c:v>5.8538095238095222E-2</c:v>
                      </c:pt>
                      <c:pt idx="36">
                        <c:v>5.8580952380952379E-2</c:v>
                      </c:pt>
                      <c:pt idx="37">
                        <c:v>5.867142857142859E-2</c:v>
                      </c:pt>
                      <c:pt idx="38">
                        <c:v>5.8609999999999995E-2</c:v>
                      </c:pt>
                      <c:pt idx="39">
                        <c:v>5.8594999999999994E-2</c:v>
                      </c:pt>
                      <c:pt idx="40">
                        <c:v>5.8676190476190486E-2</c:v>
                      </c:pt>
                      <c:pt idx="41">
                        <c:v>0.04</c:v>
                      </c:pt>
                      <c:pt idx="42">
                        <c:v>0.04</c:v>
                      </c:pt>
                      <c:pt idx="43">
                        <c:v>0.04</c:v>
                      </c:pt>
                      <c:pt idx="44">
                        <c:v>0.04</c:v>
                      </c:pt>
                      <c:pt idx="45">
                        <c:v>0.04</c:v>
                      </c:pt>
                      <c:pt idx="46">
                        <c:v>0.04</c:v>
                      </c:pt>
                      <c:pt idx="47">
                        <c:v>0.04</c:v>
                      </c:pt>
                      <c:pt idx="48">
                        <c:v>0.04</c:v>
                      </c:pt>
                      <c:pt idx="49">
                        <c:v>0.04</c:v>
                      </c:pt>
                      <c:pt idx="50">
                        <c:v>0.04</c:v>
                      </c:pt>
                      <c:pt idx="51">
                        <c:v>0.04</c:v>
                      </c:pt>
                      <c:pt idx="52">
                        <c:v>0.04</c:v>
                      </c:pt>
                      <c:pt idx="53">
                        <c:v>0.04</c:v>
                      </c:pt>
                      <c:pt idx="54">
                        <c:v>0.04</c:v>
                      </c:pt>
                      <c:pt idx="55">
                        <c:v>0.04</c:v>
                      </c:pt>
                      <c:pt idx="56">
                        <c:v>0.04</c:v>
                      </c:pt>
                      <c:pt idx="57">
                        <c:v>0.04</c:v>
                      </c:pt>
                      <c:pt idx="58">
                        <c:v>0.04</c:v>
                      </c:pt>
                      <c:pt idx="59">
                        <c:v>0.04</c:v>
                      </c:pt>
                      <c:pt idx="60">
                        <c:v>0.04</c:v>
                      </c:pt>
                      <c:pt idx="61">
                        <c:v>0.04</c:v>
                      </c:pt>
                      <c:pt idx="62">
                        <c:v>0.04</c:v>
                      </c:pt>
                      <c:pt idx="63">
                        <c:v>0.04</c:v>
                      </c:pt>
                      <c:pt idx="64">
                        <c:v>0.04</c:v>
                      </c:pt>
                      <c:pt idx="65">
                        <c:v>0.04</c:v>
                      </c:pt>
                      <c:pt idx="66">
                        <c:v>0.04</c:v>
                      </c:pt>
                      <c:pt idx="67">
                        <c:v>0.04</c:v>
                      </c:pt>
                      <c:pt idx="68">
                        <c:v>0.04</c:v>
                      </c:pt>
                      <c:pt idx="69">
                        <c:v>0.04</c:v>
                      </c:pt>
                      <c:pt idx="70">
                        <c:v>0.04</c:v>
                      </c:pt>
                      <c:pt idx="71">
                        <c:v>0.04</c:v>
                      </c:pt>
                      <c:pt idx="72">
                        <c:v>0.04</c:v>
                      </c:pt>
                      <c:pt idx="73">
                        <c:v>0.04</c:v>
                      </c:pt>
                      <c:pt idx="74">
                        <c:v>0.04</c:v>
                      </c:pt>
                      <c:pt idx="75">
                        <c:v>0.04</c:v>
                      </c:pt>
                      <c:pt idx="76">
                        <c:v>0.04</c:v>
                      </c:pt>
                      <c:pt idx="77">
                        <c:v>0.04</c:v>
                      </c:pt>
                      <c:pt idx="78">
                        <c:v>0.04</c:v>
                      </c:pt>
                      <c:pt idx="79">
                        <c:v>0.04</c:v>
                      </c:pt>
                      <c:pt idx="80">
                        <c:v>0.04</c:v>
                      </c:pt>
                      <c:pt idx="81">
                        <c:v>0.04</c:v>
                      </c:pt>
                      <c:pt idx="82">
                        <c:v>0.04</c:v>
                      </c:pt>
                      <c:pt idx="83">
                        <c:v>0.04</c:v>
                      </c:pt>
                      <c:pt idx="84">
                        <c:v>0.04</c:v>
                      </c:pt>
                      <c:pt idx="85">
                        <c:v>0.04</c:v>
                      </c:pt>
                      <c:pt idx="86">
                        <c:v>0.04</c:v>
                      </c:pt>
                      <c:pt idx="87">
                        <c:v>0.04</c:v>
                      </c:pt>
                      <c:pt idx="88">
                        <c:v>0.04</c:v>
                      </c:pt>
                      <c:pt idx="89">
                        <c:v>0.04</c:v>
                      </c:pt>
                      <c:pt idx="90">
                        <c:v>0.04</c:v>
                      </c:pt>
                      <c:pt idx="91">
                        <c:v>0.04</c:v>
                      </c:pt>
                      <c:pt idx="92">
                        <c:v>0.04</c:v>
                      </c:pt>
                      <c:pt idx="93">
                        <c:v>0.04</c:v>
                      </c:pt>
                      <c:pt idx="94">
                        <c:v>0.04</c:v>
                      </c:pt>
                      <c:pt idx="95">
                        <c:v>0.04</c:v>
                      </c:pt>
                      <c:pt idx="96">
                        <c:v>0.04</c:v>
                      </c:pt>
                      <c:pt idx="97">
                        <c:v>0.04</c:v>
                      </c:pt>
                      <c:pt idx="98">
                        <c:v>0.04</c:v>
                      </c:pt>
                      <c:pt idx="99">
                        <c:v>0.04</c:v>
                      </c:pt>
                      <c:pt idx="100">
                        <c:v>0.04</c:v>
                      </c:pt>
                      <c:pt idx="101">
                        <c:v>0.04</c:v>
                      </c:pt>
                      <c:pt idx="102">
                        <c:v>0.04</c:v>
                      </c:pt>
                      <c:pt idx="103">
                        <c:v>0.04</c:v>
                      </c:pt>
                      <c:pt idx="104">
                        <c:v>0.04</c:v>
                      </c:pt>
                      <c:pt idx="105">
                        <c:v>0.04</c:v>
                      </c:pt>
                      <c:pt idx="106">
                        <c:v>0.04</c:v>
                      </c:pt>
                      <c:pt idx="107">
                        <c:v>0.04</c:v>
                      </c:pt>
                      <c:pt idx="108">
                        <c:v>0.04</c:v>
                      </c:pt>
                      <c:pt idx="109">
                        <c:v>0.04</c:v>
                      </c:pt>
                      <c:pt idx="110">
                        <c:v>0.04</c:v>
                      </c:pt>
                      <c:pt idx="111">
                        <c:v>0.04</c:v>
                      </c:pt>
                      <c:pt idx="112">
                        <c:v>0.04</c:v>
                      </c:pt>
                      <c:pt idx="113">
                        <c:v>0.04</c:v>
                      </c:pt>
                      <c:pt idx="114">
                        <c:v>0.04</c:v>
                      </c:pt>
                      <c:pt idx="115">
                        <c:v>0.04</c:v>
                      </c:pt>
                      <c:pt idx="116">
                        <c:v>0.04</c:v>
                      </c:pt>
                      <c:pt idx="117">
                        <c:v>0.04</c:v>
                      </c:pt>
                      <c:pt idx="118">
                        <c:v>0.04</c:v>
                      </c:pt>
                      <c:pt idx="119">
                        <c:v>0.04</c:v>
                      </c:pt>
                      <c:pt idx="120">
                        <c:v>0.04</c:v>
                      </c:pt>
                      <c:pt idx="121">
                        <c:v>0.04</c:v>
                      </c:pt>
                      <c:pt idx="122">
                        <c:v>0.04</c:v>
                      </c:pt>
                      <c:pt idx="123">
                        <c:v>0.04</c:v>
                      </c:pt>
                      <c:pt idx="124">
                        <c:v>0.04</c:v>
                      </c:pt>
                      <c:pt idx="125">
                        <c:v>0.04</c:v>
                      </c:pt>
                      <c:pt idx="126">
                        <c:v>0.04</c:v>
                      </c:pt>
                      <c:pt idx="127">
                        <c:v>0.04</c:v>
                      </c:pt>
                      <c:pt idx="128">
                        <c:v>0.04</c:v>
                      </c:pt>
                      <c:pt idx="129">
                        <c:v>0.04</c:v>
                      </c:pt>
                      <c:pt idx="130">
                        <c:v>0.04</c:v>
                      </c:pt>
                      <c:pt idx="131">
                        <c:v>0.04</c:v>
                      </c:pt>
                      <c:pt idx="132">
                        <c:v>0.04</c:v>
                      </c:pt>
                      <c:pt idx="133">
                        <c:v>0.04</c:v>
                      </c:pt>
                      <c:pt idx="134">
                        <c:v>0.04</c:v>
                      </c:pt>
                      <c:pt idx="135">
                        <c:v>0.04</c:v>
                      </c:pt>
                      <c:pt idx="136">
                        <c:v>0.04</c:v>
                      </c:pt>
                      <c:pt idx="137">
                        <c:v>0.04</c:v>
                      </c:pt>
                      <c:pt idx="138">
                        <c:v>0.04</c:v>
                      </c:pt>
                      <c:pt idx="139">
                        <c:v>0.04</c:v>
                      </c:pt>
                      <c:pt idx="140">
                        <c:v>0.04</c:v>
                      </c:pt>
                      <c:pt idx="141">
                        <c:v>0.04</c:v>
                      </c:pt>
                      <c:pt idx="142">
                        <c:v>0.04</c:v>
                      </c:pt>
                      <c:pt idx="143">
                        <c:v>0.04</c:v>
                      </c:pt>
                      <c:pt idx="144">
                        <c:v>0.04</c:v>
                      </c:pt>
                      <c:pt idx="145">
                        <c:v>0.04</c:v>
                      </c:pt>
                      <c:pt idx="146">
                        <c:v>0.04</c:v>
                      </c:pt>
                      <c:pt idx="147">
                        <c:v>0.04</c:v>
                      </c:pt>
                      <c:pt idx="148">
                        <c:v>0.04</c:v>
                      </c:pt>
                      <c:pt idx="149">
                        <c:v>0.04</c:v>
                      </c:pt>
                      <c:pt idx="150">
                        <c:v>0.04</c:v>
                      </c:pt>
                      <c:pt idx="151">
                        <c:v>0.04</c:v>
                      </c:pt>
                      <c:pt idx="152">
                        <c:v>0.04</c:v>
                      </c:pt>
                      <c:pt idx="153">
                        <c:v>0.04</c:v>
                      </c:pt>
                      <c:pt idx="154">
                        <c:v>0.04</c:v>
                      </c:pt>
                      <c:pt idx="155">
                        <c:v>0.04</c:v>
                      </c:pt>
                      <c:pt idx="156">
                        <c:v>0.04</c:v>
                      </c:pt>
                      <c:pt idx="157">
                        <c:v>0.04</c:v>
                      </c:pt>
                      <c:pt idx="158">
                        <c:v>0.04</c:v>
                      </c:pt>
                      <c:pt idx="159">
                        <c:v>0.04</c:v>
                      </c:pt>
                      <c:pt idx="160">
                        <c:v>0.04</c:v>
                      </c:pt>
                      <c:pt idx="161">
                        <c:v>0.04</c:v>
                      </c:pt>
                      <c:pt idx="162">
                        <c:v>0.04</c:v>
                      </c:pt>
                      <c:pt idx="163">
                        <c:v>0.04</c:v>
                      </c:pt>
                      <c:pt idx="164">
                        <c:v>0.04</c:v>
                      </c:pt>
                      <c:pt idx="165">
                        <c:v>0.04</c:v>
                      </c:pt>
                      <c:pt idx="166">
                        <c:v>0.04</c:v>
                      </c:pt>
                      <c:pt idx="167">
                        <c:v>0.04</c:v>
                      </c:pt>
                      <c:pt idx="168">
                        <c:v>0.04</c:v>
                      </c:pt>
                      <c:pt idx="169">
                        <c:v>0.04</c:v>
                      </c:pt>
                      <c:pt idx="170">
                        <c:v>0.04</c:v>
                      </c:pt>
                      <c:pt idx="171">
                        <c:v>0.04</c:v>
                      </c:pt>
                      <c:pt idx="172">
                        <c:v>0.04</c:v>
                      </c:pt>
                      <c:pt idx="173">
                        <c:v>0.04</c:v>
                      </c:pt>
                      <c:pt idx="174">
                        <c:v>0.04</c:v>
                      </c:pt>
                      <c:pt idx="175">
                        <c:v>0.04</c:v>
                      </c:pt>
                      <c:pt idx="176">
                        <c:v>0.04</c:v>
                      </c:pt>
                      <c:pt idx="177">
                        <c:v>0.04</c:v>
                      </c:pt>
                      <c:pt idx="178">
                        <c:v>0.04</c:v>
                      </c:pt>
                      <c:pt idx="179">
                        <c:v>0.04</c:v>
                      </c:pt>
                      <c:pt idx="180">
                        <c:v>0.04</c:v>
                      </c:pt>
                      <c:pt idx="181">
                        <c:v>0.04</c:v>
                      </c:pt>
                      <c:pt idx="182">
                        <c:v>0.04</c:v>
                      </c:pt>
                      <c:pt idx="183">
                        <c:v>0.04</c:v>
                      </c:pt>
                      <c:pt idx="184">
                        <c:v>0.04</c:v>
                      </c:pt>
                      <c:pt idx="185">
                        <c:v>0.04</c:v>
                      </c:pt>
                      <c:pt idx="186">
                        <c:v>0.04</c:v>
                      </c:pt>
                      <c:pt idx="187">
                        <c:v>0.04</c:v>
                      </c:pt>
                      <c:pt idx="188">
                        <c:v>0.04</c:v>
                      </c:pt>
                      <c:pt idx="189">
                        <c:v>0.04</c:v>
                      </c:pt>
                      <c:pt idx="190">
                        <c:v>0.04</c:v>
                      </c:pt>
                      <c:pt idx="191">
                        <c:v>0.04</c:v>
                      </c:pt>
                      <c:pt idx="192">
                        <c:v>0.04</c:v>
                      </c:pt>
                      <c:pt idx="193">
                        <c:v>0.04</c:v>
                      </c:pt>
                      <c:pt idx="194">
                        <c:v>0.04</c:v>
                      </c:pt>
                      <c:pt idx="195">
                        <c:v>0.04</c:v>
                      </c:pt>
                      <c:pt idx="196">
                        <c:v>0.04</c:v>
                      </c:pt>
                      <c:pt idx="197">
                        <c:v>0.04</c:v>
                      </c:pt>
                      <c:pt idx="198">
                        <c:v>0.04</c:v>
                      </c:pt>
                      <c:pt idx="199">
                        <c:v>0.04</c:v>
                      </c:pt>
                      <c:pt idx="200">
                        <c:v>0.04</c:v>
                      </c:pt>
                      <c:pt idx="201">
                        <c:v>0.04</c:v>
                      </c:pt>
                      <c:pt idx="202">
                        <c:v>0.04</c:v>
                      </c:pt>
                      <c:pt idx="203">
                        <c:v>0.04</c:v>
                      </c:pt>
                      <c:pt idx="204">
                        <c:v>0.04</c:v>
                      </c:pt>
                      <c:pt idx="205">
                        <c:v>0.04</c:v>
                      </c:pt>
                      <c:pt idx="206">
                        <c:v>0.04</c:v>
                      </c:pt>
                      <c:pt idx="207">
                        <c:v>0.04</c:v>
                      </c:pt>
                      <c:pt idx="208">
                        <c:v>0.04</c:v>
                      </c:pt>
                      <c:pt idx="209">
                        <c:v>0.04</c:v>
                      </c:pt>
                      <c:pt idx="210">
                        <c:v>0.04</c:v>
                      </c:pt>
                      <c:pt idx="211">
                        <c:v>0.04</c:v>
                      </c:pt>
                      <c:pt idx="212">
                        <c:v>0.04</c:v>
                      </c:pt>
                      <c:pt idx="213">
                        <c:v>0.04</c:v>
                      </c:pt>
                      <c:pt idx="214">
                        <c:v>0.04</c:v>
                      </c:pt>
                      <c:pt idx="215">
                        <c:v>0.04</c:v>
                      </c:pt>
                      <c:pt idx="216">
                        <c:v>0.04</c:v>
                      </c:pt>
                      <c:pt idx="217">
                        <c:v>0.04</c:v>
                      </c:pt>
                      <c:pt idx="218">
                        <c:v>0.04</c:v>
                      </c:pt>
                      <c:pt idx="219">
                        <c:v>0.04</c:v>
                      </c:pt>
                      <c:pt idx="220">
                        <c:v>0.04</c:v>
                      </c:pt>
                      <c:pt idx="221">
                        <c:v>0.04</c:v>
                      </c:pt>
                      <c:pt idx="222">
                        <c:v>0.04</c:v>
                      </c:pt>
                      <c:pt idx="223">
                        <c:v>0.04</c:v>
                      </c:pt>
                      <c:pt idx="224">
                        <c:v>0.04</c:v>
                      </c:pt>
                      <c:pt idx="225">
                        <c:v>0.04</c:v>
                      </c:pt>
                      <c:pt idx="226">
                        <c:v>0.04</c:v>
                      </c:pt>
                      <c:pt idx="227">
                        <c:v>0.04</c:v>
                      </c:pt>
                      <c:pt idx="228">
                        <c:v>0.04</c:v>
                      </c:pt>
                      <c:pt idx="229">
                        <c:v>0.04</c:v>
                      </c:pt>
                      <c:pt idx="230">
                        <c:v>0.04</c:v>
                      </c:pt>
                      <c:pt idx="231">
                        <c:v>0.04</c:v>
                      </c:pt>
                      <c:pt idx="232">
                        <c:v>0.04</c:v>
                      </c:pt>
                      <c:pt idx="233">
                        <c:v>0.04</c:v>
                      </c:pt>
                      <c:pt idx="234">
                        <c:v>0.04</c:v>
                      </c:pt>
                      <c:pt idx="235">
                        <c:v>0.04</c:v>
                      </c:pt>
                      <c:pt idx="236">
                        <c:v>0.04</c:v>
                      </c:pt>
                      <c:pt idx="237">
                        <c:v>0.04</c:v>
                      </c:pt>
                      <c:pt idx="238">
                        <c:v>0.04</c:v>
                      </c:pt>
                      <c:pt idx="239">
                        <c:v>0.04</c:v>
                      </c:pt>
                      <c:pt idx="240">
                        <c:v>0.04</c:v>
                      </c:pt>
                      <c:pt idx="241">
                        <c:v>0.04</c:v>
                      </c:pt>
                      <c:pt idx="242">
                        <c:v>0.04</c:v>
                      </c:pt>
                      <c:pt idx="243">
                        <c:v>0.04</c:v>
                      </c:pt>
                      <c:pt idx="244">
                        <c:v>0.04</c:v>
                      </c:pt>
                      <c:pt idx="245">
                        <c:v>0.04</c:v>
                      </c:pt>
                      <c:pt idx="246">
                        <c:v>0.04</c:v>
                      </c:pt>
                      <c:pt idx="247">
                        <c:v>0.04</c:v>
                      </c:pt>
                      <c:pt idx="248">
                        <c:v>0.04</c:v>
                      </c:pt>
                      <c:pt idx="249">
                        <c:v>0.04</c:v>
                      </c:pt>
                      <c:pt idx="250">
                        <c:v>0.04</c:v>
                      </c:pt>
                      <c:pt idx="251">
                        <c:v>0.04</c:v>
                      </c:pt>
                      <c:pt idx="252">
                        <c:v>0.04</c:v>
                      </c:pt>
                      <c:pt idx="253">
                        <c:v>0.04</c:v>
                      </c:pt>
                      <c:pt idx="254">
                        <c:v>0.04</c:v>
                      </c:pt>
                      <c:pt idx="255">
                        <c:v>0.04</c:v>
                      </c:pt>
                      <c:pt idx="256">
                        <c:v>0.04</c:v>
                      </c:pt>
                      <c:pt idx="257">
                        <c:v>0.04</c:v>
                      </c:pt>
                      <c:pt idx="258">
                        <c:v>0.04</c:v>
                      </c:pt>
                      <c:pt idx="259">
                        <c:v>0.04</c:v>
                      </c:pt>
                      <c:pt idx="260">
                        <c:v>0.04</c:v>
                      </c:pt>
                      <c:pt idx="261">
                        <c:v>0.04</c:v>
                      </c:pt>
                      <c:pt idx="262">
                        <c:v>0.04</c:v>
                      </c:pt>
                      <c:pt idx="263">
                        <c:v>0.04</c:v>
                      </c:pt>
                      <c:pt idx="264">
                        <c:v>0.04</c:v>
                      </c:pt>
                      <c:pt idx="265">
                        <c:v>0.04</c:v>
                      </c:pt>
                      <c:pt idx="266">
                        <c:v>0.04</c:v>
                      </c:pt>
                      <c:pt idx="267">
                        <c:v>0.04</c:v>
                      </c:pt>
                      <c:pt idx="268">
                        <c:v>0.04</c:v>
                      </c:pt>
                      <c:pt idx="269">
                        <c:v>0.04</c:v>
                      </c:pt>
                      <c:pt idx="270">
                        <c:v>0.04</c:v>
                      </c:pt>
                      <c:pt idx="271">
                        <c:v>0.04</c:v>
                      </c:pt>
                      <c:pt idx="272">
                        <c:v>0.04</c:v>
                      </c:pt>
                      <c:pt idx="273">
                        <c:v>0.04</c:v>
                      </c:pt>
                      <c:pt idx="274">
                        <c:v>0.04</c:v>
                      </c:pt>
                      <c:pt idx="275">
                        <c:v>0.04</c:v>
                      </c:pt>
                      <c:pt idx="276">
                        <c:v>0.04</c:v>
                      </c:pt>
                      <c:pt idx="277">
                        <c:v>0.04</c:v>
                      </c:pt>
                      <c:pt idx="278">
                        <c:v>0.04</c:v>
                      </c:pt>
                      <c:pt idx="279">
                        <c:v>0.04</c:v>
                      </c:pt>
                      <c:pt idx="280">
                        <c:v>0.04</c:v>
                      </c:pt>
                      <c:pt idx="281">
                        <c:v>0.04</c:v>
                      </c:pt>
                      <c:pt idx="282">
                        <c:v>0.04</c:v>
                      </c:pt>
                      <c:pt idx="283">
                        <c:v>0.04</c:v>
                      </c:pt>
                      <c:pt idx="284">
                        <c:v>0.04</c:v>
                      </c:pt>
                      <c:pt idx="285">
                        <c:v>0.04</c:v>
                      </c:pt>
                      <c:pt idx="286">
                        <c:v>0.04</c:v>
                      </c:pt>
                      <c:pt idx="287">
                        <c:v>0.04</c:v>
                      </c:pt>
                      <c:pt idx="288">
                        <c:v>0.04</c:v>
                      </c:pt>
                      <c:pt idx="289">
                        <c:v>0.04</c:v>
                      </c:pt>
                      <c:pt idx="290">
                        <c:v>0.04</c:v>
                      </c:pt>
                      <c:pt idx="291">
                        <c:v>0.04</c:v>
                      </c:pt>
                      <c:pt idx="292">
                        <c:v>0.04</c:v>
                      </c:pt>
                      <c:pt idx="293">
                        <c:v>0.04</c:v>
                      </c:pt>
                      <c:pt idx="294">
                        <c:v>0.04</c:v>
                      </c:pt>
                      <c:pt idx="295">
                        <c:v>0.04</c:v>
                      </c:pt>
                      <c:pt idx="296">
                        <c:v>0.04</c:v>
                      </c:pt>
                      <c:pt idx="297">
                        <c:v>0.04</c:v>
                      </c:pt>
                      <c:pt idx="298">
                        <c:v>0.04</c:v>
                      </c:pt>
                      <c:pt idx="299">
                        <c:v>0.04</c:v>
                      </c:pt>
                      <c:pt idx="300">
                        <c:v>0.04</c:v>
                      </c:pt>
                      <c:pt idx="301">
                        <c:v>0.04</c:v>
                      </c:pt>
                      <c:pt idx="302">
                        <c:v>0.04</c:v>
                      </c:pt>
                      <c:pt idx="303">
                        <c:v>0.04</c:v>
                      </c:pt>
                      <c:pt idx="304">
                        <c:v>0.04</c:v>
                      </c:pt>
                      <c:pt idx="305">
                        <c:v>0.04</c:v>
                      </c:pt>
                      <c:pt idx="306">
                        <c:v>0.04</c:v>
                      </c:pt>
                      <c:pt idx="307">
                        <c:v>0.04</c:v>
                      </c:pt>
                      <c:pt idx="308">
                        <c:v>0.04</c:v>
                      </c:pt>
                      <c:pt idx="309">
                        <c:v>0.04</c:v>
                      </c:pt>
                      <c:pt idx="310">
                        <c:v>0.04</c:v>
                      </c:pt>
                      <c:pt idx="311">
                        <c:v>0.04</c:v>
                      </c:pt>
                      <c:pt idx="312">
                        <c:v>0.04</c:v>
                      </c:pt>
                      <c:pt idx="313">
                        <c:v>0.04</c:v>
                      </c:pt>
                      <c:pt idx="314">
                        <c:v>0.04</c:v>
                      </c:pt>
                      <c:pt idx="315">
                        <c:v>0.04</c:v>
                      </c:pt>
                      <c:pt idx="316">
                        <c:v>0.04</c:v>
                      </c:pt>
                      <c:pt idx="317">
                        <c:v>0.04</c:v>
                      </c:pt>
                      <c:pt idx="318">
                        <c:v>0.04</c:v>
                      </c:pt>
                      <c:pt idx="319">
                        <c:v>0.04</c:v>
                      </c:pt>
                      <c:pt idx="320">
                        <c:v>0.04</c:v>
                      </c:pt>
                      <c:pt idx="321">
                        <c:v>0.04</c:v>
                      </c:pt>
                      <c:pt idx="322">
                        <c:v>0.04</c:v>
                      </c:pt>
                      <c:pt idx="323">
                        <c:v>0.04</c:v>
                      </c:pt>
                      <c:pt idx="324">
                        <c:v>0.04</c:v>
                      </c:pt>
                      <c:pt idx="325">
                        <c:v>0.04</c:v>
                      </c:pt>
                      <c:pt idx="326">
                        <c:v>0.04</c:v>
                      </c:pt>
                      <c:pt idx="327">
                        <c:v>0.04</c:v>
                      </c:pt>
                      <c:pt idx="328">
                        <c:v>0.04</c:v>
                      </c:pt>
                      <c:pt idx="329">
                        <c:v>0.04</c:v>
                      </c:pt>
                      <c:pt idx="330">
                        <c:v>0.04</c:v>
                      </c:pt>
                      <c:pt idx="331">
                        <c:v>0.04</c:v>
                      </c:pt>
                      <c:pt idx="332">
                        <c:v>0.04</c:v>
                      </c:pt>
                      <c:pt idx="333">
                        <c:v>0.04</c:v>
                      </c:pt>
                      <c:pt idx="334">
                        <c:v>0.04</c:v>
                      </c:pt>
                      <c:pt idx="335">
                        <c:v>0.04</c:v>
                      </c:pt>
                      <c:pt idx="336">
                        <c:v>0.04</c:v>
                      </c:pt>
                      <c:pt idx="337">
                        <c:v>0.04</c:v>
                      </c:pt>
                      <c:pt idx="338">
                        <c:v>0.04</c:v>
                      </c:pt>
                      <c:pt idx="339">
                        <c:v>0.04</c:v>
                      </c:pt>
                      <c:pt idx="340">
                        <c:v>0.04</c:v>
                      </c:pt>
                      <c:pt idx="341">
                        <c:v>0.04</c:v>
                      </c:pt>
                      <c:pt idx="342">
                        <c:v>0.04</c:v>
                      </c:pt>
                      <c:pt idx="343">
                        <c:v>0.04</c:v>
                      </c:pt>
                      <c:pt idx="344">
                        <c:v>0.04</c:v>
                      </c:pt>
                      <c:pt idx="345">
                        <c:v>0.04</c:v>
                      </c:pt>
                      <c:pt idx="346">
                        <c:v>0.04</c:v>
                      </c:pt>
                      <c:pt idx="347">
                        <c:v>0.04</c:v>
                      </c:pt>
                      <c:pt idx="348">
                        <c:v>0.04</c:v>
                      </c:pt>
                      <c:pt idx="349">
                        <c:v>0.04</c:v>
                      </c:pt>
                      <c:pt idx="350">
                        <c:v>0.04</c:v>
                      </c:pt>
                      <c:pt idx="351">
                        <c:v>0.04</c:v>
                      </c:pt>
                      <c:pt idx="352">
                        <c:v>0.04</c:v>
                      </c:pt>
                      <c:pt idx="353">
                        <c:v>0.04</c:v>
                      </c:pt>
                      <c:pt idx="354">
                        <c:v>0.04</c:v>
                      </c:pt>
                      <c:pt idx="355">
                        <c:v>0.04</c:v>
                      </c:pt>
                      <c:pt idx="356">
                        <c:v>0.04</c:v>
                      </c:pt>
                      <c:pt idx="357">
                        <c:v>0.04</c:v>
                      </c:pt>
                      <c:pt idx="358">
                        <c:v>0.04</c:v>
                      </c:pt>
                      <c:pt idx="359">
                        <c:v>0.04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D8A-4666-B5BF-9050B38C6DE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Kredyt!$F$22</c15:sqref>
                        </c15:formulaRef>
                      </c:ext>
                    </c:extLst>
                    <c:strCache>
                      <c:ptCount val="1"/>
                      <c:pt idx="0">
                        <c:v>Oprocentowanie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Kredyt!$F$23:$F$382</c15:sqref>
                        </c15:formulaRef>
                      </c:ext>
                    </c:extLst>
                    <c:numCache>
                      <c:formatCode>0.00%</c:formatCode>
                      <c:ptCount val="360"/>
                      <c:pt idx="0">
                        <c:v>2.35E-2</c:v>
                      </c:pt>
                      <c:pt idx="1">
                        <c:v>2.3442857142857147E-2</c:v>
                      </c:pt>
                      <c:pt idx="2">
                        <c:v>2.3455E-2</c:v>
                      </c:pt>
                      <c:pt idx="3">
                        <c:v>2.35E-2</c:v>
                      </c:pt>
                      <c:pt idx="4">
                        <c:v>2.35E-2</c:v>
                      </c:pt>
                      <c:pt idx="5">
                        <c:v>2.3504545454545455E-2</c:v>
                      </c:pt>
                      <c:pt idx="6">
                        <c:v>2.386818181818182E-2</c:v>
                      </c:pt>
                      <c:pt idx="7">
                        <c:v>2.862857142857143E-2</c:v>
                      </c:pt>
                      <c:pt idx="8">
                        <c:v>4.02E-2</c:v>
                      </c:pt>
                      <c:pt idx="9">
                        <c:v>4.7352173913043485E-2</c:v>
                      </c:pt>
                      <c:pt idx="10">
                        <c:v>5.273499999999999E-2</c:v>
                      </c:pt>
                      <c:pt idx="11">
                        <c:v>5.8754999999999988E-2</c:v>
                      </c:pt>
                      <c:pt idx="12">
                        <c:v>6.7199999999999996E-2</c:v>
                      </c:pt>
                      <c:pt idx="13">
                        <c:v>7.8230000000000008E-2</c:v>
                      </c:pt>
                      <c:pt idx="14">
                        <c:v>8.7457142857142844E-2</c:v>
                      </c:pt>
                      <c:pt idx="15">
                        <c:v>9.2152380952380944E-2</c:v>
                      </c:pt>
                      <c:pt idx="16">
                        <c:v>9.4257142857142887E-2</c:v>
                      </c:pt>
                      <c:pt idx="17">
                        <c:v>9.4004545454545466E-2</c:v>
                      </c:pt>
                      <c:pt idx="18">
                        <c:v>9.4349999999999976E-2</c:v>
                      </c:pt>
                      <c:pt idx="19">
                        <c:v>9.6119047619047646E-2</c:v>
                      </c:pt>
                      <c:pt idx="20">
                        <c:v>9.7265000000000018E-2</c:v>
                      </c:pt>
                      <c:pt idx="21">
                        <c:v>9.3504761904761896E-2</c:v>
                      </c:pt>
                      <c:pt idx="22">
                        <c:v>9.1338095238095246E-2</c:v>
                      </c:pt>
                      <c:pt idx="23">
                        <c:v>9.0955000000000022E-2</c:v>
                      </c:pt>
                      <c:pt idx="24">
                        <c:v>9.075652173913043E-2</c:v>
                      </c:pt>
                      <c:pt idx="25">
                        <c:v>9.0505263157894755E-2</c:v>
                      </c:pt>
                      <c:pt idx="26">
                        <c:v>9.0500000000000011E-2</c:v>
                      </c:pt>
                      <c:pt idx="27">
                        <c:v>9.0500000000000011E-2</c:v>
                      </c:pt>
                      <c:pt idx="28">
                        <c:v>8.8600000000000012E-2</c:v>
                      </c:pt>
                      <c:pt idx="29">
                        <c:v>8.6472727272727298E-2</c:v>
                      </c:pt>
                      <c:pt idx="30">
                        <c:v>7.9376190476190489E-2</c:v>
                      </c:pt>
                      <c:pt idx="31">
                        <c:v>7.6781818181818173E-2</c:v>
                      </c:pt>
                      <c:pt idx="32">
                        <c:v>7.8314285714285711E-2</c:v>
                      </c:pt>
                      <c:pt idx="33">
                        <c:v>7.9205263157894723E-2</c:v>
                      </c:pt>
                      <c:pt idx="34">
                        <c:v>7.9386363636363616E-2</c:v>
                      </c:pt>
                      <c:pt idx="35">
                        <c:v>7.9538095238095227E-2</c:v>
                      </c:pt>
                      <c:pt idx="36">
                        <c:v>7.9580952380952377E-2</c:v>
                      </c:pt>
                      <c:pt idx="37">
                        <c:v>7.9671428571428587E-2</c:v>
                      </c:pt>
                      <c:pt idx="38">
                        <c:v>7.961E-2</c:v>
                      </c:pt>
                      <c:pt idx="39">
                        <c:v>7.9594999999999999E-2</c:v>
                      </c:pt>
                      <c:pt idx="40">
                        <c:v>7.9676190476190484E-2</c:v>
                      </c:pt>
                      <c:pt idx="41">
                        <c:v>7.9157407407407412E-2</c:v>
                      </c:pt>
                      <c:pt idx="42">
                        <c:v>7.8638624338624355E-2</c:v>
                      </c:pt>
                      <c:pt idx="43">
                        <c:v>7.8119841269841284E-2</c:v>
                      </c:pt>
                      <c:pt idx="44">
                        <c:v>7.7601058201058212E-2</c:v>
                      </c:pt>
                      <c:pt idx="45">
                        <c:v>7.7082275132275141E-2</c:v>
                      </c:pt>
                      <c:pt idx="46">
                        <c:v>7.656349206349207E-2</c:v>
                      </c:pt>
                      <c:pt idx="47">
                        <c:v>7.6044708994708998E-2</c:v>
                      </c:pt>
                      <c:pt idx="48">
                        <c:v>7.5525925925925941E-2</c:v>
                      </c:pt>
                      <c:pt idx="49">
                        <c:v>7.5007142857142869E-2</c:v>
                      </c:pt>
                      <c:pt idx="50">
                        <c:v>7.4488359788359798E-2</c:v>
                      </c:pt>
                      <c:pt idx="51">
                        <c:v>7.3969576719576727E-2</c:v>
                      </c:pt>
                      <c:pt idx="52">
                        <c:v>7.3450793650793655E-2</c:v>
                      </c:pt>
                      <c:pt idx="53">
                        <c:v>7.2932010582010584E-2</c:v>
                      </c:pt>
                      <c:pt idx="54">
                        <c:v>7.2413227513227527E-2</c:v>
                      </c:pt>
                      <c:pt idx="55">
                        <c:v>7.1894444444444455E-2</c:v>
                      </c:pt>
                      <c:pt idx="56">
                        <c:v>7.1375661375661384E-2</c:v>
                      </c:pt>
                      <c:pt idx="57">
                        <c:v>7.0856878306878313E-2</c:v>
                      </c:pt>
                      <c:pt idx="58">
                        <c:v>7.0338095238095241E-2</c:v>
                      </c:pt>
                      <c:pt idx="59">
                        <c:v>6.9819312169312184E-2</c:v>
                      </c:pt>
                      <c:pt idx="60">
                        <c:v>6.9300529100529112E-2</c:v>
                      </c:pt>
                      <c:pt idx="61">
                        <c:v>6.8781746031746041E-2</c:v>
                      </c:pt>
                      <c:pt idx="62">
                        <c:v>6.826296296296297E-2</c:v>
                      </c:pt>
                      <c:pt idx="63">
                        <c:v>6.7744179894179898E-2</c:v>
                      </c:pt>
                      <c:pt idx="64">
                        <c:v>6.7225396825396827E-2</c:v>
                      </c:pt>
                      <c:pt idx="65">
                        <c:v>6.6706613756613756E-2</c:v>
                      </c:pt>
                      <c:pt idx="66">
                        <c:v>6.6187830687830698E-2</c:v>
                      </c:pt>
                      <c:pt idx="67">
                        <c:v>6.5669047619047627E-2</c:v>
                      </c:pt>
                      <c:pt idx="68">
                        <c:v>6.5150264550264556E-2</c:v>
                      </c:pt>
                      <c:pt idx="69">
                        <c:v>6.4631481481481484E-2</c:v>
                      </c:pt>
                      <c:pt idx="70">
                        <c:v>6.4112698412698413E-2</c:v>
                      </c:pt>
                      <c:pt idx="71">
                        <c:v>6.3593915343915355E-2</c:v>
                      </c:pt>
                      <c:pt idx="72">
                        <c:v>6.3075132275132284E-2</c:v>
                      </c:pt>
                      <c:pt idx="73">
                        <c:v>6.2556349206349213E-2</c:v>
                      </c:pt>
                      <c:pt idx="74">
                        <c:v>6.2037566137566141E-2</c:v>
                      </c:pt>
                      <c:pt idx="75">
                        <c:v>6.151878306878307E-2</c:v>
                      </c:pt>
                      <c:pt idx="76">
                        <c:v>6.0999999999999999E-2</c:v>
                      </c:pt>
                      <c:pt idx="77">
                        <c:v>6.0999999999999999E-2</c:v>
                      </c:pt>
                      <c:pt idx="78">
                        <c:v>6.0999999999999999E-2</c:v>
                      </c:pt>
                      <c:pt idx="79">
                        <c:v>6.0999999999999999E-2</c:v>
                      </c:pt>
                      <c:pt idx="80">
                        <c:v>6.0999999999999999E-2</c:v>
                      </c:pt>
                      <c:pt idx="81">
                        <c:v>6.0999999999999999E-2</c:v>
                      </c:pt>
                      <c:pt idx="82">
                        <c:v>6.0999999999999999E-2</c:v>
                      </c:pt>
                      <c:pt idx="83">
                        <c:v>6.0999999999999999E-2</c:v>
                      </c:pt>
                      <c:pt idx="84">
                        <c:v>6.0999999999999999E-2</c:v>
                      </c:pt>
                      <c:pt idx="85">
                        <c:v>6.0999999999999999E-2</c:v>
                      </c:pt>
                      <c:pt idx="86">
                        <c:v>6.0999999999999999E-2</c:v>
                      </c:pt>
                      <c:pt idx="87">
                        <c:v>6.0999999999999999E-2</c:v>
                      </c:pt>
                      <c:pt idx="88">
                        <c:v>6.0999999999999999E-2</c:v>
                      </c:pt>
                      <c:pt idx="89">
                        <c:v>6.0999999999999999E-2</c:v>
                      </c:pt>
                      <c:pt idx="90">
                        <c:v>6.0999999999999999E-2</c:v>
                      </c:pt>
                      <c:pt idx="91">
                        <c:v>6.0999999999999999E-2</c:v>
                      </c:pt>
                      <c:pt idx="92">
                        <c:v>6.0999999999999999E-2</c:v>
                      </c:pt>
                      <c:pt idx="93">
                        <c:v>6.0999999999999999E-2</c:v>
                      </c:pt>
                      <c:pt idx="94">
                        <c:v>6.0999999999999999E-2</c:v>
                      </c:pt>
                      <c:pt idx="95">
                        <c:v>6.0999999999999999E-2</c:v>
                      </c:pt>
                      <c:pt idx="96">
                        <c:v>6.0999999999999999E-2</c:v>
                      </c:pt>
                      <c:pt idx="97">
                        <c:v>6.0999999999999999E-2</c:v>
                      </c:pt>
                      <c:pt idx="98">
                        <c:v>6.0999999999999999E-2</c:v>
                      </c:pt>
                      <c:pt idx="99">
                        <c:v>6.0999999999999999E-2</c:v>
                      </c:pt>
                      <c:pt idx="100">
                        <c:v>6.0999999999999999E-2</c:v>
                      </c:pt>
                      <c:pt idx="101">
                        <c:v>6.0999999999999999E-2</c:v>
                      </c:pt>
                      <c:pt idx="102">
                        <c:v>6.0999999999999999E-2</c:v>
                      </c:pt>
                      <c:pt idx="103">
                        <c:v>6.0999999999999999E-2</c:v>
                      </c:pt>
                      <c:pt idx="104">
                        <c:v>6.0999999999999999E-2</c:v>
                      </c:pt>
                      <c:pt idx="105">
                        <c:v>6.0999999999999999E-2</c:v>
                      </c:pt>
                      <c:pt idx="106">
                        <c:v>6.0999999999999999E-2</c:v>
                      </c:pt>
                      <c:pt idx="107">
                        <c:v>6.0999999999999999E-2</c:v>
                      </c:pt>
                      <c:pt idx="108">
                        <c:v>6.0999999999999999E-2</c:v>
                      </c:pt>
                      <c:pt idx="109">
                        <c:v>6.0999999999999999E-2</c:v>
                      </c:pt>
                      <c:pt idx="110">
                        <c:v>6.0999999999999999E-2</c:v>
                      </c:pt>
                      <c:pt idx="111">
                        <c:v>6.0999999999999999E-2</c:v>
                      </c:pt>
                      <c:pt idx="112">
                        <c:v>6.0999999999999999E-2</c:v>
                      </c:pt>
                      <c:pt idx="113">
                        <c:v>6.0999999999999999E-2</c:v>
                      </c:pt>
                      <c:pt idx="114">
                        <c:v>6.0999999999999999E-2</c:v>
                      </c:pt>
                      <c:pt idx="115">
                        <c:v>6.0999999999999999E-2</c:v>
                      </c:pt>
                      <c:pt idx="116">
                        <c:v>6.0999999999999999E-2</c:v>
                      </c:pt>
                      <c:pt idx="117">
                        <c:v>6.0999999999999999E-2</c:v>
                      </c:pt>
                      <c:pt idx="118">
                        <c:v>6.0999999999999999E-2</c:v>
                      </c:pt>
                      <c:pt idx="119">
                        <c:v>6.0999999999999999E-2</c:v>
                      </c:pt>
                      <c:pt idx="120">
                        <c:v>6.0999999999999999E-2</c:v>
                      </c:pt>
                      <c:pt idx="121">
                        <c:v>6.0999999999999999E-2</c:v>
                      </c:pt>
                      <c:pt idx="122">
                        <c:v>6.0999999999999999E-2</c:v>
                      </c:pt>
                      <c:pt idx="123">
                        <c:v>6.0999999999999999E-2</c:v>
                      </c:pt>
                      <c:pt idx="124">
                        <c:v>6.0999999999999999E-2</c:v>
                      </c:pt>
                      <c:pt idx="125">
                        <c:v>6.0999999999999999E-2</c:v>
                      </c:pt>
                      <c:pt idx="126">
                        <c:v>6.0999999999999999E-2</c:v>
                      </c:pt>
                      <c:pt idx="127">
                        <c:v>6.0999999999999999E-2</c:v>
                      </c:pt>
                      <c:pt idx="128">
                        <c:v>6.0999999999999999E-2</c:v>
                      </c:pt>
                      <c:pt idx="129">
                        <c:v>6.0999999999999999E-2</c:v>
                      </c:pt>
                      <c:pt idx="130">
                        <c:v>6.0999999999999999E-2</c:v>
                      </c:pt>
                      <c:pt idx="131">
                        <c:v>6.0999999999999999E-2</c:v>
                      </c:pt>
                      <c:pt idx="132">
                        <c:v>6.0999999999999999E-2</c:v>
                      </c:pt>
                      <c:pt idx="133">
                        <c:v>6.0999999999999999E-2</c:v>
                      </c:pt>
                      <c:pt idx="134">
                        <c:v>6.0999999999999999E-2</c:v>
                      </c:pt>
                      <c:pt idx="135">
                        <c:v>6.0999999999999999E-2</c:v>
                      </c:pt>
                      <c:pt idx="136">
                        <c:v>6.0999999999999999E-2</c:v>
                      </c:pt>
                      <c:pt idx="137">
                        <c:v>6.0999999999999999E-2</c:v>
                      </c:pt>
                      <c:pt idx="138">
                        <c:v>6.0999999999999999E-2</c:v>
                      </c:pt>
                      <c:pt idx="139">
                        <c:v>6.0999999999999999E-2</c:v>
                      </c:pt>
                      <c:pt idx="140">
                        <c:v>6.0999999999999999E-2</c:v>
                      </c:pt>
                      <c:pt idx="141">
                        <c:v>6.0999999999999999E-2</c:v>
                      </c:pt>
                      <c:pt idx="142">
                        <c:v>6.0999999999999999E-2</c:v>
                      </c:pt>
                      <c:pt idx="143">
                        <c:v>6.0999999999999999E-2</c:v>
                      </c:pt>
                      <c:pt idx="144">
                        <c:v>6.0999999999999999E-2</c:v>
                      </c:pt>
                      <c:pt idx="145">
                        <c:v>6.0999999999999999E-2</c:v>
                      </c:pt>
                      <c:pt idx="146">
                        <c:v>6.0999999999999999E-2</c:v>
                      </c:pt>
                      <c:pt idx="147">
                        <c:v>6.0999999999999999E-2</c:v>
                      </c:pt>
                      <c:pt idx="148">
                        <c:v>6.0999999999999999E-2</c:v>
                      </c:pt>
                      <c:pt idx="149">
                        <c:v>6.0999999999999999E-2</c:v>
                      </c:pt>
                      <c:pt idx="150">
                        <c:v>6.0999999999999999E-2</c:v>
                      </c:pt>
                      <c:pt idx="151">
                        <c:v>6.0999999999999999E-2</c:v>
                      </c:pt>
                      <c:pt idx="152">
                        <c:v>6.0999999999999999E-2</c:v>
                      </c:pt>
                      <c:pt idx="153">
                        <c:v>6.0999999999999999E-2</c:v>
                      </c:pt>
                      <c:pt idx="154">
                        <c:v>6.0999999999999999E-2</c:v>
                      </c:pt>
                      <c:pt idx="155">
                        <c:v>6.0999999999999999E-2</c:v>
                      </c:pt>
                      <c:pt idx="156">
                        <c:v>6.0999999999999999E-2</c:v>
                      </c:pt>
                      <c:pt idx="157">
                        <c:v>6.0999999999999999E-2</c:v>
                      </c:pt>
                      <c:pt idx="158">
                        <c:v>6.0999999999999999E-2</c:v>
                      </c:pt>
                      <c:pt idx="159">
                        <c:v>6.0999999999999999E-2</c:v>
                      </c:pt>
                      <c:pt idx="160">
                        <c:v>6.0999999999999999E-2</c:v>
                      </c:pt>
                      <c:pt idx="161">
                        <c:v>6.0999999999999999E-2</c:v>
                      </c:pt>
                      <c:pt idx="162">
                        <c:v>6.0999999999999999E-2</c:v>
                      </c:pt>
                      <c:pt idx="163">
                        <c:v>6.0999999999999999E-2</c:v>
                      </c:pt>
                      <c:pt idx="164">
                        <c:v>6.0999999999999999E-2</c:v>
                      </c:pt>
                      <c:pt idx="165">
                        <c:v>6.0999999999999999E-2</c:v>
                      </c:pt>
                      <c:pt idx="166">
                        <c:v>6.0999999999999999E-2</c:v>
                      </c:pt>
                      <c:pt idx="167">
                        <c:v>6.0999999999999999E-2</c:v>
                      </c:pt>
                      <c:pt idx="168">
                        <c:v>6.0999999999999999E-2</c:v>
                      </c:pt>
                      <c:pt idx="169">
                        <c:v>6.0999999999999999E-2</c:v>
                      </c:pt>
                      <c:pt idx="170">
                        <c:v>6.0999999999999999E-2</c:v>
                      </c:pt>
                      <c:pt idx="171">
                        <c:v>6.0999999999999999E-2</c:v>
                      </c:pt>
                      <c:pt idx="172">
                        <c:v>6.0999999999999999E-2</c:v>
                      </c:pt>
                      <c:pt idx="173">
                        <c:v>6.0999999999999999E-2</c:v>
                      </c:pt>
                      <c:pt idx="174">
                        <c:v>6.0999999999999999E-2</c:v>
                      </c:pt>
                      <c:pt idx="175">
                        <c:v>6.0999999999999999E-2</c:v>
                      </c:pt>
                      <c:pt idx="176">
                        <c:v>6.0999999999999999E-2</c:v>
                      </c:pt>
                      <c:pt idx="177">
                        <c:v>6.0999999999999999E-2</c:v>
                      </c:pt>
                      <c:pt idx="178">
                        <c:v>6.0999999999999999E-2</c:v>
                      </c:pt>
                      <c:pt idx="179">
                        <c:v>6.0999999999999999E-2</c:v>
                      </c:pt>
                      <c:pt idx="180">
                        <c:v>6.0999999999999999E-2</c:v>
                      </c:pt>
                      <c:pt idx="181">
                        <c:v>6.0999999999999999E-2</c:v>
                      </c:pt>
                      <c:pt idx="182">
                        <c:v>6.0999999999999999E-2</c:v>
                      </c:pt>
                      <c:pt idx="183">
                        <c:v>6.0999999999999999E-2</c:v>
                      </c:pt>
                      <c:pt idx="184">
                        <c:v>6.0999999999999999E-2</c:v>
                      </c:pt>
                      <c:pt idx="185">
                        <c:v>6.0999999999999999E-2</c:v>
                      </c:pt>
                      <c:pt idx="186">
                        <c:v>6.0999999999999999E-2</c:v>
                      </c:pt>
                      <c:pt idx="187">
                        <c:v>6.0999999999999999E-2</c:v>
                      </c:pt>
                      <c:pt idx="188">
                        <c:v>6.0999999999999999E-2</c:v>
                      </c:pt>
                      <c:pt idx="189">
                        <c:v>6.0999999999999999E-2</c:v>
                      </c:pt>
                      <c:pt idx="190">
                        <c:v>6.0999999999999999E-2</c:v>
                      </c:pt>
                      <c:pt idx="191">
                        <c:v>6.0999999999999999E-2</c:v>
                      </c:pt>
                      <c:pt idx="192">
                        <c:v>6.0999999999999999E-2</c:v>
                      </c:pt>
                      <c:pt idx="193">
                        <c:v>6.0999999999999999E-2</c:v>
                      </c:pt>
                      <c:pt idx="194">
                        <c:v>6.0999999999999999E-2</c:v>
                      </c:pt>
                      <c:pt idx="195">
                        <c:v>6.0999999999999999E-2</c:v>
                      </c:pt>
                      <c:pt idx="196">
                        <c:v>6.0999999999999999E-2</c:v>
                      </c:pt>
                      <c:pt idx="197">
                        <c:v>6.0999999999999999E-2</c:v>
                      </c:pt>
                      <c:pt idx="198">
                        <c:v>6.0999999999999999E-2</c:v>
                      </c:pt>
                      <c:pt idx="199">
                        <c:v>6.0999999999999999E-2</c:v>
                      </c:pt>
                      <c:pt idx="200">
                        <c:v>6.0999999999999999E-2</c:v>
                      </c:pt>
                      <c:pt idx="201">
                        <c:v>6.0999999999999999E-2</c:v>
                      </c:pt>
                      <c:pt idx="202">
                        <c:v>6.0999999999999999E-2</c:v>
                      </c:pt>
                      <c:pt idx="203">
                        <c:v>6.0999999999999999E-2</c:v>
                      </c:pt>
                      <c:pt idx="204">
                        <c:v>6.0999999999999999E-2</c:v>
                      </c:pt>
                      <c:pt idx="205">
                        <c:v>6.0999999999999999E-2</c:v>
                      </c:pt>
                      <c:pt idx="206">
                        <c:v>6.0999999999999999E-2</c:v>
                      </c:pt>
                      <c:pt idx="207">
                        <c:v>6.0999999999999999E-2</c:v>
                      </c:pt>
                      <c:pt idx="208">
                        <c:v>6.0999999999999999E-2</c:v>
                      </c:pt>
                      <c:pt idx="209">
                        <c:v>6.0999999999999999E-2</c:v>
                      </c:pt>
                      <c:pt idx="210">
                        <c:v>6.0999999999999999E-2</c:v>
                      </c:pt>
                      <c:pt idx="211">
                        <c:v>6.0999999999999999E-2</c:v>
                      </c:pt>
                      <c:pt idx="212">
                        <c:v>6.0999999999999999E-2</c:v>
                      </c:pt>
                      <c:pt idx="213">
                        <c:v>6.0999999999999999E-2</c:v>
                      </c:pt>
                      <c:pt idx="214">
                        <c:v>6.0999999999999999E-2</c:v>
                      </c:pt>
                      <c:pt idx="215">
                        <c:v>6.0999999999999999E-2</c:v>
                      </c:pt>
                      <c:pt idx="216">
                        <c:v>6.0999999999999999E-2</c:v>
                      </c:pt>
                      <c:pt idx="217">
                        <c:v>6.0999999999999999E-2</c:v>
                      </c:pt>
                      <c:pt idx="218">
                        <c:v>6.0999999999999999E-2</c:v>
                      </c:pt>
                      <c:pt idx="219">
                        <c:v>6.0999999999999999E-2</c:v>
                      </c:pt>
                      <c:pt idx="220">
                        <c:v>6.0999999999999999E-2</c:v>
                      </c:pt>
                      <c:pt idx="221">
                        <c:v>6.0999999999999999E-2</c:v>
                      </c:pt>
                      <c:pt idx="222">
                        <c:v>6.0999999999999999E-2</c:v>
                      </c:pt>
                      <c:pt idx="223">
                        <c:v>6.0999999999999999E-2</c:v>
                      </c:pt>
                      <c:pt idx="224">
                        <c:v>6.0999999999999999E-2</c:v>
                      </c:pt>
                      <c:pt idx="225">
                        <c:v>6.0999999999999999E-2</c:v>
                      </c:pt>
                      <c:pt idx="226">
                        <c:v>6.0999999999999999E-2</c:v>
                      </c:pt>
                      <c:pt idx="227">
                        <c:v>6.0999999999999999E-2</c:v>
                      </c:pt>
                      <c:pt idx="228">
                        <c:v>6.0999999999999999E-2</c:v>
                      </c:pt>
                      <c:pt idx="229">
                        <c:v>6.0999999999999999E-2</c:v>
                      </c:pt>
                      <c:pt idx="230">
                        <c:v>6.0999999999999999E-2</c:v>
                      </c:pt>
                      <c:pt idx="231">
                        <c:v>6.0999999999999999E-2</c:v>
                      </c:pt>
                      <c:pt idx="232">
                        <c:v>6.0999999999999999E-2</c:v>
                      </c:pt>
                      <c:pt idx="233">
                        <c:v>6.0999999999999999E-2</c:v>
                      </c:pt>
                      <c:pt idx="234">
                        <c:v>6.0999999999999999E-2</c:v>
                      </c:pt>
                      <c:pt idx="235">
                        <c:v>6.0999999999999999E-2</c:v>
                      </c:pt>
                      <c:pt idx="236">
                        <c:v>6.0999999999999999E-2</c:v>
                      </c:pt>
                      <c:pt idx="237">
                        <c:v>6.0999999999999999E-2</c:v>
                      </c:pt>
                      <c:pt idx="238">
                        <c:v>6.0999999999999999E-2</c:v>
                      </c:pt>
                      <c:pt idx="239">
                        <c:v>6.0999999999999999E-2</c:v>
                      </c:pt>
                      <c:pt idx="240">
                        <c:v>6.0999999999999999E-2</c:v>
                      </c:pt>
                      <c:pt idx="241">
                        <c:v>6.0999999999999999E-2</c:v>
                      </c:pt>
                      <c:pt idx="242">
                        <c:v>6.0999999999999999E-2</c:v>
                      </c:pt>
                      <c:pt idx="243">
                        <c:v>6.0999999999999999E-2</c:v>
                      </c:pt>
                      <c:pt idx="244">
                        <c:v>6.0999999999999999E-2</c:v>
                      </c:pt>
                      <c:pt idx="245">
                        <c:v>6.0999999999999999E-2</c:v>
                      </c:pt>
                      <c:pt idx="246">
                        <c:v>6.0999999999999999E-2</c:v>
                      </c:pt>
                      <c:pt idx="247">
                        <c:v>6.0999999999999999E-2</c:v>
                      </c:pt>
                      <c:pt idx="248">
                        <c:v>6.0999999999999999E-2</c:v>
                      </c:pt>
                      <c:pt idx="249">
                        <c:v>6.0999999999999999E-2</c:v>
                      </c:pt>
                      <c:pt idx="250">
                        <c:v>6.0999999999999999E-2</c:v>
                      </c:pt>
                      <c:pt idx="251">
                        <c:v>6.0999999999999999E-2</c:v>
                      </c:pt>
                      <c:pt idx="252">
                        <c:v>6.0999999999999999E-2</c:v>
                      </c:pt>
                      <c:pt idx="253">
                        <c:v>6.0999999999999999E-2</c:v>
                      </c:pt>
                      <c:pt idx="254">
                        <c:v>6.0999999999999999E-2</c:v>
                      </c:pt>
                      <c:pt idx="255">
                        <c:v>6.0999999999999999E-2</c:v>
                      </c:pt>
                      <c:pt idx="256">
                        <c:v>6.0999999999999999E-2</c:v>
                      </c:pt>
                      <c:pt idx="257">
                        <c:v>6.0999999999999999E-2</c:v>
                      </c:pt>
                      <c:pt idx="258">
                        <c:v>6.0999999999999999E-2</c:v>
                      </c:pt>
                      <c:pt idx="259">
                        <c:v>6.0999999999999999E-2</c:v>
                      </c:pt>
                      <c:pt idx="260">
                        <c:v>6.0999999999999999E-2</c:v>
                      </c:pt>
                      <c:pt idx="261">
                        <c:v>6.0999999999999999E-2</c:v>
                      </c:pt>
                      <c:pt idx="262">
                        <c:v>6.0999999999999999E-2</c:v>
                      </c:pt>
                      <c:pt idx="263">
                        <c:v>6.0999999999999999E-2</c:v>
                      </c:pt>
                      <c:pt idx="264">
                        <c:v>6.0999999999999999E-2</c:v>
                      </c:pt>
                      <c:pt idx="265">
                        <c:v>6.0999999999999999E-2</c:v>
                      </c:pt>
                      <c:pt idx="266">
                        <c:v>6.0999999999999999E-2</c:v>
                      </c:pt>
                      <c:pt idx="267">
                        <c:v>6.0999999999999999E-2</c:v>
                      </c:pt>
                      <c:pt idx="268">
                        <c:v>6.0999999999999999E-2</c:v>
                      </c:pt>
                      <c:pt idx="269">
                        <c:v>6.0999999999999999E-2</c:v>
                      </c:pt>
                      <c:pt idx="270">
                        <c:v>6.0999999999999999E-2</c:v>
                      </c:pt>
                      <c:pt idx="271">
                        <c:v>6.0999999999999999E-2</c:v>
                      </c:pt>
                      <c:pt idx="272">
                        <c:v>6.0999999999999999E-2</c:v>
                      </c:pt>
                      <c:pt idx="273">
                        <c:v>6.0999999999999999E-2</c:v>
                      </c:pt>
                      <c:pt idx="274">
                        <c:v>6.0999999999999999E-2</c:v>
                      </c:pt>
                      <c:pt idx="275">
                        <c:v>6.0999999999999999E-2</c:v>
                      </c:pt>
                      <c:pt idx="276">
                        <c:v>6.0999999999999999E-2</c:v>
                      </c:pt>
                      <c:pt idx="277">
                        <c:v>6.0999999999999999E-2</c:v>
                      </c:pt>
                      <c:pt idx="278">
                        <c:v>6.0999999999999999E-2</c:v>
                      </c:pt>
                      <c:pt idx="279">
                        <c:v>6.0999999999999999E-2</c:v>
                      </c:pt>
                      <c:pt idx="280">
                        <c:v>6.0999999999999999E-2</c:v>
                      </c:pt>
                      <c:pt idx="281">
                        <c:v>6.0999999999999999E-2</c:v>
                      </c:pt>
                      <c:pt idx="282">
                        <c:v>6.0999999999999999E-2</c:v>
                      </c:pt>
                      <c:pt idx="283">
                        <c:v>6.0999999999999999E-2</c:v>
                      </c:pt>
                      <c:pt idx="284">
                        <c:v>6.0999999999999999E-2</c:v>
                      </c:pt>
                      <c:pt idx="285">
                        <c:v>6.0999999999999999E-2</c:v>
                      </c:pt>
                      <c:pt idx="286">
                        <c:v>6.0999999999999999E-2</c:v>
                      </c:pt>
                      <c:pt idx="287">
                        <c:v>6.0999999999999999E-2</c:v>
                      </c:pt>
                      <c:pt idx="288">
                        <c:v>6.0999999999999999E-2</c:v>
                      </c:pt>
                      <c:pt idx="289">
                        <c:v>6.0999999999999999E-2</c:v>
                      </c:pt>
                      <c:pt idx="290">
                        <c:v>6.0999999999999999E-2</c:v>
                      </c:pt>
                      <c:pt idx="291">
                        <c:v>6.0999999999999999E-2</c:v>
                      </c:pt>
                      <c:pt idx="292">
                        <c:v>6.0999999999999999E-2</c:v>
                      </c:pt>
                      <c:pt idx="293">
                        <c:v>6.0999999999999999E-2</c:v>
                      </c:pt>
                      <c:pt idx="294">
                        <c:v>6.0999999999999999E-2</c:v>
                      </c:pt>
                      <c:pt idx="295">
                        <c:v>6.0999999999999999E-2</c:v>
                      </c:pt>
                      <c:pt idx="296">
                        <c:v>6.0999999999999999E-2</c:v>
                      </c:pt>
                      <c:pt idx="297">
                        <c:v>6.0999999999999999E-2</c:v>
                      </c:pt>
                      <c:pt idx="298">
                        <c:v>6.0999999999999999E-2</c:v>
                      </c:pt>
                      <c:pt idx="299">
                        <c:v>6.0999999999999999E-2</c:v>
                      </c:pt>
                      <c:pt idx="300">
                        <c:v>6.0999999999999999E-2</c:v>
                      </c:pt>
                      <c:pt idx="301">
                        <c:v>6.0999999999999999E-2</c:v>
                      </c:pt>
                      <c:pt idx="302">
                        <c:v>6.0999999999999999E-2</c:v>
                      </c:pt>
                      <c:pt idx="303">
                        <c:v>6.0999999999999999E-2</c:v>
                      </c:pt>
                      <c:pt idx="304">
                        <c:v>6.0999999999999999E-2</c:v>
                      </c:pt>
                      <c:pt idx="305">
                        <c:v>6.0999999999999999E-2</c:v>
                      </c:pt>
                      <c:pt idx="306">
                        <c:v>6.0999999999999999E-2</c:v>
                      </c:pt>
                      <c:pt idx="307">
                        <c:v>6.0999999999999999E-2</c:v>
                      </c:pt>
                      <c:pt idx="308">
                        <c:v>6.0999999999999999E-2</c:v>
                      </c:pt>
                      <c:pt idx="309">
                        <c:v>6.0999999999999999E-2</c:v>
                      </c:pt>
                      <c:pt idx="310">
                        <c:v>6.0999999999999999E-2</c:v>
                      </c:pt>
                      <c:pt idx="311">
                        <c:v>6.0999999999999999E-2</c:v>
                      </c:pt>
                      <c:pt idx="312">
                        <c:v>6.0999999999999999E-2</c:v>
                      </c:pt>
                      <c:pt idx="313">
                        <c:v>6.0999999999999999E-2</c:v>
                      </c:pt>
                      <c:pt idx="314">
                        <c:v>6.0999999999999999E-2</c:v>
                      </c:pt>
                      <c:pt idx="315">
                        <c:v>6.0999999999999999E-2</c:v>
                      </c:pt>
                      <c:pt idx="316">
                        <c:v>6.0999999999999999E-2</c:v>
                      </c:pt>
                      <c:pt idx="317">
                        <c:v>6.0999999999999999E-2</c:v>
                      </c:pt>
                      <c:pt idx="318">
                        <c:v>6.0999999999999999E-2</c:v>
                      </c:pt>
                      <c:pt idx="319">
                        <c:v>6.0999999999999999E-2</c:v>
                      </c:pt>
                      <c:pt idx="320">
                        <c:v>6.0999999999999999E-2</c:v>
                      </c:pt>
                      <c:pt idx="321">
                        <c:v>6.0999999999999999E-2</c:v>
                      </c:pt>
                      <c:pt idx="322">
                        <c:v>6.0999999999999999E-2</c:v>
                      </c:pt>
                      <c:pt idx="323">
                        <c:v>6.0999999999999999E-2</c:v>
                      </c:pt>
                      <c:pt idx="324">
                        <c:v>6.0999999999999999E-2</c:v>
                      </c:pt>
                      <c:pt idx="325">
                        <c:v>6.0999999999999999E-2</c:v>
                      </c:pt>
                      <c:pt idx="326">
                        <c:v>6.0999999999999999E-2</c:v>
                      </c:pt>
                      <c:pt idx="327">
                        <c:v>6.0999999999999999E-2</c:v>
                      </c:pt>
                      <c:pt idx="328">
                        <c:v>6.0999999999999999E-2</c:v>
                      </c:pt>
                      <c:pt idx="329">
                        <c:v>6.0999999999999999E-2</c:v>
                      </c:pt>
                      <c:pt idx="330">
                        <c:v>6.0999999999999999E-2</c:v>
                      </c:pt>
                      <c:pt idx="331">
                        <c:v>6.0999999999999999E-2</c:v>
                      </c:pt>
                      <c:pt idx="332">
                        <c:v>6.0999999999999999E-2</c:v>
                      </c:pt>
                      <c:pt idx="333">
                        <c:v>6.0999999999999999E-2</c:v>
                      </c:pt>
                      <c:pt idx="334">
                        <c:v>6.0999999999999999E-2</c:v>
                      </c:pt>
                      <c:pt idx="335">
                        <c:v>6.0999999999999999E-2</c:v>
                      </c:pt>
                      <c:pt idx="336">
                        <c:v>6.0999999999999999E-2</c:v>
                      </c:pt>
                      <c:pt idx="337">
                        <c:v>6.0999999999999999E-2</c:v>
                      </c:pt>
                      <c:pt idx="338">
                        <c:v>6.0999999999999999E-2</c:v>
                      </c:pt>
                      <c:pt idx="339">
                        <c:v>6.0999999999999999E-2</c:v>
                      </c:pt>
                      <c:pt idx="340">
                        <c:v>6.0999999999999999E-2</c:v>
                      </c:pt>
                      <c:pt idx="341">
                        <c:v>6.0999999999999999E-2</c:v>
                      </c:pt>
                      <c:pt idx="342">
                        <c:v>6.0999999999999999E-2</c:v>
                      </c:pt>
                      <c:pt idx="343">
                        <c:v>6.0999999999999999E-2</c:v>
                      </c:pt>
                      <c:pt idx="344">
                        <c:v>6.0999999999999999E-2</c:v>
                      </c:pt>
                      <c:pt idx="345">
                        <c:v>6.0999999999999999E-2</c:v>
                      </c:pt>
                      <c:pt idx="346">
                        <c:v>6.0999999999999999E-2</c:v>
                      </c:pt>
                      <c:pt idx="347">
                        <c:v>6.0999999999999999E-2</c:v>
                      </c:pt>
                      <c:pt idx="348">
                        <c:v>6.0999999999999999E-2</c:v>
                      </c:pt>
                      <c:pt idx="349">
                        <c:v>6.0999999999999999E-2</c:v>
                      </c:pt>
                      <c:pt idx="350">
                        <c:v>6.0999999999999999E-2</c:v>
                      </c:pt>
                      <c:pt idx="351">
                        <c:v>6.0999999999999999E-2</c:v>
                      </c:pt>
                      <c:pt idx="352">
                        <c:v>6.0999999999999999E-2</c:v>
                      </c:pt>
                      <c:pt idx="353">
                        <c:v>6.0999999999999999E-2</c:v>
                      </c:pt>
                      <c:pt idx="354">
                        <c:v>6.0999999999999999E-2</c:v>
                      </c:pt>
                      <c:pt idx="355">
                        <c:v>6.0999999999999999E-2</c:v>
                      </c:pt>
                      <c:pt idx="356">
                        <c:v>6.0999999999999999E-2</c:v>
                      </c:pt>
                      <c:pt idx="357">
                        <c:v>6.0999999999999999E-2</c:v>
                      </c:pt>
                      <c:pt idx="358">
                        <c:v>6.0999999999999999E-2</c:v>
                      </c:pt>
                      <c:pt idx="359">
                        <c:v>6.0999999999999999E-2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D8A-4666-B5BF-9050B38C6DE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Kredyt!$G$22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Kredyt!$G$23:$G$382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812000</c:v>
                      </c:pt>
                      <c:pt idx="1">
                        <c:v>809744.4444444445</c:v>
                      </c:pt>
                      <c:pt idx="2">
                        <c:v>807488.88888888899</c:v>
                      </c:pt>
                      <c:pt idx="3">
                        <c:v>805233.33333333349</c:v>
                      </c:pt>
                      <c:pt idx="4">
                        <c:v>802977.77777777798</c:v>
                      </c:pt>
                      <c:pt idx="5">
                        <c:v>800722.22222222248</c:v>
                      </c:pt>
                      <c:pt idx="6">
                        <c:v>798466.66666666698</c:v>
                      </c:pt>
                      <c:pt idx="7">
                        <c:v>796211.11111111147</c:v>
                      </c:pt>
                      <c:pt idx="8">
                        <c:v>793955.55555555597</c:v>
                      </c:pt>
                      <c:pt idx="9">
                        <c:v>791700.00000000047</c:v>
                      </c:pt>
                      <c:pt idx="10">
                        <c:v>789444.44444444496</c:v>
                      </c:pt>
                      <c:pt idx="11">
                        <c:v>787188.88888888946</c:v>
                      </c:pt>
                      <c:pt idx="12">
                        <c:v>784933.33333333395</c:v>
                      </c:pt>
                      <c:pt idx="13">
                        <c:v>782677.77777777845</c:v>
                      </c:pt>
                      <c:pt idx="14">
                        <c:v>780422.22222222295</c:v>
                      </c:pt>
                      <c:pt idx="15">
                        <c:v>778166.66666666744</c:v>
                      </c:pt>
                      <c:pt idx="16">
                        <c:v>775911.11111111194</c:v>
                      </c:pt>
                      <c:pt idx="17">
                        <c:v>773655.55555555644</c:v>
                      </c:pt>
                      <c:pt idx="18">
                        <c:v>771400.00000000093</c:v>
                      </c:pt>
                      <c:pt idx="19">
                        <c:v>769144.44444444543</c:v>
                      </c:pt>
                      <c:pt idx="20">
                        <c:v>766888.88888888992</c:v>
                      </c:pt>
                      <c:pt idx="21">
                        <c:v>764633.33333333442</c:v>
                      </c:pt>
                      <c:pt idx="22">
                        <c:v>762377.77777777892</c:v>
                      </c:pt>
                      <c:pt idx="23">
                        <c:v>760122.22222222341</c:v>
                      </c:pt>
                      <c:pt idx="24">
                        <c:v>757866.66666666791</c:v>
                      </c:pt>
                      <c:pt idx="25">
                        <c:v>755611.1111111124</c:v>
                      </c:pt>
                      <c:pt idx="26">
                        <c:v>753355.5555555569</c:v>
                      </c:pt>
                      <c:pt idx="27">
                        <c:v>751100.0000000014</c:v>
                      </c:pt>
                      <c:pt idx="28">
                        <c:v>748844.44444444589</c:v>
                      </c:pt>
                      <c:pt idx="29">
                        <c:v>746588.88888889039</c:v>
                      </c:pt>
                      <c:pt idx="30">
                        <c:v>744333.33333333489</c:v>
                      </c:pt>
                      <c:pt idx="31">
                        <c:v>742077.77777777938</c:v>
                      </c:pt>
                      <c:pt idx="32">
                        <c:v>739822.22222222388</c:v>
                      </c:pt>
                      <c:pt idx="33">
                        <c:v>737566.66666666837</c:v>
                      </c:pt>
                      <c:pt idx="34">
                        <c:v>735311.11111111287</c:v>
                      </c:pt>
                      <c:pt idx="35">
                        <c:v>733055.55555555737</c:v>
                      </c:pt>
                      <c:pt idx="36">
                        <c:v>730800.00000000186</c:v>
                      </c:pt>
                      <c:pt idx="37">
                        <c:v>728544.44444444636</c:v>
                      </c:pt>
                      <c:pt idx="38">
                        <c:v>726288.88888889086</c:v>
                      </c:pt>
                      <c:pt idx="39">
                        <c:v>724033.33333333535</c:v>
                      </c:pt>
                      <c:pt idx="40">
                        <c:v>721777.77777777985</c:v>
                      </c:pt>
                      <c:pt idx="41">
                        <c:v>719522.22222222434</c:v>
                      </c:pt>
                      <c:pt idx="42">
                        <c:v>717266.66666666884</c:v>
                      </c:pt>
                      <c:pt idx="43">
                        <c:v>715011.11111111334</c:v>
                      </c:pt>
                      <c:pt idx="44">
                        <c:v>712755.55555555783</c:v>
                      </c:pt>
                      <c:pt idx="45">
                        <c:v>710500.00000000233</c:v>
                      </c:pt>
                      <c:pt idx="46">
                        <c:v>708244.44444444682</c:v>
                      </c:pt>
                      <c:pt idx="47">
                        <c:v>705988.88888889132</c:v>
                      </c:pt>
                      <c:pt idx="48">
                        <c:v>703733.33333333582</c:v>
                      </c:pt>
                      <c:pt idx="49">
                        <c:v>701477.77777778031</c:v>
                      </c:pt>
                      <c:pt idx="50">
                        <c:v>699222.22222222481</c:v>
                      </c:pt>
                      <c:pt idx="51">
                        <c:v>696966.66666666931</c:v>
                      </c:pt>
                      <c:pt idx="52">
                        <c:v>694711.1111111138</c:v>
                      </c:pt>
                      <c:pt idx="53">
                        <c:v>692455.5555555583</c:v>
                      </c:pt>
                      <c:pt idx="54">
                        <c:v>690200.00000000279</c:v>
                      </c:pt>
                      <c:pt idx="55">
                        <c:v>687944.44444444729</c:v>
                      </c:pt>
                      <c:pt idx="56">
                        <c:v>685688.88888889179</c:v>
                      </c:pt>
                      <c:pt idx="57">
                        <c:v>683433.33333333628</c:v>
                      </c:pt>
                      <c:pt idx="58">
                        <c:v>681177.77777778078</c:v>
                      </c:pt>
                      <c:pt idx="59">
                        <c:v>678922.22222222527</c:v>
                      </c:pt>
                      <c:pt idx="60">
                        <c:v>676666.66666666977</c:v>
                      </c:pt>
                      <c:pt idx="61">
                        <c:v>674411.11111111427</c:v>
                      </c:pt>
                      <c:pt idx="62">
                        <c:v>672155.55555555876</c:v>
                      </c:pt>
                      <c:pt idx="63">
                        <c:v>669900.00000000326</c:v>
                      </c:pt>
                      <c:pt idx="64">
                        <c:v>667644.44444444776</c:v>
                      </c:pt>
                      <c:pt idx="65">
                        <c:v>665388.88888889225</c:v>
                      </c:pt>
                      <c:pt idx="66">
                        <c:v>663133.33333333675</c:v>
                      </c:pt>
                      <c:pt idx="67">
                        <c:v>660877.77777778124</c:v>
                      </c:pt>
                      <c:pt idx="68">
                        <c:v>658622.22222222574</c:v>
                      </c:pt>
                      <c:pt idx="69">
                        <c:v>656366.66666667024</c:v>
                      </c:pt>
                      <c:pt idx="70">
                        <c:v>654111.11111111473</c:v>
                      </c:pt>
                      <c:pt idx="71">
                        <c:v>651855.55555555923</c:v>
                      </c:pt>
                      <c:pt idx="72">
                        <c:v>649600.00000000373</c:v>
                      </c:pt>
                      <c:pt idx="73">
                        <c:v>647344.44444444822</c:v>
                      </c:pt>
                      <c:pt idx="74">
                        <c:v>645088.88888889272</c:v>
                      </c:pt>
                      <c:pt idx="75">
                        <c:v>642833.33333333721</c:v>
                      </c:pt>
                      <c:pt idx="76">
                        <c:v>640577.77777778171</c:v>
                      </c:pt>
                      <c:pt idx="77">
                        <c:v>638322.22222222621</c:v>
                      </c:pt>
                      <c:pt idx="78">
                        <c:v>636066.6666666707</c:v>
                      </c:pt>
                      <c:pt idx="79">
                        <c:v>633811.1111111152</c:v>
                      </c:pt>
                      <c:pt idx="80">
                        <c:v>631555.55555555969</c:v>
                      </c:pt>
                      <c:pt idx="81">
                        <c:v>629300.00000000419</c:v>
                      </c:pt>
                      <c:pt idx="82">
                        <c:v>627044.44444444869</c:v>
                      </c:pt>
                      <c:pt idx="83">
                        <c:v>624788.88888889318</c:v>
                      </c:pt>
                      <c:pt idx="84">
                        <c:v>622533.33333333768</c:v>
                      </c:pt>
                      <c:pt idx="85">
                        <c:v>620277.77777778218</c:v>
                      </c:pt>
                      <c:pt idx="86">
                        <c:v>618022.22222222667</c:v>
                      </c:pt>
                      <c:pt idx="87">
                        <c:v>615766.66666667117</c:v>
                      </c:pt>
                      <c:pt idx="88">
                        <c:v>613511.11111111566</c:v>
                      </c:pt>
                      <c:pt idx="89">
                        <c:v>611255.55555556016</c:v>
                      </c:pt>
                      <c:pt idx="90">
                        <c:v>609000.00000000466</c:v>
                      </c:pt>
                      <c:pt idx="91">
                        <c:v>606744.44444444915</c:v>
                      </c:pt>
                      <c:pt idx="92">
                        <c:v>604488.88888889365</c:v>
                      </c:pt>
                      <c:pt idx="93">
                        <c:v>602233.33333333815</c:v>
                      </c:pt>
                      <c:pt idx="94">
                        <c:v>599977.77777778264</c:v>
                      </c:pt>
                      <c:pt idx="95">
                        <c:v>597722.22222222714</c:v>
                      </c:pt>
                      <c:pt idx="96">
                        <c:v>595466.66666667163</c:v>
                      </c:pt>
                      <c:pt idx="97">
                        <c:v>593211.11111111613</c:v>
                      </c:pt>
                      <c:pt idx="98">
                        <c:v>590955.55555556063</c:v>
                      </c:pt>
                      <c:pt idx="99">
                        <c:v>588700.00000000512</c:v>
                      </c:pt>
                      <c:pt idx="100">
                        <c:v>586444.44444444962</c:v>
                      </c:pt>
                      <c:pt idx="101">
                        <c:v>584188.88888889411</c:v>
                      </c:pt>
                      <c:pt idx="102">
                        <c:v>581933.33333333861</c:v>
                      </c:pt>
                      <c:pt idx="103">
                        <c:v>579677.77777778311</c:v>
                      </c:pt>
                      <c:pt idx="104">
                        <c:v>577422.2222222276</c:v>
                      </c:pt>
                      <c:pt idx="105">
                        <c:v>575166.6666666721</c:v>
                      </c:pt>
                      <c:pt idx="106">
                        <c:v>572911.1111111166</c:v>
                      </c:pt>
                      <c:pt idx="107">
                        <c:v>570655.55555556109</c:v>
                      </c:pt>
                      <c:pt idx="108">
                        <c:v>568400.00000000559</c:v>
                      </c:pt>
                      <c:pt idx="109">
                        <c:v>566144.44444445008</c:v>
                      </c:pt>
                      <c:pt idx="110">
                        <c:v>563888.88888889458</c:v>
                      </c:pt>
                      <c:pt idx="111">
                        <c:v>561633.33333333908</c:v>
                      </c:pt>
                      <c:pt idx="112">
                        <c:v>559377.77777778357</c:v>
                      </c:pt>
                      <c:pt idx="113">
                        <c:v>557122.22222222807</c:v>
                      </c:pt>
                      <c:pt idx="114">
                        <c:v>554866.66666667257</c:v>
                      </c:pt>
                      <c:pt idx="115">
                        <c:v>552611.11111111706</c:v>
                      </c:pt>
                      <c:pt idx="116">
                        <c:v>550355.55555556156</c:v>
                      </c:pt>
                      <c:pt idx="117">
                        <c:v>548100.00000000605</c:v>
                      </c:pt>
                      <c:pt idx="118">
                        <c:v>545844.44444445055</c:v>
                      </c:pt>
                      <c:pt idx="119">
                        <c:v>543588.88888889505</c:v>
                      </c:pt>
                      <c:pt idx="120">
                        <c:v>541333.33333333954</c:v>
                      </c:pt>
                      <c:pt idx="121">
                        <c:v>539077.77777778404</c:v>
                      </c:pt>
                      <c:pt idx="122">
                        <c:v>536822.22222222853</c:v>
                      </c:pt>
                      <c:pt idx="123">
                        <c:v>534566.66666667303</c:v>
                      </c:pt>
                      <c:pt idx="124">
                        <c:v>532311.11111111753</c:v>
                      </c:pt>
                      <c:pt idx="125">
                        <c:v>530055.55555556202</c:v>
                      </c:pt>
                      <c:pt idx="126">
                        <c:v>527800.00000000652</c:v>
                      </c:pt>
                      <c:pt idx="127">
                        <c:v>525544.44444445102</c:v>
                      </c:pt>
                      <c:pt idx="128">
                        <c:v>523288.88888889545</c:v>
                      </c:pt>
                      <c:pt idx="129">
                        <c:v>521033.33333333989</c:v>
                      </c:pt>
                      <c:pt idx="130">
                        <c:v>518777.77777778433</c:v>
                      </c:pt>
                      <c:pt idx="131">
                        <c:v>516522.22222222877</c:v>
                      </c:pt>
                      <c:pt idx="132">
                        <c:v>514266.66666667321</c:v>
                      </c:pt>
                      <c:pt idx="133">
                        <c:v>512011.11111111764</c:v>
                      </c:pt>
                      <c:pt idx="134">
                        <c:v>509755.55555556208</c:v>
                      </c:pt>
                      <c:pt idx="135">
                        <c:v>507500.00000000652</c:v>
                      </c:pt>
                      <c:pt idx="136">
                        <c:v>505244.44444445096</c:v>
                      </c:pt>
                      <c:pt idx="137">
                        <c:v>502988.8888888954</c:v>
                      </c:pt>
                      <c:pt idx="138">
                        <c:v>500733.33333333983</c:v>
                      </c:pt>
                      <c:pt idx="139">
                        <c:v>498477.77777778427</c:v>
                      </c:pt>
                      <c:pt idx="140">
                        <c:v>496222.22222222871</c:v>
                      </c:pt>
                      <c:pt idx="141">
                        <c:v>493966.66666667315</c:v>
                      </c:pt>
                      <c:pt idx="142">
                        <c:v>491711.11111111759</c:v>
                      </c:pt>
                      <c:pt idx="143">
                        <c:v>489455.55555556202</c:v>
                      </c:pt>
                      <c:pt idx="144">
                        <c:v>487200.00000000646</c:v>
                      </c:pt>
                      <c:pt idx="145">
                        <c:v>484944.4444444509</c:v>
                      </c:pt>
                      <c:pt idx="146">
                        <c:v>482688.88888889534</c:v>
                      </c:pt>
                      <c:pt idx="147">
                        <c:v>480433.33333333977</c:v>
                      </c:pt>
                      <c:pt idx="148">
                        <c:v>478177.77777778421</c:v>
                      </c:pt>
                      <c:pt idx="149">
                        <c:v>475922.22222222865</c:v>
                      </c:pt>
                      <c:pt idx="150">
                        <c:v>473666.66666667309</c:v>
                      </c:pt>
                      <c:pt idx="151">
                        <c:v>471411.11111111753</c:v>
                      </c:pt>
                      <c:pt idx="152">
                        <c:v>469155.55555556196</c:v>
                      </c:pt>
                      <c:pt idx="153">
                        <c:v>466900.0000000064</c:v>
                      </c:pt>
                      <c:pt idx="154">
                        <c:v>464644.44444445084</c:v>
                      </c:pt>
                      <c:pt idx="155">
                        <c:v>462388.88888889528</c:v>
                      </c:pt>
                      <c:pt idx="156">
                        <c:v>460133.33333333972</c:v>
                      </c:pt>
                      <c:pt idx="157">
                        <c:v>457877.77777778415</c:v>
                      </c:pt>
                      <c:pt idx="158">
                        <c:v>455622.22222222859</c:v>
                      </c:pt>
                      <c:pt idx="159">
                        <c:v>453366.66666667303</c:v>
                      </c:pt>
                      <c:pt idx="160">
                        <c:v>451111.11111111747</c:v>
                      </c:pt>
                      <c:pt idx="161">
                        <c:v>448855.55555556191</c:v>
                      </c:pt>
                      <c:pt idx="162">
                        <c:v>446600.00000000634</c:v>
                      </c:pt>
                      <c:pt idx="163">
                        <c:v>444344.44444445078</c:v>
                      </c:pt>
                      <c:pt idx="164">
                        <c:v>442088.88888889522</c:v>
                      </c:pt>
                      <c:pt idx="165">
                        <c:v>439833.33333333966</c:v>
                      </c:pt>
                      <c:pt idx="166">
                        <c:v>437577.7777777841</c:v>
                      </c:pt>
                      <c:pt idx="167">
                        <c:v>435322.22222222853</c:v>
                      </c:pt>
                      <c:pt idx="168">
                        <c:v>433066.66666667297</c:v>
                      </c:pt>
                      <c:pt idx="169">
                        <c:v>430811.11111111741</c:v>
                      </c:pt>
                      <c:pt idx="170">
                        <c:v>428555.55555556185</c:v>
                      </c:pt>
                      <c:pt idx="171">
                        <c:v>426300.00000000629</c:v>
                      </c:pt>
                      <c:pt idx="172">
                        <c:v>424044.44444445072</c:v>
                      </c:pt>
                      <c:pt idx="173">
                        <c:v>421788.88888889516</c:v>
                      </c:pt>
                      <c:pt idx="174">
                        <c:v>419533.3333333396</c:v>
                      </c:pt>
                      <c:pt idx="175">
                        <c:v>417277.77777778404</c:v>
                      </c:pt>
                      <c:pt idx="176">
                        <c:v>415022.22222222848</c:v>
                      </c:pt>
                      <c:pt idx="177">
                        <c:v>412766.66666667291</c:v>
                      </c:pt>
                      <c:pt idx="178">
                        <c:v>410511.11111111735</c:v>
                      </c:pt>
                      <c:pt idx="179">
                        <c:v>408255.55555556179</c:v>
                      </c:pt>
                      <c:pt idx="180">
                        <c:v>406000.00000000623</c:v>
                      </c:pt>
                      <c:pt idx="181">
                        <c:v>403744.44444445067</c:v>
                      </c:pt>
                      <c:pt idx="182">
                        <c:v>401488.8888888951</c:v>
                      </c:pt>
                      <c:pt idx="183">
                        <c:v>399233.33333333954</c:v>
                      </c:pt>
                      <c:pt idx="184">
                        <c:v>396977.77777778398</c:v>
                      </c:pt>
                      <c:pt idx="185">
                        <c:v>394722.22222222842</c:v>
                      </c:pt>
                      <c:pt idx="186">
                        <c:v>392466.66666667286</c:v>
                      </c:pt>
                      <c:pt idx="187">
                        <c:v>390211.11111111729</c:v>
                      </c:pt>
                      <c:pt idx="188">
                        <c:v>387955.55555556173</c:v>
                      </c:pt>
                      <c:pt idx="189">
                        <c:v>385700.00000000617</c:v>
                      </c:pt>
                      <c:pt idx="190">
                        <c:v>383444.44444445061</c:v>
                      </c:pt>
                      <c:pt idx="191">
                        <c:v>381188.88888889505</c:v>
                      </c:pt>
                      <c:pt idx="192">
                        <c:v>378933.33333333948</c:v>
                      </c:pt>
                      <c:pt idx="193">
                        <c:v>376677.77777778392</c:v>
                      </c:pt>
                      <c:pt idx="194">
                        <c:v>374422.22222222836</c:v>
                      </c:pt>
                      <c:pt idx="195">
                        <c:v>372166.6666666728</c:v>
                      </c:pt>
                      <c:pt idx="196">
                        <c:v>369911.11111111724</c:v>
                      </c:pt>
                      <c:pt idx="197">
                        <c:v>367655.55555556167</c:v>
                      </c:pt>
                      <c:pt idx="198">
                        <c:v>365400.00000000611</c:v>
                      </c:pt>
                      <c:pt idx="199">
                        <c:v>363144.44444445055</c:v>
                      </c:pt>
                      <c:pt idx="200">
                        <c:v>360888.88888889499</c:v>
                      </c:pt>
                      <c:pt idx="201">
                        <c:v>358633.33333333943</c:v>
                      </c:pt>
                      <c:pt idx="202">
                        <c:v>356377.77777778386</c:v>
                      </c:pt>
                      <c:pt idx="203">
                        <c:v>354122.2222222283</c:v>
                      </c:pt>
                      <c:pt idx="204">
                        <c:v>351866.66666667274</c:v>
                      </c:pt>
                      <c:pt idx="205">
                        <c:v>349611.11111111718</c:v>
                      </c:pt>
                      <c:pt idx="206">
                        <c:v>347355.55555556162</c:v>
                      </c:pt>
                      <c:pt idx="207">
                        <c:v>345100.00000000605</c:v>
                      </c:pt>
                      <c:pt idx="208">
                        <c:v>342844.44444445049</c:v>
                      </c:pt>
                      <c:pt idx="209">
                        <c:v>340588.88888889493</c:v>
                      </c:pt>
                      <c:pt idx="210">
                        <c:v>338333.33333333937</c:v>
                      </c:pt>
                      <c:pt idx="211">
                        <c:v>336077.77777778381</c:v>
                      </c:pt>
                      <c:pt idx="212">
                        <c:v>333822.22222222824</c:v>
                      </c:pt>
                      <c:pt idx="213">
                        <c:v>331566.66666667268</c:v>
                      </c:pt>
                      <c:pt idx="214">
                        <c:v>329311.11111111712</c:v>
                      </c:pt>
                      <c:pt idx="215">
                        <c:v>327055.55555556156</c:v>
                      </c:pt>
                      <c:pt idx="216">
                        <c:v>324800.000000006</c:v>
                      </c:pt>
                      <c:pt idx="217">
                        <c:v>322544.44444445043</c:v>
                      </c:pt>
                      <c:pt idx="218">
                        <c:v>320288.88888889487</c:v>
                      </c:pt>
                      <c:pt idx="219">
                        <c:v>318033.33333333931</c:v>
                      </c:pt>
                      <c:pt idx="220">
                        <c:v>315777.77777778375</c:v>
                      </c:pt>
                      <c:pt idx="221">
                        <c:v>313522.22222222819</c:v>
                      </c:pt>
                      <c:pt idx="222">
                        <c:v>311266.66666667262</c:v>
                      </c:pt>
                      <c:pt idx="223">
                        <c:v>309011.11111111706</c:v>
                      </c:pt>
                      <c:pt idx="224">
                        <c:v>306755.5555555615</c:v>
                      </c:pt>
                      <c:pt idx="225">
                        <c:v>304500.00000000594</c:v>
                      </c:pt>
                      <c:pt idx="226">
                        <c:v>302244.44444445038</c:v>
                      </c:pt>
                      <c:pt idx="227">
                        <c:v>299988.88888889481</c:v>
                      </c:pt>
                      <c:pt idx="228">
                        <c:v>297733.33333333925</c:v>
                      </c:pt>
                      <c:pt idx="229">
                        <c:v>295477.77777778369</c:v>
                      </c:pt>
                      <c:pt idx="230">
                        <c:v>293222.22222222813</c:v>
                      </c:pt>
                      <c:pt idx="231">
                        <c:v>290966.66666667257</c:v>
                      </c:pt>
                      <c:pt idx="232">
                        <c:v>288711.111111117</c:v>
                      </c:pt>
                      <c:pt idx="233">
                        <c:v>286455.55555556144</c:v>
                      </c:pt>
                      <c:pt idx="234">
                        <c:v>284200.00000000588</c:v>
                      </c:pt>
                      <c:pt idx="235">
                        <c:v>281944.44444445032</c:v>
                      </c:pt>
                      <c:pt idx="236">
                        <c:v>279688.88888889475</c:v>
                      </c:pt>
                      <c:pt idx="237">
                        <c:v>277433.33333333919</c:v>
                      </c:pt>
                      <c:pt idx="238">
                        <c:v>275177.77777778363</c:v>
                      </c:pt>
                      <c:pt idx="239">
                        <c:v>272922.22222222807</c:v>
                      </c:pt>
                      <c:pt idx="240">
                        <c:v>270666.66666667251</c:v>
                      </c:pt>
                      <c:pt idx="241">
                        <c:v>268411.11111111694</c:v>
                      </c:pt>
                      <c:pt idx="242">
                        <c:v>266155.55555556138</c:v>
                      </c:pt>
                      <c:pt idx="243">
                        <c:v>263900.00000000582</c:v>
                      </c:pt>
                      <c:pt idx="244">
                        <c:v>261644.44444445026</c:v>
                      </c:pt>
                      <c:pt idx="245">
                        <c:v>259388.8888888947</c:v>
                      </c:pt>
                      <c:pt idx="246">
                        <c:v>257133.33333333913</c:v>
                      </c:pt>
                      <c:pt idx="247">
                        <c:v>254877.77777778357</c:v>
                      </c:pt>
                      <c:pt idx="248">
                        <c:v>252622.22222222801</c:v>
                      </c:pt>
                      <c:pt idx="249">
                        <c:v>250366.66666667245</c:v>
                      </c:pt>
                      <c:pt idx="250">
                        <c:v>248111.11111111689</c:v>
                      </c:pt>
                      <c:pt idx="251">
                        <c:v>245855.55555556132</c:v>
                      </c:pt>
                      <c:pt idx="252">
                        <c:v>243600.00000000576</c:v>
                      </c:pt>
                      <c:pt idx="253">
                        <c:v>241344.4444444502</c:v>
                      </c:pt>
                      <c:pt idx="254">
                        <c:v>239088.88888889464</c:v>
                      </c:pt>
                      <c:pt idx="255">
                        <c:v>236833.33333333908</c:v>
                      </c:pt>
                      <c:pt idx="256">
                        <c:v>234577.77777778351</c:v>
                      </c:pt>
                      <c:pt idx="257">
                        <c:v>232322.22222222795</c:v>
                      </c:pt>
                      <c:pt idx="258">
                        <c:v>230066.66666667239</c:v>
                      </c:pt>
                      <c:pt idx="259">
                        <c:v>227811.11111111683</c:v>
                      </c:pt>
                      <c:pt idx="260">
                        <c:v>225555.55555556127</c:v>
                      </c:pt>
                      <c:pt idx="261">
                        <c:v>223300.0000000057</c:v>
                      </c:pt>
                      <c:pt idx="262">
                        <c:v>221044.44444445014</c:v>
                      </c:pt>
                      <c:pt idx="263">
                        <c:v>218788.88888889458</c:v>
                      </c:pt>
                      <c:pt idx="264">
                        <c:v>216533.33333333902</c:v>
                      </c:pt>
                      <c:pt idx="265">
                        <c:v>214277.77777778346</c:v>
                      </c:pt>
                      <c:pt idx="266">
                        <c:v>212022.22222222789</c:v>
                      </c:pt>
                      <c:pt idx="267">
                        <c:v>209766.66666667233</c:v>
                      </c:pt>
                      <c:pt idx="268">
                        <c:v>207511.11111111677</c:v>
                      </c:pt>
                      <c:pt idx="269">
                        <c:v>205255.55555556121</c:v>
                      </c:pt>
                      <c:pt idx="270">
                        <c:v>203000.00000000565</c:v>
                      </c:pt>
                      <c:pt idx="271">
                        <c:v>200744.44444445008</c:v>
                      </c:pt>
                      <c:pt idx="272">
                        <c:v>198488.88888889452</c:v>
                      </c:pt>
                      <c:pt idx="273">
                        <c:v>196233.33333333896</c:v>
                      </c:pt>
                      <c:pt idx="274">
                        <c:v>193977.7777777834</c:v>
                      </c:pt>
                      <c:pt idx="275">
                        <c:v>191722.22222222784</c:v>
                      </c:pt>
                      <c:pt idx="276">
                        <c:v>189466.66666667227</c:v>
                      </c:pt>
                      <c:pt idx="277">
                        <c:v>187211.11111111671</c:v>
                      </c:pt>
                      <c:pt idx="278">
                        <c:v>184955.55555556115</c:v>
                      </c:pt>
                      <c:pt idx="279">
                        <c:v>182700.00000000559</c:v>
                      </c:pt>
                      <c:pt idx="280">
                        <c:v>180444.44444445003</c:v>
                      </c:pt>
                      <c:pt idx="281">
                        <c:v>178188.88888889446</c:v>
                      </c:pt>
                      <c:pt idx="282">
                        <c:v>175933.3333333389</c:v>
                      </c:pt>
                      <c:pt idx="283">
                        <c:v>173677.77777778334</c:v>
                      </c:pt>
                      <c:pt idx="284">
                        <c:v>171422.22222222778</c:v>
                      </c:pt>
                      <c:pt idx="285">
                        <c:v>169166.66666667222</c:v>
                      </c:pt>
                      <c:pt idx="286">
                        <c:v>166911.11111111665</c:v>
                      </c:pt>
                      <c:pt idx="287">
                        <c:v>164655.55555556109</c:v>
                      </c:pt>
                      <c:pt idx="288">
                        <c:v>162400.00000000553</c:v>
                      </c:pt>
                      <c:pt idx="289">
                        <c:v>160144.44444444997</c:v>
                      </c:pt>
                      <c:pt idx="290">
                        <c:v>157888.88888889441</c:v>
                      </c:pt>
                      <c:pt idx="291">
                        <c:v>155633.33333333884</c:v>
                      </c:pt>
                      <c:pt idx="292">
                        <c:v>153377.77777778328</c:v>
                      </c:pt>
                      <c:pt idx="293">
                        <c:v>151122.22222222772</c:v>
                      </c:pt>
                      <c:pt idx="294">
                        <c:v>148866.66666667216</c:v>
                      </c:pt>
                      <c:pt idx="295">
                        <c:v>146611.1111111166</c:v>
                      </c:pt>
                      <c:pt idx="296">
                        <c:v>144355.55555556103</c:v>
                      </c:pt>
                      <c:pt idx="297">
                        <c:v>142100.00000000547</c:v>
                      </c:pt>
                      <c:pt idx="298">
                        <c:v>139844.44444444991</c:v>
                      </c:pt>
                      <c:pt idx="299">
                        <c:v>137588.88888889435</c:v>
                      </c:pt>
                      <c:pt idx="300">
                        <c:v>135333.33333333879</c:v>
                      </c:pt>
                      <c:pt idx="301">
                        <c:v>133077.77777778322</c:v>
                      </c:pt>
                      <c:pt idx="302">
                        <c:v>130822.22222222766</c:v>
                      </c:pt>
                      <c:pt idx="303">
                        <c:v>128566.6666666721</c:v>
                      </c:pt>
                      <c:pt idx="304">
                        <c:v>126311.11111111654</c:v>
                      </c:pt>
                      <c:pt idx="305">
                        <c:v>124055.55555556098</c:v>
                      </c:pt>
                      <c:pt idx="306">
                        <c:v>121800.00000000541</c:v>
                      </c:pt>
                      <c:pt idx="307">
                        <c:v>119544.44444444985</c:v>
                      </c:pt>
                      <c:pt idx="308">
                        <c:v>117288.88888889429</c:v>
                      </c:pt>
                      <c:pt idx="309">
                        <c:v>115033.33333333873</c:v>
                      </c:pt>
                      <c:pt idx="310">
                        <c:v>112777.77777778317</c:v>
                      </c:pt>
                      <c:pt idx="311">
                        <c:v>110522.2222222276</c:v>
                      </c:pt>
                      <c:pt idx="312">
                        <c:v>108266.66666667204</c:v>
                      </c:pt>
                      <c:pt idx="313">
                        <c:v>106011.11111111648</c:v>
                      </c:pt>
                      <c:pt idx="314">
                        <c:v>103755.55555556092</c:v>
                      </c:pt>
                      <c:pt idx="315">
                        <c:v>101500.00000000536</c:v>
                      </c:pt>
                      <c:pt idx="316">
                        <c:v>99244.444444449793</c:v>
                      </c:pt>
                      <c:pt idx="317">
                        <c:v>96988.888888894231</c:v>
                      </c:pt>
                      <c:pt idx="318">
                        <c:v>94733.333333338669</c:v>
                      </c:pt>
                      <c:pt idx="319">
                        <c:v>92477.777777783107</c:v>
                      </c:pt>
                      <c:pt idx="320">
                        <c:v>90222.222222227545</c:v>
                      </c:pt>
                      <c:pt idx="321">
                        <c:v>87966.666666671983</c:v>
                      </c:pt>
                      <c:pt idx="322">
                        <c:v>85711.111111116421</c:v>
                      </c:pt>
                      <c:pt idx="323">
                        <c:v>83455.555555560859</c:v>
                      </c:pt>
                      <c:pt idx="324">
                        <c:v>81200.000000005297</c:v>
                      </c:pt>
                      <c:pt idx="325">
                        <c:v>78944.444444449735</c:v>
                      </c:pt>
                      <c:pt idx="326">
                        <c:v>76688.888888894173</c:v>
                      </c:pt>
                      <c:pt idx="327">
                        <c:v>74433.333333338611</c:v>
                      </c:pt>
                      <c:pt idx="328">
                        <c:v>72177.777777783049</c:v>
                      </c:pt>
                      <c:pt idx="329">
                        <c:v>69922.222222227487</c:v>
                      </c:pt>
                      <c:pt idx="330">
                        <c:v>67666.666666671925</c:v>
                      </c:pt>
                      <c:pt idx="331">
                        <c:v>65411.11111111637</c:v>
                      </c:pt>
                      <c:pt idx="332">
                        <c:v>63155.555555560815</c:v>
                      </c:pt>
                      <c:pt idx="333">
                        <c:v>60900.000000005261</c:v>
                      </c:pt>
                      <c:pt idx="334">
                        <c:v>58644.444444449706</c:v>
                      </c:pt>
                      <c:pt idx="335">
                        <c:v>56388.888888894151</c:v>
                      </c:pt>
                      <c:pt idx="336">
                        <c:v>54133.333333338596</c:v>
                      </c:pt>
                      <c:pt idx="337">
                        <c:v>51877.777777783042</c:v>
                      </c:pt>
                      <c:pt idx="338">
                        <c:v>49622.222222227487</c:v>
                      </c:pt>
                      <c:pt idx="339">
                        <c:v>47366.666666671932</c:v>
                      </c:pt>
                      <c:pt idx="340">
                        <c:v>45111.111111116377</c:v>
                      </c:pt>
                      <c:pt idx="341">
                        <c:v>42855.555555560823</c:v>
                      </c:pt>
                      <c:pt idx="342">
                        <c:v>40600.000000005268</c:v>
                      </c:pt>
                      <c:pt idx="343">
                        <c:v>38344.444444449713</c:v>
                      </c:pt>
                      <c:pt idx="344">
                        <c:v>36088.888888894158</c:v>
                      </c:pt>
                      <c:pt idx="345">
                        <c:v>33833.333333338604</c:v>
                      </c:pt>
                      <c:pt idx="346">
                        <c:v>31577.777777783049</c:v>
                      </c:pt>
                      <c:pt idx="347">
                        <c:v>29322.222222227494</c:v>
                      </c:pt>
                      <c:pt idx="348">
                        <c:v>27066.666666671939</c:v>
                      </c:pt>
                      <c:pt idx="349">
                        <c:v>24811.111111116385</c:v>
                      </c:pt>
                      <c:pt idx="350">
                        <c:v>22555.55555556083</c:v>
                      </c:pt>
                      <c:pt idx="351">
                        <c:v>20300.000000005275</c:v>
                      </c:pt>
                      <c:pt idx="352">
                        <c:v>18044.44444444972</c:v>
                      </c:pt>
                      <c:pt idx="353">
                        <c:v>15788.888888894166</c:v>
                      </c:pt>
                      <c:pt idx="354">
                        <c:v>13533.333333338611</c:v>
                      </c:pt>
                      <c:pt idx="355">
                        <c:v>11277.777777783056</c:v>
                      </c:pt>
                      <c:pt idx="356">
                        <c:v>9022.2222222275013</c:v>
                      </c:pt>
                      <c:pt idx="357">
                        <c:v>6766.6666666719457</c:v>
                      </c:pt>
                      <c:pt idx="358">
                        <c:v>4511.11111111639</c:v>
                      </c:pt>
                      <c:pt idx="359">
                        <c:v>2255.5555555608344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D8A-4666-B5BF-9050B38C6DE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Kredyt!$H$22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Kredyt!$H$23:$H$382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2255.5555555555557</c:v>
                      </c:pt>
                      <c:pt idx="1">
                        <c:v>2255.5555555555557</c:v>
                      </c:pt>
                      <c:pt idx="2">
                        <c:v>2255.5555555555557</c:v>
                      </c:pt>
                      <c:pt idx="3">
                        <c:v>2255.5555555555557</c:v>
                      </c:pt>
                      <c:pt idx="4">
                        <c:v>2255.5555555555557</c:v>
                      </c:pt>
                      <c:pt idx="5">
                        <c:v>2255.5555555555557</c:v>
                      </c:pt>
                      <c:pt idx="6">
                        <c:v>2255.5555555555557</c:v>
                      </c:pt>
                      <c:pt idx="7">
                        <c:v>2255.5555555555557</c:v>
                      </c:pt>
                      <c:pt idx="8">
                        <c:v>2255.5555555555557</c:v>
                      </c:pt>
                      <c:pt idx="9">
                        <c:v>2255.5555555555557</c:v>
                      </c:pt>
                      <c:pt idx="10">
                        <c:v>2255.5555555555557</c:v>
                      </c:pt>
                      <c:pt idx="11">
                        <c:v>2255.5555555555557</c:v>
                      </c:pt>
                      <c:pt idx="12">
                        <c:v>2255.5555555555557</c:v>
                      </c:pt>
                      <c:pt idx="13">
                        <c:v>2255.5555555555557</c:v>
                      </c:pt>
                      <c:pt idx="14">
                        <c:v>2255.5555555555557</c:v>
                      </c:pt>
                      <c:pt idx="15">
                        <c:v>2255.5555555555557</c:v>
                      </c:pt>
                      <c:pt idx="16">
                        <c:v>2255.5555555555557</c:v>
                      </c:pt>
                      <c:pt idx="17">
                        <c:v>2255.5555555555557</c:v>
                      </c:pt>
                      <c:pt idx="18">
                        <c:v>2255.5555555555557</c:v>
                      </c:pt>
                      <c:pt idx="19">
                        <c:v>2255.5555555555557</c:v>
                      </c:pt>
                      <c:pt idx="20">
                        <c:v>2255.5555555555557</c:v>
                      </c:pt>
                      <c:pt idx="21">
                        <c:v>2255.5555555555557</c:v>
                      </c:pt>
                      <c:pt idx="22">
                        <c:v>2255.5555555555557</c:v>
                      </c:pt>
                      <c:pt idx="23">
                        <c:v>2255.5555555555557</c:v>
                      </c:pt>
                      <c:pt idx="24">
                        <c:v>2255.5555555555557</c:v>
                      </c:pt>
                      <c:pt idx="25">
                        <c:v>2255.5555555555557</c:v>
                      </c:pt>
                      <c:pt idx="26">
                        <c:v>2255.5555555555557</c:v>
                      </c:pt>
                      <c:pt idx="27">
                        <c:v>2255.5555555555557</c:v>
                      </c:pt>
                      <c:pt idx="28">
                        <c:v>2255.5555555555557</c:v>
                      </c:pt>
                      <c:pt idx="29">
                        <c:v>2255.5555555555557</c:v>
                      </c:pt>
                      <c:pt idx="30">
                        <c:v>2255.5555555555557</c:v>
                      </c:pt>
                      <c:pt idx="31">
                        <c:v>2255.5555555555557</c:v>
                      </c:pt>
                      <c:pt idx="32">
                        <c:v>2255.5555555555557</c:v>
                      </c:pt>
                      <c:pt idx="33">
                        <c:v>2255.5555555555557</c:v>
                      </c:pt>
                      <c:pt idx="34">
                        <c:v>2255.5555555555557</c:v>
                      </c:pt>
                      <c:pt idx="35">
                        <c:v>2255.5555555555557</c:v>
                      </c:pt>
                      <c:pt idx="36">
                        <c:v>2255.5555555555557</c:v>
                      </c:pt>
                      <c:pt idx="37">
                        <c:v>2255.5555555555557</c:v>
                      </c:pt>
                      <c:pt idx="38">
                        <c:v>2255.5555555555557</c:v>
                      </c:pt>
                      <c:pt idx="39">
                        <c:v>2255.5555555555557</c:v>
                      </c:pt>
                      <c:pt idx="40">
                        <c:v>2255.5555555555557</c:v>
                      </c:pt>
                      <c:pt idx="41">
                        <c:v>2255.5555555555557</c:v>
                      </c:pt>
                      <c:pt idx="42">
                        <c:v>2255.5555555555557</c:v>
                      </c:pt>
                      <c:pt idx="43">
                        <c:v>2255.5555555555557</c:v>
                      </c:pt>
                      <c:pt idx="44">
                        <c:v>2255.5555555555557</c:v>
                      </c:pt>
                      <c:pt idx="45">
                        <c:v>2255.5555555555557</c:v>
                      </c:pt>
                      <c:pt idx="46">
                        <c:v>2255.5555555555557</c:v>
                      </c:pt>
                      <c:pt idx="47">
                        <c:v>2255.5555555555557</c:v>
                      </c:pt>
                      <c:pt idx="48">
                        <c:v>2255.5555555555557</c:v>
                      </c:pt>
                      <c:pt idx="49">
                        <c:v>2255.5555555555557</c:v>
                      </c:pt>
                      <c:pt idx="50">
                        <c:v>2255.5555555555557</c:v>
                      </c:pt>
                      <c:pt idx="51">
                        <c:v>2255.5555555555557</c:v>
                      </c:pt>
                      <c:pt idx="52">
                        <c:v>2255.5555555555557</c:v>
                      </c:pt>
                      <c:pt idx="53">
                        <c:v>2255.5555555555557</c:v>
                      </c:pt>
                      <c:pt idx="54">
                        <c:v>2255.5555555555557</c:v>
                      </c:pt>
                      <c:pt idx="55">
                        <c:v>2255.5555555555557</c:v>
                      </c:pt>
                      <c:pt idx="56">
                        <c:v>2255.5555555555557</c:v>
                      </c:pt>
                      <c:pt idx="57">
                        <c:v>2255.5555555555557</c:v>
                      </c:pt>
                      <c:pt idx="58">
                        <c:v>2255.5555555555557</c:v>
                      </c:pt>
                      <c:pt idx="59">
                        <c:v>2255.5555555555557</c:v>
                      </c:pt>
                      <c:pt idx="60">
                        <c:v>2255.5555555555557</c:v>
                      </c:pt>
                      <c:pt idx="61">
                        <c:v>2255.5555555555557</c:v>
                      </c:pt>
                      <c:pt idx="62">
                        <c:v>2255.5555555555557</c:v>
                      </c:pt>
                      <c:pt idx="63">
                        <c:v>2255.5555555555557</c:v>
                      </c:pt>
                      <c:pt idx="64">
                        <c:v>2255.5555555555557</c:v>
                      </c:pt>
                      <c:pt idx="65">
                        <c:v>2255.5555555555557</c:v>
                      </c:pt>
                      <c:pt idx="66">
                        <c:v>2255.5555555555557</c:v>
                      </c:pt>
                      <c:pt idx="67">
                        <c:v>2255.5555555555557</c:v>
                      </c:pt>
                      <c:pt idx="68">
                        <c:v>2255.5555555555557</c:v>
                      </c:pt>
                      <c:pt idx="69">
                        <c:v>2255.5555555555557</c:v>
                      </c:pt>
                      <c:pt idx="70">
                        <c:v>2255.5555555555557</c:v>
                      </c:pt>
                      <c:pt idx="71">
                        <c:v>2255.5555555555557</c:v>
                      </c:pt>
                      <c:pt idx="72">
                        <c:v>2255.5555555555557</c:v>
                      </c:pt>
                      <c:pt idx="73">
                        <c:v>2255.5555555555557</c:v>
                      </c:pt>
                      <c:pt idx="74">
                        <c:v>2255.5555555555557</c:v>
                      </c:pt>
                      <c:pt idx="75">
                        <c:v>2255.5555555555557</c:v>
                      </c:pt>
                      <c:pt idx="76">
                        <c:v>2255.5555555555557</c:v>
                      </c:pt>
                      <c:pt idx="77">
                        <c:v>2255.5555555555557</c:v>
                      </c:pt>
                      <c:pt idx="78">
                        <c:v>2255.5555555555557</c:v>
                      </c:pt>
                      <c:pt idx="79">
                        <c:v>2255.5555555555557</c:v>
                      </c:pt>
                      <c:pt idx="80">
                        <c:v>2255.5555555555557</c:v>
                      </c:pt>
                      <c:pt idx="81">
                        <c:v>2255.5555555555557</c:v>
                      </c:pt>
                      <c:pt idx="82">
                        <c:v>2255.5555555555557</c:v>
                      </c:pt>
                      <c:pt idx="83">
                        <c:v>2255.5555555555557</c:v>
                      </c:pt>
                      <c:pt idx="84">
                        <c:v>2255.5555555555557</c:v>
                      </c:pt>
                      <c:pt idx="85">
                        <c:v>2255.5555555555557</c:v>
                      </c:pt>
                      <c:pt idx="86">
                        <c:v>2255.5555555555557</c:v>
                      </c:pt>
                      <c:pt idx="87">
                        <c:v>2255.5555555555557</c:v>
                      </c:pt>
                      <c:pt idx="88">
                        <c:v>2255.5555555555557</c:v>
                      </c:pt>
                      <c:pt idx="89">
                        <c:v>2255.5555555555557</c:v>
                      </c:pt>
                      <c:pt idx="90">
                        <c:v>2255.5555555555557</c:v>
                      </c:pt>
                      <c:pt idx="91">
                        <c:v>2255.5555555555557</c:v>
                      </c:pt>
                      <c:pt idx="92">
                        <c:v>2255.5555555555557</c:v>
                      </c:pt>
                      <c:pt idx="93">
                        <c:v>2255.5555555555557</c:v>
                      </c:pt>
                      <c:pt idx="94">
                        <c:v>2255.5555555555557</c:v>
                      </c:pt>
                      <c:pt idx="95">
                        <c:v>2255.5555555555557</c:v>
                      </c:pt>
                      <c:pt idx="96">
                        <c:v>2255.5555555555557</c:v>
                      </c:pt>
                      <c:pt idx="97">
                        <c:v>2255.5555555555557</c:v>
                      </c:pt>
                      <c:pt idx="98">
                        <c:v>2255.5555555555557</c:v>
                      </c:pt>
                      <c:pt idx="99">
                        <c:v>2255.5555555555557</c:v>
                      </c:pt>
                      <c:pt idx="100">
                        <c:v>2255.5555555555557</c:v>
                      </c:pt>
                      <c:pt idx="101">
                        <c:v>2255.5555555555557</c:v>
                      </c:pt>
                      <c:pt idx="102">
                        <c:v>2255.5555555555557</c:v>
                      </c:pt>
                      <c:pt idx="103">
                        <c:v>2255.5555555555557</c:v>
                      </c:pt>
                      <c:pt idx="104">
                        <c:v>2255.5555555555557</c:v>
                      </c:pt>
                      <c:pt idx="105">
                        <c:v>2255.5555555555557</c:v>
                      </c:pt>
                      <c:pt idx="106">
                        <c:v>2255.5555555555557</c:v>
                      </c:pt>
                      <c:pt idx="107">
                        <c:v>2255.5555555555557</c:v>
                      </c:pt>
                      <c:pt idx="108">
                        <c:v>2255.5555555555557</c:v>
                      </c:pt>
                      <c:pt idx="109">
                        <c:v>2255.5555555555557</c:v>
                      </c:pt>
                      <c:pt idx="110">
                        <c:v>2255.5555555555557</c:v>
                      </c:pt>
                      <c:pt idx="111">
                        <c:v>2255.5555555555557</c:v>
                      </c:pt>
                      <c:pt idx="112">
                        <c:v>2255.5555555555557</c:v>
                      </c:pt>
                      <c:pt idx="113">
                        <c:v>2255.5555555555557</c:v>
                      </c:pt>
                      <c:pt idx="114">
                        <c:v>2255.5555555555557</c:v>
                      </c:pt>
                      <c:pt idx="115">
                        <c:v>2255.5555555555557</c:v>
                      </c:pt>
                      <c:pt idx="116">
                        <c:v>2255.5555555555557</c:v>
                      </c:pt>
                      <c:pt idx="117">
                        <c:v>2255.5555555555557</c:v>
                      </c:pt>
                      <c:pt idx="118">
                        <c:v>2255.5555555555557</c:v>
                      </c:pt>
                      <c:pt idx="119">
                        <c:v>2255.5555555555557</c:v>
                      </c:pt>
                      <c:pt idx="120">
                        <c:v>2255.5555555555557</c:v>
                      </c:pt>
                      <c:pt idx="121">
                        <c:v>2255.5555555555557</c:v>
                      </c:pt>
                      <c:pt idx="122">
                        <c:v>2255.5555555555557</c:v>
                      </c:pt>
                      <c:pt idx="123">
                        <c:v>2255.5555555555557</c:v>
                      </c:pt>
                      <c:pt idx="124">
                        <c:v>2255.5555555555557</c:v>
                      </c:pt>
                      <c:pt idx="125">
                        <c:v>2255.5555555555557</c:v>
                      </c:pt>
                      <c:pt idx="126">
                        <c:v>2255.5555555555557</c:v>
                      </c:pt>
                      <c:pt idx="127">
                        <c:v>2255.5555555555557</c:v>
                      </c:pt>
                      <c:pt idx="128">
                        <c:v>2255.5555555555557</c:v>
                      </c:pt>
                      <c:pt idx="129">
                        <c:v>2255.5555555555557</c:v>
                      </c:pt>
                      <c:pt idx="130">
                        <c:v>2255.5555555555557</c:v>
                      </c:pt>
                      <c:pt idx="131">
                        <c:v>2255.5555555555557</c:v>
                      </c:pt>
                      <c:pt idx="132">
                        <c:v>2255.5555555555557</c:v>
                      </c:pt>
                      <c:pt idx="133">
                        <c:v>2255.5555555555557</c:v>
                      </c:pt>
                      <c:pt idx="134">
                        <c:v>2255.5555555555557</c:v>
                      </c:pt>
                      <c:pt idx="135">
                        <c:v>2255.5555555555557</c:v>
                      </c:pt>
                      <c:pt idx="136">
                        <c:v>2255.5555555555557</c:v>
                      </c:pt>
                      <c:pt idx="137">
                        <c:v>2255.5555555555557</c:v>
                      </c:pt>
                      <c:pt idx="138">
                        <c:v>2255.5555555555557</c:v>
                      </c:pt>
                      <c:pt idx="139">
                        <c:v>2255.5555555555557</c:v>
                      </c:pt>
                      <c:pt idx="140">
                        <c:v>2255.5555555555557</c:v>
                      </c:pt>
                      <c:pt idx="141">
                        <c:v>2255.5555555555557</c:v>
                      </c:pt>
                      <c:pt idx="142">
                        <c:v>2255.5555555555557</c:v>
                      </c:pt>
                      <c:pt idx="143">
                        <c:v>2255.5555555555557</c:v>
                      </c:pt>
                      <c:pt idx="144">
                        <c:v>2255.5555555555557</c:v>
                      </c:pt>
                      <c:pt idx="145">
                        <c:v>2255.5555555555557</c:v>
                      </c:pt>
                      <c:pt idx="146">
                        <c:v>2255.5555555555557</c:v>
                      </c:pt>
                      <c:pt idx="147">
                        <c:v>2255.5555555555557</c:v>
                      </c:pt>
                      <c:pt idx="148">
                        <c:v>2255.5555555555557</c:v>
                      </c:pt>
                      <c:pt idx="149">
                        <c:v>2255.5555555555557</c:v>
                      </c:pt>
                      <c:pt idx="150">
                        <c:v>2255.5555555555557</c:v>
                      </c:pt>
                      <c:pt idx="151">
                        <c:v>2255.5555555555557</c:v>
                      </c:pt>
                      <c:pt idx="152">
                        <c:v>2255.5555555555557</c:v>
                      </c:pt>
                      <c:pt idx="153">
                        <c:v>2255.5555555555557</c:v>
                      </c:pt>
                      <c:pt idx="154">
                        <c:v>2255.5555555555557</c:v>
                      </c:pt>
                      <c:pt idx="155">
                        <c:v>2255.5555555555557</c:v>
                      </c:pt>
                      <c:pt idx="156">
                        <c:v>2255.5555555555557</c:v>
                      </c:pt>
                      <c:pt idx="157">
                        <c:v>2255.5555555555557</c:v>
                      </c:pt>
                      <c:pt idx="158">
                        <c:v>2255.5555555555557</c:v>
                      </c:pt>
                      <c:pt idx="159">
                        <c:v>2255.5555555555557</c:v>
                      </c:pt>
                      <c:pt idx="160">
                        <c:v>2255.5555555555557</c:v>
                      </c:pt>
                      <c:pt idx="161">
                        <c:v>2255.5555555555557</c:v>
                      </c:pt>
                      <c:pt idx="162">
                        <c:v>2255.5555555555557</c:v>
                      </c:pt>
                      <c:pt idx="163">
                        <c:v>2255.5555555555557</c:v>
                      </c:pt>
                      <c:pt idx="164">
                        <c:v>2255.5555555555557</c:v>
                      </c:pt>
                      <c:pt idx="165">
                        <c:v>2255.5555555555557</c:v>
                      </c:pt>
                      <c:pt idx="166">
                        <c:v>2255.5555555555557</c:v>
                      </c:pt>
                      <c:pt idx="167">
                        <c:v>2255.5555555555557</c:v>
                      </c:pt>
                      <c:pt idx="168">
                        <c:v>2255.5555555555557</c:v>
                      </c:pt>
                      <c:pt idx="169">
                        <c:v>2255.5555555555557</c:v>
                      </c:pt>
                      <c:pt idx="170">
                        <c:v>2255.5555555555557</c:v>
                      </c:pt>
                      <c:pt idx="171">
                        <c:v>2255.5555555555557</c:v>
                      </c:pt>
                      <c:pt idx="172">
                        <c:v>2255.5555555555557</c:v>
                      </c:pt>
                      <c:pt idx="173">
                        <c:v>2255.5555555555557</c:v>
                      </c:pt>
                      <c:pt idx="174">
                        <c:v>2255.5555555555557</c:v>
                      </c:pt>
                      <c:pt idx="175">
                        <c:v>2255.5555555555557</c:v>
                      </c:pt>
                      <c:pt idx="176">
                        <c:v>2255.5555555555557</c:v>
                      </c:pt>
                      <c:pt idx="177">
                        <c:v>2255.5555555555557</c:v>
                      </c:pt>
                      <c:pt idx="178">
                        <c:v>2255.5555555555557</c:v>
                      </c:pt>
                      <c:pt idx="179">
                        <c:v>2255.5555555555557</c:v>
                      </c:pt>
                      <c:pt idx="180">
                        <c:v>2255.5555555555557</c:v>
                      </c:pt>
                      <c:pt idx="181">
                        <c:v>2255.5555555555557</c:v>
                      </c:pt>
                      <c:pt idx="182">
                        <c:v>2255.5555555555557</c:v>
                      </c:pt>
                      <c:pt idx="183">
                        <c:v>2255.5555555555557</c:v>
                      </c:pt>
                      <c:pt idx="184">
                        <c:v>2255.5555555555557</c:v>
                      </c:pt>
                      <c:pt idx="185">
                        <c:v>2255.5555555555557</c:v>
                      </c:pt>
                      <c:pt idx="186">
                        <c:v>2255.5555555555557</c:v>
                      </c:pt>
                      <c:pt idx="187">
                        <c:v>2255.5555555555557</c:v>
                      </c:pt>
                      <c:pt idx="188">
                        <c:v>2255.5555555555557</c:v>
                      </c:pt>
                      <c:pt idx="189">
                        <c:v>2255.5555555555557</c:v>
                      </c:pt>
                      <c:pt idx="190">
                        <c:v>2255.5555555555557</c:v>
                      </c:pt>
                      <c:pt idx="191">
                        <c:v>2255.5555555555557</c:v>
                      </c:pt>
                      <c:pt idx="192">
                        <c:v>2255.5555555555557</c:v>
                      </c:pt>
                      <c:pt idx="193">
                        <c:v>2255.5555555555557</c:v>
                      </c:pt>
                      <c:pt idx="194">
                        <c:v>2255.5555555555557</c:v>
                      </c:pt>
                      <c:pt idx="195">
                        <c:v>2255.5555555555557</c:v>
                      </c:pt>
                      <c:pt idx="196">
                        <c:v>2255.5555555555557</c:v>
                      </c:pt>
                      <c:pt idx="197">
                        <c:v>2255.5555555555557</c:v>
                      </c:pt>
                      <c:pt idx="198">
                        <c:v>2255.5555555555557</c:v>
                      </c:pt>
                      <c:pt idx="199">
                        <c:v>2255.5555555555557</c:v>
                      </c:pt>
                      <c:pt idx="200">
                        <c:v>2255.5555555555557</c:v>
                      </c:pt>
                      <c:pt idx="201">
                        <c:v>2255.5555555555557</c:v>
                      </c:pt>
                      <c:pt idx="202">
                        <c:v>2255.5555555555557</c:v>
                      </c:pt>
                      <c:pt idx="203">
                        <c:v>2255.5555555555557</c:v>
                      </c:pt>
                      <c:pt idx="204">
                        <c:v>2255.5555555555557</c:v>
                      </c:pt>
                      <c:pt idx="205">
                        <c:v>2255.5555555555557</c:v>
                      </c:pt>
                      <c:pt idx="206">
                        <c:v>2255.5555555555557</c:v>
                      </c:pt>
                      <c:pt idx="207">
                        <c:v>2255.5555555555557</c:v>
                      </c:pt>
                      <c:pt idx="208">
                        <c:v>2255.5555555555557</c:v>
                      </c:pt>
                      <c:pt idx="209">
                        <c:v>2255.5555555555557</c:v>
                      </c:pt>
                      <c:pt idx="210">
                        <c:v>2255.5555555555557</c:v>
                      </c:pt>
                      <c:pt idx="211">
                        <c:v>2255.5555555555557</c:v>
                      </c:pt>
                      <c:pt idx="212">
                        <c:v>2255.5555555555557</c:v>
                      </c:pt>
                      <c:pt idx="213">
                        <c:v>2255.5555555555557</c:v>
                      </c:pt>
                      <c:pt idx="214">
                        <c:v>2255.5555555555557</c:v>
                      </c:pt>
                      <c:pt idx="215">
                        <c:v>2255.5555555555557</c:v>
                      </c:pt>
                      <c:pt idx="216">
                        <c:v>2255.5555555555557</c:v>
                      </c:pt>
                      <c:pt idx="217">
                        <c:v>2255.5555555555557</c:v>
                      </c:pt>
                      <c:pt idx="218">
                        <c:v>2255.5555555555557</c:v>
                      </c:pt>
                      <c:pt idx="219">
                        <c:v>2255.5555555555557</c:v>
                      </c:pt>
                      <c:pt idx="220">
                        <c:v>2255.5555555555557</c:v>
                      </c:pt>
                      <c:pt idx="221">
                        <c:v>2255.5555555555557</c:v>
                      </c:pt>
                      <c:pt idx="222">
                        <c:v>2255.5555555555557</c:v>
                      </c:pt>
                      <c:pt idx="223">
                        <c:v>2255.5555555555557</c:v>
                      </c:pt>
                      <c:pt idx="224">
                        <c:v>2255.5555555555557</c:v>
                      </c:pt>
                      <c:pt idx="225">
                        <c:v>2255.5555555555557</c:v>
                      </c:pt>
                      <c:pt idx="226">
                        <c:v>2255.5555555555557</c:v>
                      </c:pt>
                      <c:pt idx="227">
                        <c:v>2255.5555555555557</c:v>
                      </c:pt>
                      <c:pt idx="228">
                        <c:v>2255.5555555555557</c:v>
                      </c:pt>
                      <c:pt idx="229">
                        <c:v>2255.5555555555557</c:v>
                      </c:pt>
                      <c:pt idx="230">
                        <c:v>2255.5555555555557</c:v>
                      </c:pt>
                      <c:pt idx="231">
                        <c:v>2255.5555555555557</c:v>
                      </c:pt>
                      <c:pt idx="232">
                        <c:v>2255.5555555555557</c:v>
                      </c:pt>
                      <c:pt idx="233">
                        <c:v>2255.5555555555557</c:v>
                      </c:pt>
                      <c:pt idx="234">
                        <c:v>2255.5555555555557</c:v>
                      </c:pt>
                      <c:pt idx="235">
                        <c:v>2255.5555555555557</c:v>
                      </c:pt>
                      <c:pt idx="236">
                        <c:v>2255.5555555555557</c:v>
                      </c:pt>
                      <c:pt idx="237">
                        <c:v>2255.5555555555557</c:v>
                      </c:pt>
                      <c:pt idx="238">
                        <c:v>2255.5555555555557</c:v>
                      </c:pt>
                      <c:pt idx="239">
                        <c:v>2255.5555555555557</c:v>
                      </c:pt>
                      <c:pt idx="240">
                        <c:v>2255.5555555555557</c:v>
                      </c:pt>
                      <c:pt idx="241">
                        <c:v>2255.5555555555557</c:v>
                      </c:pt>
                      <c:pt idx="242">
                        <c:v>2255.5555555555557</c:v>
                      </c:pt>
                      <c:pt idx="243">
                        <c:v>2255.5555555555557</c:v>
                      </c:pt>
                      <c:pt idx="244">
                        <c:v>2255.5555555555557</c:v>
                      </c:pt>
                      <c:pt idx="245">
                        <c:v>2255.5555555555557</c:v>
                      </c:pt>
                      <c:pt idx="246">
                        <c:v>2255.5555555555557</c:v>
                      </c:pt>
                      <c:pt idx="247">
                        <c:v>2255.5555555555557</c:v>
                      </c:pt>
                      <c:pt idx="248">
                        <c:v>2255.5555555555557</c:v>
                      </c:pt>
                      <c:pt idx="249">
                        <c:v>2255.5555555555557</c:v>
                      </c:pt>
                      <c:pt idx="250">
                        <c:v>2255.5555555555557</c:v>
                      </c:pt>
                      <c:pt idx="251">
                        <c:v>2255.5555555555557</c:v>
                      </c:pt>
                      <c:pt idx="252">
                        <c:v>2255.5555555555557</c:v>
                      </c:pt>
                      <c:pt idx="253">
                        <c:v>2255.5555555555557</c:v>
                      </c:pt>
                      <c:pt idx="254">
                        <c:v>2255.5555555555557</c:v>
                      </c:pt>
                      <c:pt idx="255">
                        <c:v>2255.5555555555557</c:v>
                      </c:pt>
                      <c:pt idx="256">
                        <c:v>2255.5555555555557</c:v>
                      </c:pt>
                      <c:pt idx="257">
                        <c:v>2255.5555555555557</c:v>
                      </c:pt>
                      <c:pt idx="258">
                        <c:v>2255.5555555555557</c:v>
                      </c:pt>
                      <c:pt idx="259">
                        <c:v>2255.5555555555557</c:v>
                      </c:pt>
                      <c:pt idx="260">
                        <c:v>2255.5555555555557</c:v>
                      </c:pt>
                      <c:pt idx="261">
                        <c:v>2255.5555555555557</c:v>
                      </c:pt>
                      <c:pt idx="262">
                        <c:v>2255.5555555555557</c:v>
                      </c:pt>
                      <c:pt idx="263">
                        <c:v>2255.5555555555557</c:v>
                      </c:pt>
                      <c:pt idx="264">
                        <c:v>2255.5555555555557</c:v>
                      </c:pt>
                      <c:pt idx="265">
                        <c:v>2255.5555555555557</c:v>
                      </c:pt>
                      <c:pt idx="266">
                        <c:v>2255.5555555555557</c:v>
                      </c:pt>
                      <c:pt idx="267">
                        <c:v>2255.5555555555557</c:v>
                      </c:pt>
                      <c:pt idx="268">
                        <c:v>2255.5555555555557</c:v>
                      </c:pt>
                      <c:pt idx="269">
                        <c:v>2255.5555555555557</c:v>
                      </c:pt>
                      <c:pt idx="270">
                        <c:v>2255.5555555555557</c:v>
                      </c:pt>
                      <c:pt idx="271">
                        <c:v>2255.5555555555557</c:v>
                      </c:pt>
                      <c:pt idx="272">
                        <c:v>2255.5555555555557</c:v>
                      </c:pt>
                      <c:pt idx="273">
                        <c:v>2255.5555555555557</c:v>
                      </c:pt>
                      <c:pt idx="274">
                        <c:v>2255.5555555555557</c:v>
                      </c:pt>
                      <c:pt idx="275">
                        <c:v>2255.5555555555557</c:v>
                      </c:pt>
                      <c:pt idx="276">
                        <c:v>2255.5555555555557</c:v>
                      </c:pt>
                      <c:pt idx="277">
                        <c:v>2255.5555555555557</c:v>
                      </c:pt>
                      <c:pt idx="278">
                        <c:v>2255.5555555555557</c:v>
                      </c:pt>
                      <c:pt idx="279">
                        <c:v>2255.5555555555557</c:v>
                      </c:pt>
                      <c:pt idx="280">
                        <c:v>2255.5555555555557</c:v>
                      </c:pt>
                      <c:pt idx="281">
                        <c:v>2255.5555555555557</c:v>
                      </c:pt>
                      <c:pt idx="282">
                        <c:v>2255.5555555555557</c:v>
                      </c:pt>
                      <c:pt idx="283">
                        <c:v>2255.5555555555557</c:v>
                      </c:pt>
                      <c:pt idx="284">
                        <c:v>2255.5555555555557</c:v>
                      </c:pt>
                      <c:pt idx="285">
                        <c:v>2255.5555555555557</c:v>
                      </c:pt>
                      <c:pt idx="286">
                        <c:v>2255.5555555555557</c:v>
                      </c:pt>
                      <c:pt idx="287">
                        <c:v>2255.5555555555557</c:v>
                      </c:pt>
                      <c:pt idx="288">
                        <c:v>2255.5555555555557</c:v>
                      </c:pt>
                      <c:pt idx="289">
                        <c:v>2255.5555555555557</c:v>
                      </c:pt>
                      <c:pt idx="290">
                        <c:v>2255.5555555555557</c:v>
                      </c:pt>
                      <c:pt idx="291">
                        <c:v>2255.5555555555557</c:v>
                      </c:pt>
                      <c:pt idx="292">
                        <c:v>2255.5555555555557</c:v>
                      </c:pt>
                      <c:pt idx="293">
                        <c:v>2255.5555555555557</c:v>
                      </c:pt>
                      <c:pt idx="294">
                        <c:v>2255.5555555555557</c:v>
                      </c:pt>
                      <c:pt idx="295">
                        <c:v>2255.5555555555557</c:v>
                      </c:pt>
                      <c:pt idx="296">
                        <c:v>2255.5555555555557</c:v>
                      </c:pt>
                      <c:pt idx="297">
                        <c:v>2255.5555555555557</c:v>
                      </c:pt>
                      <c:pt idx="298">
                        <c:v>2255.5555555555557</c:v>
                      </c:pt>
                      <c:pt idx="299">
                        <c:v>2255.5555555555557</c:v>
                      </c:pt>
                      <c:pt idx="300">
                        <c:v>2255.5555555555557</c:v>
                      </c:pt>
                      <c:pt idx="301">
                        <c:v>2255.5555555555557</c:v>
                      </c:pt>
                      <c:pt idx="302">
                        <c:v>2255.5555555555557</c:v>
                      </c:pt>
                      <c:pt idx="303">
                        <c:v>2255.5555555555557</c:v>
                      </c:pt>
                      <c:pt idx="304">
                        <c:v>2255.5555555555557</c:v>
                      </c:pt>
                      <c:pt idx="305">
                        <c:v>2255.5555555555557</c:v>
                      </c:pt>
                      <c:pt idx="306">
                        <c:v>2255.5555555555557</c:v>
                      </c:pt>
                      <c:pt idx="307">
                        <c:v>2255.5555555555557</c:v>
                      </c:pt>
                      <c:pt idx="308">
                        <c:v>2255.5555555555557</c:v>
                      </c:pt>
                      <c:pt idx="309">
                        <c:v>2255.5555555555557</c:v>
                      </c:pt>
                      <c:pt idx="310">
                        <c:v>2255.5555555555557</c:v>
                      </c:pt>
                      <c:pt idx="311">
                        <c:v>2255.5555555555557</c:v>
                      </c:pt>
                      <c:pt idx="312">
                        <c:v>2255.5555555555557</c:v>
                      </c:pt>
                      <c:pt idx="313">
                        <c:v>2255.5555555555557</c:v>
                      </c:pt>
                      <c:pt idx="314">
                        <c:v>2255.5555555555557</c:v>
                      </c:pt>
                      <c:pt idx="315">
                        <c:v>2255.5555555555557</c:v>
                      </c:pt>
                      <c:pt idx="316">
                        <c:v>2255.5555555555557</c:v>
                      </c:pt>
                      <c:pt idx="317">
                        <c:v>2255.5555555555557</c:v>
                      </c:pt>
                      <c:pt idx="318">
                        <c:v>2255.5555555555557</c:v>
                      </c:pt>
                      <c:pt idx="319">
                        <c:v>2255.5555555555557</c:v>
                      </c:pt>
                      <c:pt idx="320">
                        <c:v>2255.5555555555557</c:v>
                      </c:pt>
                      <c:pt idx="321">
                        <c:v>2255.5555555555557</c:v>
                      </c:pt>
                      <c:pt idx="322">
                        <c:v>2255.5555555555557</c:v>
                      </c:pt>
                      <c:pt idx="323">
                        <c:v>2255.5555555555557</c:v>
                      </c:pt>
                      <c:pt idx="324">
                        <c:v>2255.5555555555557</c:v>
                      </c:pt>
                      <c:pt idx="325">
                        <c:v>2255.5555555555557</c:v>
                      </c:pt>
                      <c:pt idx="326">
                        <c:v>2255.5555555555557</c:v>
                      </c:pt>
                      <c:pt idx="327">
                        <c:v>2255.5555555555557</c:v>
                      </c:pt>
                      <c:pt idx="328">
                        <c:v>2255.5555555555557</c:v>
                      </c:pt>
                      <c:pt idx="329">
                        <c:v>2255.5555555555557</c:v>
                      </c:pt>
                      <c:pt idx="330">
                        <c:v>2255.5555555555557</c:v>
                      </c:pt>
                      <c:pt idx="331">
                        <c:v>2255.5555555555557</c:v>
                      </c:pt>
                      <c:pt idx="332">
                        <c:v>2255.5555555555557</c:v>
                      </c:pt>
                      <c:pt idx="333">
                        <c:v>2255.5555555555557</c:v>
                      </c:pt>
                      <c:pt idx="334">
                        <c:v>2255.5555555555557</c:v>
                      </c:pt>
                      <c:pt idx="335">
                        <c:v>2255.5555555555557</c:v>
                      </c:pt>
                      <c:pt idx="336">
                        <c:v>2255.5555555555557</c:v>
                      </c:pt>
                      <c:pt idx="337">
                        <c:v>2255.5555555555557</c:v>
                      </c:pt>
                      <c:pt idx="338">
                        <c:v>2255.5555555555557</c:v>
                      </c:pt>
                      <c:pt idx="339">
                        <c:v>2255.5555555555557</c:v>
                      </c:pt>
                      <c:pt idx="340">
                        <c:v>2255.5555555555557</c:v>
                      </c:pt>
                      <c:pt idx="341">
                        <c:v>2255.5555555555557</c:v>
                      </c:pt>
                      <c:pt idx="342">
                        <c:v>2255.5555555555557</c:v>
                      </c:pt>
                      <c:pt idx="343">
                        <c:v>2255.5555555555557</c:v>
                      </c:pt>
                      <c:pt idx="344">
                        <c:v>2255.5555555555557</c:v>
                      </c:pt>
                      <c:pt idx="345">
                        <c:v>2255.5555555555557</c:v>
                      </c:pt>
                      <c:pt idx="346">
                        <c:v>2255.5555555555557</c:v>
                      </c:pt>
                      <c:pt idx="347">
                        <c:v>2255.5555555555557</c:v>
                      </c:pt>
                      <c:pt idx="348">
                        <c:v>2255.5555555555557</c:v>
                      </c:pt>
                      <c:pt idx="349">
                        <c:v>2255.5555555555557</c:v>
                      </c:pt>
                      <c:pt idx="350">
                        <c:v>2255.5555555555557</c:v>
                      </c:pt>
                      <c:pt idx="351">
                        <c:v>2255.5555555555557</c:v>
                      </c:pt>
                      <c:pt idx="352">
                        <c:v>2255.5555555555557</c:v>
                      </c:pt>
                      <c:pt idx="353">
                        <c:v>2255.5555555555557</c:v>
                      </c:pt>
                      <c:pt idx="354">
                        <c:v>2255.5555555555557</c:v>
                      </c:pt>
                      <c:pt idx="355">
                        <c:v>2255.5555555555557</c:v>
                      </c:pt>
                      <c:pt idx="356">
                        <c:v>2255.5555555555557</c:v>
                      </c:pt>
                      <c:pt idx="357">
                        <c:v>2255.5555555555557</c:v>
                      </c:pt>
                      <c:pt idx="358">
                        <c:v>2255.5555555555557</c:v>
                      </c:pt>
                      <c:pt idx="359">
                        <c:v>2255.5555555555557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D8A-4666-B5BF-9050B38C6DE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Kredyt!$I$22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Kredyt!$I$23:$I$382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1590.1666666666667</c:v>
                      </c:pt>
                      <c:pt idx="1">
                        <c:v>1581.8936111111116</c:v>
                      </c:pt>
                      <c:pt idx="2">
                        <c:v>1578.3043240740744</c:v>
                      </c:pt>
                      <c:pt idx="3">
                        <c:v>1576.9152777777781</c:v>
                      </c:pt>
                      <c:pt idx="4">
                        <c:v>1572.4981481481484</c:v>
                      </c:pt>
                      <c:pt idx="5">
                        <c:v>1568.3843223905731</c:v>
                      </c:pt>
                      <c:pt idx="6">
                        <c:v>1588.1622979797987</c:v>
                      </c:pt>
                      <c:pt idx="7">
                        <c:v>1899.5322222222233</c:v>
                      </c:pt>
                      <c:pt idx="8">
                        <c:v>2659.7511111111126</c:v>
                      </c:pt>
                      <c:pt idx="9">
                        <c:v>3124.0596739130456</c:v>
                      </c:pt>
                      <c:pt idx="10">
                        <c:v>3469.27939814815</c:v>
                      </c:pt>
                      <c:pt idx="11">
                        <c:v>3854.273597222224</c:v>
                      </c:pt>
                      <c:pt idx="12">
                        <c:v>4395.6266666666697</c:v>
                      </c:pt>
                      <c:pt idx="13">
                        <c:v>5102.4068796296351</c:v>
                      </c:pt>
                      <c:pt idx="14">
                        <c:v>5687.7914814814858</c:v>
                      </c:pt>
                      <c:pt idx="15">
                        <c:v>5975.8259259259312</c:v>
                      </c:pt>
                      <c:pt idx="16">
                        <c:v>6094.5970370370451</c:v>
                      </c:pt>
                      <c:pt idx="17">
                        <c:v>6060.5949031986611</c:v>
                      </c:pt>
                      <c:pt idx="18">
                        <c:v>6065.1325000000061</c:v>
                      </c:pt>
                      <c:pt idx="19">
                        <c:v>6160.7859567901332</c:v>
                      </c:pt>
                      <c:pt idx="20">
                        <c:v>6215.9539814814916</c:v>
                      </c:pt>
                      <c:pt idx="21">
                        <c:v>5958.0714814814892</c:v>
                      </c:pt>
                      <c:pt idx="22">
                        <c:v>5802.8445061728489</c:v>
                      </c:pt>
                      <c:pt idx="23">
                        <c:v>5761.4097268518626</c:v>
                      </c:pt>
                      <c:pt idx="24">
                        <c:v>5731.7785507246472</c:v>
                      </c:pt>
                      <c:pt idx="25">
                        <c:v>5698.8985380117074</c:v>
                      </c:pt>
                      <c:pt idx="26">
                        <c:v>5681.5564814814925</c:v>
                      </c:pt>
                      <c:pt idx="27">
                        <c:v>5664.5458333333445</c:v>
                      </c:pt>
                      <c:pt idx="28">
                        <c:v>5528.9681481481593</c:v>
                      </c:pt>
                      <c:pt idx="29">
                        <c:v>5379.9647811447931</c:v>
                      </c:pt>
                      <c:pt idx="30">
                        <c:v>4923.5287037037151</c:v>
                      </c:pt>
                      <c:pt idx="31">
                        <c:v>4748.1734175084275</c:v>
                      </c:pt>
                      <c:pt idx="32">
                        <c:v>4828.2207407407514</c:v>
                      </c:pt>
                      <c:pt idx="33">
                        <c:v>4868.2634941520573</c:v>
                      </c:pt>
                      <c:pt idx="34">
                        <c:v>4864.4729377104477</c:v>
                      </c:pt>
                      <c:pt idx="35">
                        <c:v>4858.8202160493938</c:v>
                      </c:pt>
                      <c:pt idx="36">
                        <c:v>4846.4800000000123</c:v>
                      </c:pt>
                      <c:pt idx="37">
                        <c:v>4837.0147222222358</c:v>
                      </c:pt>
                      <c:pt idx="38">
                        <c:v>4818.3215370370499</c:v>
                      </c:pt>
                      <c:pt idx="39">
                        <c:v>4802.4527638889022</c:v>
                      </c:pt>
                      <c:pt idx="40">
                        <c:v>4792.3753086419892</c:v>
                      </c:pt>
                      <c:pt idx="41">
                        <c:v>4746.2928069273121</c:v>
                      </c:pt>
                      <c:pt idx="42">
                        <c:v>4700.4053292181225</c:v>
                      </c:pt>
                      <c:pt idx="43">
                        <c:v>4654.7128755144186</c:v>
                      </c:pt>
                      <c:pt idx="44">
                        <c:v>4609.2154458162022</c:v>
                      </c:pt>
                      <c:pt idx="45">
                        <c:v>4563.9130401234725</c:v>
                      </c:pt>
                      <c:pt idx="46">
                        <c:v>4518.8056584362294</c:v>
                      </c:pt>
                      <c:pt idx="47">
                        <c:v>4473.8933007544738</c:v>
                      </c:pt>
                      <c:pt idx="48">
                        <c:v>4429.1759670782058</c:v>
                      </c:pt>
                      <c:pt idx="49">
                        <c:v>4384.6536574074244</c:v>
                      </c:pt>
                      <c:pt idx="50">
                        <c:v>4340.3263717421296</c:v>
                      </c:pt>
                      <c:pt idx="51">
                        <c:v>4296.1941100823215</c:v>
                      </c:pt>
                      <c:pt idx="52">
                        <c:v>4252.256872428</c:v>
                      </c:pt>
                      <c:pt idx="53">
                        <c:v>4208.5146587791669</c:v>
                      </c:pt>
                      <c:pt idx="54">
                        <c:v>4164.9674691358205</c:v>
                      </c:pt>
                      <c:pt idx="55">
                        <c:v>4121.6153034979598</c:v>
                      </c:pt>
                      <c:pt idx="56">
                        <c:v>4078.458161865587</c:v>
                      </c:pt>
                      <c:pt idx="57">
                        <c:v>4035.4960442387005</c:v>
                      </c:pt>
                      <c:pt idx="58">
                        <c:v>3992.728950617302</c:v>
                      </c:pt>
                      <c:pt idx="59">
                        <c:v>3950.1568810013905</c:v>
                      </c:pt>
                      <c:pt idx="60">
                        <c:v>3907.7798353909652</c:v>
                      </c:pt>
                      <c:pt idx="61">
                        <c:v>3865.597813786027</c:v>
                      </c:pt>
                      <c:pt idx="62">
                        <c:v>3823.6108161865754</c:v>
                      </c:pt>
                      <c:pt idx="63">
                        <c:v>3781.818842592611</c:v>
                      </c:pt>
                      <c:pt idx="64">
                        <c:v>3740.221893004134</c:v>
                      </c:pt>
                      <c:pt idx="65">
                        <c:v>3698.8199674211432</c:v>
                      </c:pt>
                      <c:pt idx="66">
                        <c:v>3657.6130658436409</c:v>
                      </c:pt>
                      <c:pt idx="67">
                        <c:v>3616.6011882716243</c:v>
                      </c:pt>
                      <c:pt idx="68">
                        <c:v>3575.7843347050948</c:v>
                      </c:pt>
                      <c:pt idx="69">
                        <c:v>3535.1625051440519</c:v>
                      </c:pt>
                      <c:pt idx="70">
                        <c:v>3494.7356995884966</c:v>
                      </c:pt>
                      <c:pt idx="71">
                        <c:v>3454.5039180384288</c:v>
                      </c:pt>
                      <c:pt idx="72">
                        <c:v>3414.4671604938471</c:v>
                      </c:pt>
                      <c:pt idx="73">
                        <c:v>3374.6254269547521</c:v>
                      </c:pt>
                      <c:pt idx="74">
                        <c:v>3334.9787174211451</c:v>
                      </c:pt>
                      <c:pt idx="75">
                        <c:v>3295.5270318930238</c:v>
                      </c:pt>
                      <c:pt idx="76">
                        <c:v>3256.2703703703901</c:v>
                      </c:pt>
                      <c:pt idx="77">
                        <c:v>3244.8046296296502</c:v>
                      </c:pt>
                      <c:pt idx="78">
                        <c:v>3233.3388888889094</c:v>
                      </c:pt>
                      <c:pt idx="79">
                        <c:v>3221.8731481481686</c:v>
                      </c:pt>
                      <c:pt idx="80">
                        <c:v>3210.4074074074283</c:v>
                      </c:pt>
                      <c:pt idx="81">
                        <c:v>3198.941666666688</c:v>
                      </c:pt>
                      <c:pt idx="82">
                        <c:v>3187.4759259259476</c:v>
                      </c:pt>
                      <c:pt idx="83">
                        <c:v>3176.0101851852069</c:v>
                      </c:pt>
                      <c:pt idx="84">
                        <c:v>3164.5444444444661</c:v>
                      </c:pt>
                      <c:pt idx="85">
                        <c:v>3153.0787037037262</c:v>
                      </c:pt>
                      <c:pt idx="86">
                        <c:v>3141.6129629629854</c:v>
                      </c:pt>
                      <c:pt idx="87">
                        <c:v>3130.1472222222451</c:v>
                      </c:pt>
                      <c:pt idx="88">
                        <c:v>3118.6814814815043</c:v>
                      </c:pt>
                      <c:pt idx="89">
                        <c:v>3107.2157407407644</c:v>
                      </c:pt>
                      <c:pt idx="90">
                        <c:v>3095.7500000000236</c:v>
                      </c:pt>
                      <c:pt idx="91">
                        <c:v>3084.2842592592829</c:v>
                      </c:pt>
                      <c:pt idx="92">
                        <c:v>3072.8185185185425</c:v>
                      </c:pt>
                      <c:pt idx="93">
                        <c:v>3061.3527777778022</c:v>
                      </c:pt>
                      <c:pt idx="94">
                        <c:v>3049.8870370370619</c:v>
                      </c:pt>
                      <c:pt idx="95">
                        <c:v>3038.4212962963211</c:v>
                      </c:pt>
                      <c:pt idx="96">
                        <c:v>3026.9555555555803</c:v>
                      </c:pt>
                      <c:pt idx="97">
                        <c:v>3015.4898148148404</c:v>
                      </c:pt>
                      <c:pt idx="98">
                        <c:v>3004.0240740740996</c:v>
                      </c:pt>
                      <c:pt idx="99">
                        <c:v>2992.5583333333593</c:v>
                      </c:pt>
                      <c:pt idx="100">
                        <c:v>2981.0925925926185</c:v>
                      </c:pt>
                      <c:pt idx="101">
                        <c:v>2969.6268518518787</c:v>
                      </c:pt>
                      <c:pt idx="102">
                        <c:v>2958.1611111111379</c:v>
                      </c:pt>
                      <c:pt idx="103">
                        <c:v>2946.6953703703971</c:v>
                      </c:pt>
                      <c:pt idx="104">
                        <c:v>2935.2296296296572</c:v>
                      </c:pt>
                      <c:pt idx="105">
                        <c:v>2923.7638888889164</c:v>
                      </c:pt>
                      <c:pt idx="106">
                        <c:v>2912.2981481481761</c:v>
                      </c:pt>
                      <c:pt idx="107">
                        <c:v>2900.8324074074353</c:v>
                      </c:pt>
                      <c:pt idx="108">
                        <c:v>2889.3666666666954</c:v>
                      </c:pt>
                      <c:pt idx="109">
                        <c:v>2877.9009259259547</c:v>
                      </c:pt>
                      <c:pt idx="110">
                        <c:v>2866.4351851852139</c:v>
                      </c:pt>
                      <c:pt idx="111">
                        <c:v>2854.9694444444735</c:v>
                      </c:pt>
                      <c:pt idx="112">
                        <c:v>2843.5037037037332</c:v>
                      </c:pt>
                      <c:pt idx="113">
                        <c:v>2832.0379629629929</c:v>
                      </c:pt>
                      <c:pt idx="114">
                        <c:v>2820.5722222222521</c:v>
                      </c:pt>
                      <c:pt idx="115">
                        <c:v>2809.1064814815113</c:v>
                      </c:pt>
                      <c:pt idx="116">
                        <c:v>2797.6407407407714</c:v>
                      </c:pt>
                      <c:pt idx="117">
                        <c:v>2786.1750000000306</c:v>
                      </c:pt>
                      <c:pt idx="118">
                        <c:v>2774.7092592592903</c:v>
                      </c:pt>
                      <c:pt idx="119">
                        <c:v>2763.2435185185495</c:v>
                      </c:pt>
                      <c:pt idx="120">
                        <c:v>2751.7777777778097</c:v>
                      </c:pt>
                      <c:pt idx="121">
                        <c:v>2740.3120370370689</c:v>
                      </c:pt>
                      <c:pt idx="122">
                        <c:v>2728.8462962963281</c:v>
                      </c:pt>
                      <c:pt idx="123">
                        <c:v>2717.3805555555878</c:v>
                      </c:pt>
                      <c:pt idx="124">
                        <c:v>2705.9148148148474</c:v>
                      </c:pt>
                      <c:pt idx="125">
                        <c:v>2694.4490740741071</c:v>
                      </c:pt>
                      <c:pt idx="126">
                        <c:v>2682.9833333333663</c:v>
                      </c:pt>
                      <c:pt idx="127">
                        <c:v>2671.517592592626</c:v>
                      </c:pt>
                      <c:pt idx="128">
                        <c:v>2660.0518518518852</c:v>
                      </c:pt>
                      <c:pt idx="129">
                        <c:v>2648.5861111111444</c:v>
                      </c:pt>
                      <c:pt idx="130">
                        <c:v>2637.1203703704036</c:v>
                      </c:pt>
                      <c:pt idx="131">
                        <c:v>2625.6546296296628</c:v>
                      </c:pt>
                      <c:pt idx="132">
                        <c:v>2614.1888888889221</c:v>
                      </c:pt>
                      <c:pt idx="133">
                        <c:v>2602.7231481481813</c:v>
                      </c:pt>
                      <c:pt idx="134">
                        <c:v>2591.2574074074405</c:v>
                      </c:pt>
                      <c:pt idx="135">
                        <c:v>2579.7916666666997</c:v>
                      </c:pt>
                      <c:pt idx="136">
                        <c:v>2568.3259259259589</c:v>
                      </c:pt>
                      <c:pt idx="137">
                        <c:v>2556.8601851852181</c:v>
                      </c:pt>
                      <c:pt idx="138">
                        <c:v>2545.3944444444774</c:v>
                      </c:pt>
                      <c:pt idx="139">
                        <c:v>2533.9287037037366</c:v>
                      </c:pt>
                      <c:pt idx="140">
                        <c:v>2522.4629629629958</c:v>
                      </c:pt>
                      <c:pt idx="141">
                        <c:v>2510.997222222255</c:v>
                      </c:pt>
                      <c:pt idx="142">
                        <c:v>2499.5314814815142</c:v>
                      </c:pt>
                      <c:pt idx="143">
                        <c:v>2488.0657407407734</c:v>
                      </c:pt>
                      <c:pt idx="144">
                        <c:v>2476.6000000000327</c:v>
                      </c:pt>
                      <c:pt idx="145">
                        <c:v>2465.1342592592919</c:v>
                      </c:pt>
                      <c:pt idx="146">
                        <c:v>2453.6685185185511</c:v>
                      </c:pt>
                      <c:pt idx="147">
                        <c:v>2442.2027777778108</c:v>
                      </c:pt>
                      <c:pt idx="148">
                        <c:v>2430.7370370370695</c:v>
                      </c:pt>
                      <c:pt idx="149">
                        <c:v>2419.2712962963292</c:v>
                      </c:pt>
                      <c:pt idx="150">
                        <c:v>2407.8055555555879</c:v>
                      </c:pt>
                      <c:pt idx="151">
                        <c:v>2396.3398148148476</c:v>
                      </c:pt>
                      <c:pt idx="152">
                        <c:v>2384.8740740741064</c:v>
                      </c:pt>
                      <c:pt idx="153">
                        <c:v>2373.408333333366</c:v>
                      </c:pt>
                      <c:pt idx="154">
                        <c:v>2361.9425925926248</c:v>
                      </c:pt>
                      <c:pt idx="155">
                        <c:v>2350.4768518518845</c:v>
                      </c:pt>
                      <c:pt idx="156">
                        <c:v>2339.0111111111432</c:v>
                      </c:pt>
                      <c:pt idx="157">
                        <c:v>2327.5453703704029</c:v>
                      </c:pt>
                      <c:pt idx="158">
                        <c:v>2316.0796296296617</c:v>
                      </c:pt>
                      <c:pt idx="159">
                        <c:v>2304.6138888889213</c:v>
                      </c:pt>
                      <c:pt idx="160">
                        <c:v>2293.1481481481806</c:v>
                      </c:pt>
                      <c:pt idx="161">
                        <c:v>2281.6824074074398</c:v>
                      </c:pt>
                      <c:pt idx="162">
                        <c:v>2270.216666666699</c:v>
                      </c:pt>
                      <c:pt idx="163">
                        <c:v>2258.7509259259582</c:v>
                      </c:pt>
                      <c:pt idx="164">
                        <c:v>2247.2851851852174</c:v>
                      </c:pt>
                      <c:pt idx="165">
                        <c:v>2235.8194444444766</c:v>
                      </c:pt>
                      <c:pt idx="166">
                        <c:v>2224.3537037037358</c:v>
                      </c:pt>
                      <c:pt idx="167">
                        <c:v>2212.8879629629951</c:v>
                      </c:pt>
                      <c:pt idx="168">
                        <c:v>2201.4222222222543</c:v>
                      </c:pt>
                      <c:pt idx="169">
                        <c:v>2189.9564814815135</c:v>
                      </c:pt>
                      <c:pt idx="170">
                        <c:v>2178.4907407407727</c:v>
                      </c:pt>
                      <c:pt idx="171">
                        <c:v>2167.0250000000319</c:v>
                      </c:pt>
                      <c:pt idx="172">
                        <c:v>2155.5592592592911</c:v>
                      </c:pt>
                      <c:pt idx="173">
                        <c:v>2144.0935185185504</c:v>
                      </c:pt>
                      <c:pt idx="174">
                        <c:v>2132.6277777778096</c:v>
                      </c:pt>
                      <c:pt idx="175">
                        <c:v>2121.1620370370688</c:v>
                      </c:pt>
                      <c:pt idx="176">
                        <c:v>2109.696296296328</c:v>
                      </c:pt>
                      <c:pt idx="177">
                        <c:v>2098.2305555555872</c:v>
                      </c:pt>
                      <c:pt idx="178">
                        <c:v>2086.7648148148464</c:v>
                      </c:pt>
                      <c:pt idx="179">
                        <c:v>2075.2990740741056</c:v>
                      </c:pt>
                      <c:pt idx="180">
                        <c:v>2063.8333333333649</c:v>
                      </c:pt>
                      <c:pt idx="181">
                        <c:v>2052.3675925926241</c:v>
                      </c:pt>
                      <c:pt idx="182">
                        <c:v>2040.9018518518833</c:v>
                      </c:pt>
                      <c:pt idx="183">
                        <c:v>2029.4361111111427</c:v>
                      </c:pt>
                      <c:pt idx="184">
                        <c:v>2017.9703703704017</c:v>
                      </c:pt>
                      <c:pt idx="185">
                        <c:v>2006.5046296296612</c:v>
                      </c:pt>
                      <c:pt idx="186">
                        <c:v>1995.0388888889204</c:v>
                      </c:pt>
                      <c:pt idx="187">
                        <c:v>1983.5731481481796</c:v>
                      </c:pt>
                      <c:pt idx="188">
                        <c:v>1972.1074074074388</c:v>
                      </c:pt>
                      <c:pt idx="189">
                        <c:v>1960.641666666698</c:v>
                      </c:pt>
                      <c:pt idx="190">
                        <c:v>1949.1759259259572</c:v>
                      </c:pt>
                      <c:pt idx="191">
                        <c:v>1937.7101851852165</c:v>
                      </c:pt>
                      <c:pt idx="192">
                        <c:v>1926.2444444444757</c:v>
                      </c:pt>
                      <c:pt idx="193">
                        <c:v>1914.7787037037349</c:v>
                      </c:pt>
                      <c:pt idx="194">
                        <c:v>1903.3129629629941</c:v>
                      </c:pt>
                      <c:pt idx="195">
                        <c:v>1891.8472222222533</c:v>
                      </c:pt>
                      <c:pt idx="196">
                        <c:v>1880.3814814815125</c:v>
                      </c:pt>
                      <c:pt idx="197">
                        <c:v>1868.9157407407718</c:v>
                      </c:pt>
                      <c:pt idx="198">
                        <c:v>1857.450000000031</c:v>
                      </c:pt>
                      <c:pt idx="199">
                        <c:v>1845.9842592592902</c:v>
                      </c:pt>
                      <c:pt idx="200">
                        <c:v>1834.5185185185494</c:v>
                      </c:pt>
                      <c:pt idx="201">
                        <c:v>1823.0527777778088</c:v>
                      </c:pt>
                      <c:pt idx="202">
                        <c:v>1811.5870370370678</c:v>
                      </c:pt>
                      <c:pt idx="203">
                        <c:v>1800.1212962963273</c:v>
                      </c:pt>
                      <c:pt idx="204">
                        <c:v>1788.6555555555863</c:v>
                      </c:pt>
                      <c:pt idx="205">
                        <c:v>1777.1898148148457</c:v>
                      </c:pt>
                      <c:pt idx="206">
                        <c:v>1765.7240740741047</c:v>
                      </c:pt>
                      <c:pt idx="207">
                        <c:v>1754.2583333333641</c:v>
                      </c:pt>
                      <c:pt idx="208">
                        <c:v>1742.7925925926231</c:v>
                      </c:pt>
                      <c:pt idx="209">
                        <c:v>1731.3268518518826</c:v>
                      </c:pt>
                      <c:pt idx="210">
                        <c:v>1719.8611111111416</c:v>
                      </c:pt>
                      <c:pt idx="211">
                        <c:v>1708.395370370401</c:v>
                      </c:pt>
                      <c:pt idx="212">
                        <c:v>1696.92962962966</c:v>
                      </c:pt>
                      <c:pt idx="213">
                        <c:v>1685.4638888889194</c:v>
                      </c:pt>
                      <c:pt idx="214">
                        <c:v>1673.9981481481789</c:v>
                      </c:pt>
                      <c:pt idx="215">
                        <c:v>1662.5324074074379</c:v>
                      </c:pt>
                      <c:pt idx="216">
                        <c:v>1651.0666666666973</c:v>
                      </c:pt>
                      <c:pt idx="217">
                        <c:v>1639.6009259259563</c:v>
                      </c:pt>
                      <c:pt idx="218">
                        <c:v>1628.1351851852157</c:v>
                      </c:pt>
                      <c:pt idx="219">
                        <c:v>1616.6694444444747</c:v>
                      </c:pt>
                      <c:pt idx="220">
                        <c:v>1605.2037037037342</c:v>
                      </c:pt>
                      <c:pt idx="221">
                        <c:v>1593.7379629629932</c:v>
                      </c:pt>
                      <c:pt idx="222">
                        <c:v>1582.2722222222526</c:v>
                      </c:pt>
                      <c:pt idx="223">
                        <c:v>1570.8064814815116</c:v>
                      </c:pt>
                      <c:pt idx="224">
                        <c:v>1559.340740740771</c:v>
                      </c:pt>
                      <c:pt idx="225">
                        <c:v>1547.87500000003</c:v>
                      </c:pt>
                      <c:pt idx="226">
                        <c:v>1536.4092592592895</c:v>
                      </c:pt>
                      <c:pt idx="227">
                        <c:v>1524.9435185185487</c:v>
                      </c:pt>
                      <c:pt idx="228">
                        <c:v>1513.4777777778079</c:v>
                      </c:pt>
                      <c:pt idx="229">
                        <c:v>1502.0120370370671</c:v>
                      </c:pt>
                      <c:pt idx="230">
                        <c:v>1490.5462962963263</c:v>
                      </c:pt>
                      <c:pt idx="231">
                        <c:v>1479.0805555555855</c:v>
                      </c:pt>
                      <c:pt idx="232">
                        <c:v>1467.6148148148447</c:v>
                      </c:pt>
                      <c:pt idx="233">
                        <c:v>1456.149074074104</c:v>
                      </c:pt>
                      <c:pt idx="234">
                        <c:v>1444.6833333333632</c:v>
                      </c:pt>
                      <c:pt idx="235">
                        <c:v>1433.2175925926224</c:v>
                      </c:pt>
                      <c:pt idx="236">
                        <c:v>1421.7518518518816</c:v>
                      </c:pt>
                      <c:pt idx="237">
                        <c:v>1410.2861111111408</c:v>
                      </c:pt>
                      <c:pt idx="238">
                        <c:v>1398.8203703704</c:v>
                      </c:pt>
                      <c:pt idx="239">
                        <c:v>1387.3546296296593</c:v>
                      </c:pt>
                      <c:pt idx="240">
                        <c:v>1375.8888888889185</c:v>
                      </c:pt>
                      <c:pt idx="241">
                        <c:v>1364.4231481481777</c:v>
                      </c:pt>
                      <c:pt idx="242">
                        <c:v>1352.9574074074369</c:v>
                      </c:pt>
                      <c:pt idx="243">
                        <c:v>1341.4916666666961</c:v>
                      </c:pt>
                      <c:pt idx="244">
                        <c:v>1330.0259259259553</c:v>
                      </c:pt>
                      <c:pt idx="245">
                        <c:v>1318.5601851852146</c:v>
                      </c:pt>
                      <c:pt idx="246">
                        <c:v>1307.0944444444738</c:v>
                      </c:pt>
                      <c:pt idx="247">
                        <c:v>1295.6287037037332</c:v>
                      </c:pt>
                      <c:pt idx="248">
                        <c:v>1284.1629629629924</c:v>
                      </c:pt>
                      <c:pt idx="249">
                        <c:v>1272.6972222222516</c:v>
                      </c:pt>
                      <c:pt idx="250">
                        <c:v>1261.2314814815109</c:v>
                      </c:pt>
                      <c:pt idx="251">
                        <c:v>1249.7657407407701</c:v>
                      </c:pt>
                      <c:pt idx="252">
                        <c:v>1238.3000000000293</c:v>
                      </c:pt>
                      <c:pt idx="253">
                        <c:v>1226.8342592592885</c:v>
                      </c:pt>
                      <c:pt idx="254">
                        <c:v>1215.3685185185477</c:v>
                      </c:pt>
                      <c:pt idx="255">
                        <c:v>1203.9027777778069</c:v>
                      </c:pt>
                      <c:pt idx="256">
                        <c:v>1192.4370370370661</c:v>
                      </c:pt>
                      <c:pt idx="257">
                        <c:v>1180.9712962963254</c:v>
                      </c:pt>
                      <c:pt idx="258">
                        <c:v>1169.5055555555846</c:v>
                      </c:pt>
                      <c:pt idx="259">
                        <c:v>1158.0398148148438</c:v>
                      </c:pt>
                      <c:pt idx="260">
                        <c:v>1146.574074074103</c:v>
                      </c:pt>
                      <c:pt idx="261">
                        <c:v>1135.1083333333625</c:v>
                      </c:pt>
                      <c:pt idx="262">
                        <c:v>1123.6425925926217</c:v>
                      </c:pt>
                      <c:pt idx="263">
                        <c:v>1112.1768518518809</c:v>
                      </c:pt>
                      <c:pt idx="264">
                        <c:v>1100.7111111111401</c:v>
                      </c:pt>
                      <c:pt idx="265">
                        <c:v>1089.2453703703993</c:v>
                      </c:pt>
                      <c:pt idx="266">
                        <c:v>1077.7796296296585</c:v>
                      </c:pt>
                      <c:pt idx="267">
                        <c:v>1066.3138888889177</c:v>
                      </c:pt>
                      <c:pt idx="268">
                        <c:v>1054.848148148177</c:v>
                      </c:pt>
                      <c:pt idx="269">
                        <c:v>1043.3824074074362</c:v>
                      </c:pt>
                      <c:pt idx="270">
                        <c:v>1031.9166666666954</c:v>
                      </c:pt>
                      <c:pt idx="271">
                        <c:v>1020.4509259259545</c:v>
                      </c:pt>
                      <c:pt idx="272">
                        <c:v>1008.9851851852137</c:v>
                      </c:pt>
                      <c:pt idx="273">
                        <c:v>997.51944444447292</c:v>
                      </c:pt>
                      <c:pt idx="274">
                        <c:v>986.05370370373214</c:v>
                      </c:pt>
                      <c:pt idx="275">
                        <c:v>974.58796296299158</c:v>
                      </c:pt>
                      <c:pt idx="276">
                        <c:v>963.1222222222508</c:v>
                      </c:pt>
                      <c:pt idx="277">
                        <c:v>951.65648148151001</c:v>
                      </c:pt>
                      <c:pt idx="278">
                        <c:v>940.19074074076923</c:v>
                      </c:pt>
                      <c:pt idx="279">
                        <c:v>928.72500000002844</c:v>
                      </c:pt>
                      <c:pt idx="280">
                        <c:v>917.25925925928766</c:v>
                      </c:pt>
                      <c:pt idx="281">
                        <c:v>905.79351851854688</c:v>
                      </c:pt>
                      <c:pt idx="282">
                        <c:v>894.32777777780609</c:v>
                      </c:pt>
                      <c:pt idx="283">
                        <c:v>882.86203703706531</c:v>
                      </c:pt>
                      <c:pt idx="284">
                        <c:v>871.39629629632452</c:v>
                      </c:pt>
                      <c:pt idx="285">
                        <c:v>859.93055555558374</c:v>
                      </c:pt>
                      <c:pt idx="286">
                        <c:v>848.46481481484295</c:v>
                      </c:pt>
                      <c:pt idx="287">
                        <c:v>836.99907407410217</c:v>
                      </c:pt>
                      <c:pt idx="288">
                        <c:v>825.5333333333615</c:v>
                      </c:pt>
                      <c:pt idx="289">
                        <c:v>814.06759259262071</c:v>
                      </c:pt>
                      <c:pt idx="290">
                        <c:v>802.60185185187993</c:v>
                      </c:pt>
                      <c:pt idx="291">
                        <c:v>791.13611111113914</c:v>
                      </c:pt>
                      <c:pt idx="292">
                        <c:v>779.67037037039836</c:v>
                      </c:pt>
                      <c:pt idx="293">
                        <c:v>768.20462962965757</c:v>
                      </c:pt>
                      <c:pt idx="294">
                        <c:v>756.73888888891679</c:v>
                      </c:pt>
                      <c:pt idx="295">
                        <c:v>745.27314814817601</c:v>
                      </c:pt>
                      <c:pt idx="296">
                        <c:v>733.80740740743522</c:v>
                      </c:pt>
                      <c:pt idx="297">
                        <c:v>722.34166666669444</c:v>
                      </c:pt>
                      <c:pt idx="298">
                        <c:v>710.87592592595365</c:v>
                      </c:pt>
                      <c:pt idx="299">
                        <c:v>699.41018518521287</c:v>
                      </c:pt>
                      <c:pt idx="300">
                        <c:v>687.94444444447208</c:v>
                      </c:pt>
                      <c:pt idx="301">
                        <c:v>676.47870370373141</c:v>
                      </c:pt>
                      <c:pt idx="302">
                        <c:v>665.01296296299063</c:v>
                      </c:pt>
                      <c:pt idx="303">
                        <c:v>653.54722222224984</c:v>
                      </c:pt>
                      <c:pt idx="304">
                        <c:v>642.08148148150906</c:v>
                      </c:pt>
                      <c:pt idx="305">
                        <c:v>630.61574074076827</c:v>
                      </c:pt>
                      <c:pt idx="306">
                        <c:v>619.15000000002749</c:v>
                      </c:pt>
                      <c:pt idx="307">
                        <c:v>607.6842592592867</c:v>
                      </c:pt>
                      <c:pt idx="308">
                        <c:v>596.21851851854592</c:v>
                      </c:pt>
                      <c:pt idx="309">
                        <c:v>584.75277777780514</c:v>
                      </c:pt>
                      <c:pt idx="310">
                        <c:v>573.28703703706435</c:v>
                      </c:pt>
                      <c:pt idx="311">
                        <c:v>561.82129629632357</c:v>
                      </c:pt>
                      <c:pt idx="312">
                        <c:v>550.3555555555829</c:v>
                      </c:pt>
                      <c:pt idx="313">
                        <c:v>538.88981481484211</c:v>
                      </c:pt>
                      <c:pt idx="314">
                        <c:v>527.42407407410133</c:v>
                      </c:pt>
                      <c:pt idx="315">
                        <c:v>515.95833333336054</c:v>
                      </c:pt>
                      <c:pt idx="316">
                        <c:v>504.49259259261976</c:v>
                      </c:pt>
                      <c:pt idx="317">
                        <c:v>493.02685185187897</c:v>
                      </c:pt>
                      <c:pt idx="318">
                        <c:v>481.56111111113819</c:v>
                      </c:pt>
                      <c:pt idx="319">
                        <c:v>470.09537037039746</c:v>
                      </c:pt>
                      <c:pt idx="320">
                        <c:v>458.62962962965668</c:v>
                      </c:pt>
                      <c:pt idx="321">
                        <c:v>447.16388888891589</c:v>
                      </c:pt>
                      <c:pt idx="322">
                        <c:v>435.69814814817511</c:v>
                      </c:pt>
                      <c:pt idx="323">
                        <c:v>424.23240740743432</c:v>
                      </c:pt>
                      <c:pt idx="324">
                        <c:v>412.76666666669354</c:v>
                      </c:pt>
                      <c:pt idx="325">
                        <c:v>401.30092592595275</c:v>
                      </c:pt>
                      <c:pt idx="326">
                        <c:v>389.83518518521208</c:v>
                      </c:pt>
                      <c:pt idx="327">
                        <c:v>378.3694444444713</c:v>
                      </c:pt>
                      <c:pt idx="328">
                        <c:v>366.90370370373051</c:v>
                      </c:pt>
                      <c:pt idx="329">
                        <c:v>355.43796296298973</c:v>
                      </c:pt>
                      <c:pt idx="330">
                        <c:v>343.97222222224894</c:v>
                      </c:pt>
                      <c:pt idx="331">
                        <c:v>332.50648148150822</c:v>
                      </c:pt>
                      <c:pt idx="332">
                        <c:v>321.04074074076749</c:v>
                      </c:pt>
                      <c:pt idx="333">
                        <c:v>309.57500000002671</c:v>
                      </c:pt>
                      <c:pt idx="334">
                        <c:v>298.10925925928603</c:v>
                      </c:pt>
                      <c:pt idx="335">
                        <c:v>286.64351851854525</c:v>
                      </c:pt>
                      <c:pt idx="336">
                        <c:v>275.17777777780452</c:v>
                      </c:pt>
                      <c:pt idx="337">
                        <c:v>263.71203703706379</c:v>
                      </c:pt>
                      <c:pt idx="338">
                        <c:v>252.24629629632307</c:v>
                      </c:pt>
                      <c:pt idx="339">
                        <c:v>240.78055555558231</c:v>
                      </c:pt>
                      <c:pt idx="340">
                        <c:v>229.31481481484158</c:v>
                      </c:pt>
                      <c:pt idx="341">
                        <c:v>217.84907407410083</c:v>
                      </c:pt>
                      <c:pt idx="342">
                        <c:v>206.38333333336013</c:v>
                      </c:pt>
                      <c:pt idx="343">
                        <c:v>194.91759259261937</c:v>
                      </c:pt>
                      <c:pt idx="344">
                        <c:v>183.45185185187862</c:v>
                      </c:pt>
                      <c:pt idx="345">
                        <c:v>171.98611111113792</c:v>
                      </c:pt>
                      <c:pt idx="346">
                        <c:v>160.52037037039716</c:v>
                      </c:pt>
                      <c:pt idx="347">
                        <c:v>149.05462962965643</c:v>
                      </c:pt>
                      <c:pt idx="348">
                        <c:v>137.5888888889157</c:v>
                      </c:pt>
                      <c:pt idx="349">
                        <c:v>126.12314814817495</c:v>
                      </c:pt>
                      <c:pt idx="350">
                        <c:v>114.65740740743422</c:v>
                      </c:pt>
                      <c:pt idx="351">
                        <c:v>103.19166666669348</c:v>
                      </c:pt>
                      <c:pt idx="352">
                        <c:v>91.725925925952751</c:v>
                      </c:pt>
                      <c:pt idx="353">
                        <c:v>80.260185185212009</c:v>
                      </c:pt>
                      <c:pt idx="354">
                        <c:v>68.794444444471267</c:v>
                      </c:pt>
                      <c:pt idx="355">
                        <c:v>57.328703703730532</c:v>
                      </c:pt>
                      <c:pt idx="356">
                        <c:v>45.862962962989798</c:v>
                      </c:pt>
                      <c:pt idx="357">
                        <c:v>34.397222222249056</c:v>
                      </c:pt>
                      <c:pt idx="358">
                        <c:v>22.931481481508314</c:v>
                      </c:pt>
                      <c:pt idx="359">
                        <c:v>11.465740740767574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D8A-4666-B5BF-9050B38C6DE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Kredyt!$K$22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Kredyt!$K$23:$K$382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812000</c:v>
                      </c:pt>
                      <c:pt idx="1">
                        <c:v>810444.75161517202</c:v>
                      </c:pt>
                      <c:pt idx="2">
                        <c:v>808884.97700089705</c:v>
                      </c:pt>
                      <c:pt idx="3">
                        <c:v>807322.46960114187</c:v>
                      </c:pt>
                      <c:pt idx="4">
                        <c:v>805758.07134686038</c:v>
                      </c:pt>
                      <c:pt idx="5">
                        <c:v>804190.60947933095</c:v>
                      </c:pt>
                      <c:pt idx="6">
                        <c:v>802620.19518903666</c:v>
                      </c:pt>
                      <c:pt idx="7">
                        <c:v>801056.0483512897</c:v>
                      </c:pt>
                      <c:pt idx="8">
                        <c:v>799607.20072229079</c:v>
                      </c:pt>
                      <c:pt idx="9">
                        <c:v>798414.21933983336</c:v>
                      </c:pt>
                      <c:pt idx="10">
                        <c:v>797358.45888397365</c:v>
                      </c:pt>
                      <c:pt idx="11">
                        <c:v>796395.83008319477</c:v>
                      </c:pt>
                      <c:pt idx="12">
                        <c:v>795529.17311362841</c:v>
                      </c:pt>
                      <c:pt idx="13">
                        <c:v>794784.46957878664</c:v>
                      </c:pt>
                      <c:pt idx="14">
                        <c:v>794177.29210696626</c:v>
                      </c:pt>
                      <c:pt idx="15">
                        <c:v>793666.71086603217</c:v>
                      </c:pt>
                      <c:pt idx="16">
                        <c:v>793197.97804884706</c:v>
                      </c:pt>
                      <c:pt idx="17">
                        <c:v>792744.97523850703</c:v>
                      </c:pt>
                      <c:pt idx="18">
                        <c:v>792286.12214384205</c:v>
                      </c:pt>
                      <c:pt idx="19">
                        <c:v>791826.81985504308</c:v>
                      </c:pt>
                      <c:pt idx="20">
                        <c:v>791379.78748646006</c:v>
                      </c:pt>
                      <c:pt idx="21">
                        <c:v>790939.24760880764</c:v>
                      </c:pt>
                      <c:pt idx="22">
                        <c:v>790461.17385170073</c:v>
                      </c:pt>
                      <c:pt idx="23">
                        <c:v>789958.70208760072</c:v>
                      </c:pt>
                      <c:pt idx="24">
                        <c:v>789448.65611927398</c:v>
                      </c:pt>
                      <c:pt idx="25">
                        <c:v>788932.78442519333</c:v>
                      </c:pt>
                      <c:pt idx="26">
                        <c:v>788410.51123194664</c:v>
                      </c:pt>
                      <c:pt idx="27">
                        <c:v>787884.24631883786</c:v>
                      </c:pt>
                      <c:pt idx="28">
                        <c:v>787354.01249117602</c:v>
                      </c:pt>
                      <c:pt idx="29">
                        <c:v>786800.31340068311</c:v>
                      </c:pt>
                      <c:pt idx="30">
                        <c:v>786219.92172741785</c:v>
                      </c:pt>
                      <c:pt idx="31">
                        <c:v>785553.85971649084</c:v>
                      </c:pt>
                      <c:pt idx="32">
                        <c:v>784851.17545651342</c:v>
                      </c:pt>
                      <c:pt idx="33">
                        <c:v>784163.23286388197</c:v>
                      </c:pt>
                      <c:pt idx="34">
                        <c:v>783481.81013497279</c:v>
                      </c:pt>
                      <c:pt idx="35">
                        <c:v>782798.11550101382</c:v>
                      </c:pt>
                      <c:pt idx="36">
                        <c:v>782111.76326475735</c:v>
                      </c:pt>
                      <c:pt idx="37">
                        <c:v>781421.38937572844</c:v>
                      </c:pt>
                      <c:pt idx="38">
                        <c:v>780727.55298762501</c:v>
                      </c:pt>
                      <c:pt idx="39">
                        <c:v>780028.35040901869</c:v>
                      </c:pt>
                      <c:pt idx="40">
                        <c:v>779324.32308581029</c:v>
                      </c:pt>
                      <c:pt idx="41">
                        <c:v>778616.63574580825</c:v>
                      </c:pt>
                      <c:pt idx="42">
                        <c:v>777897.75844774814</c:v>
                      </c:pt>
                      <c:pt idx="43">
                        <c:v>777167.57984368096</c:v>
                      </c:pt>
                      <c:pt idx="44">
                        <c:v>776425.98879121454</c:v>
                      </c:pt>
                      <c:pt idx="45">
                        <c:v>775672.87438190484</c:v>
                      </c:pt>
                      <c:pt idx="46">
                        <c:v>774908.12596988666</c:v>
                      </c:pt>
                      <c:pt idx="47">
                        <c:v>774131.63320073567</c:v>
                      </c:pt>
                      <c:pt idx="48">
                        <c:v>773343.28604055184</c:v>
                      </c:pt>
                      <c:pt idx="49">
                        <c:v>772542.97480525635</c:v>
                      </c:pt>
                      <c:pt idx="50">
                        <c:v>771730.59019009082</c:v>
                      </c:pt>
                      <c:pt idx="51">
                        <c:v>770906.02329931071</c:v>
                      </c:pt>
                      <c:pt idx="52">
                        <c:v>770069.16567606211</c:v>
                      </c:pt>
                      <c:pt idx="53">
                        <c:v>769219.9093324329</c:v>
                      </c:pt>
                      <c:pt idx="54">
                        <c:v>768358.14677966724</c:v>
                      </c:pt>
                      <c:pt idx="55">
                        <c:v>767483.77105853462</c:v>
                      </c:pt>
                      <c:pt idx="56">
                        <c:v>766596.6757698413</c:v>
                      </c:pt>
                      <c:pt idx="57">
                        <c:v>765696.75510507612</c:v>
                      </c:pt>
                      <c:pt idx="58">
                        <c:v>764783.90387717751</c:v>
                      </c:pt>
                      <c:pt idx="59">
                        <c:v>763858.01755141316</c:v>
                      </c:pt>
                      <c:pt idx="60">
                        <c:v>762918.99227636098</c:v>
                      </c:pt>
                      <c:pt idx="61">
                        <c:v>761966.72491497942</c:v>
                      </c:pt>
                      <c:pt idx="62">
                        <c:v>761001.11307575821</c:v>
                      </c:pt>
                      <c:pt idx="63">
                        <c:v>760022.05514393654</c:v>
                      </c:pt>
                      <c:pt idx="64">
                        <c:v>759029.45031277894</c:v>
                      </c:pt>
                      <c:pt idx="65">
                        <c:v>758023.19861489674</c:v>
                      </c:pt>
                      <c:pt idx="66">
                        <c:v>757003.20095360465</c:v>
                      </c:pt>
                      <c:pt idx="67">
                        <c:v>755969.35913430038</c:v>
                      </c:pt>
                      <c:pt idx="68">
                        <c:v>754921.57589585637</c:v>
                      </c:pt>
                      <c:pt idx="69">
                        <c:v>753859.75494201167</c:v>
                      </c:pt>
                      <c:pt idx="70">
                        <c:v>752783.80097275332</c:v>
                      </c:pt>
                      <c:pt idx="71">
                        <c:v>751693.61971567501</c:v>
                      </c:pt>
                      <c:pt idx="72">
                        <c:v>750589.11795730144</c:v>
                      </c:pt>
                      <c:pt idx="73">
                        <c:v>749470.20357436652</c:v>
                      </c:pt>
                      <c:pt idx="74">
                        <c:v>748336.7855650353</c:v>
                      </c:pt>
                      <c:pt idx="75">
                        <c:v>747188.77408005542</c:v>
                      </c:pt>
                      <c:pt idx="76">
                        <c:v>746026.08045382879</c:v>
                      </c:pt>
                      <c:pt idx="77">
                        <c:v>744848.61723539012</c:v>
                      </c:pt>
                      <c:pt idx="78">
                        <c:v>743665.16857892438</c:v>
                      </c:pt>
                      <c:pt idx="79">
                        <c:v>742475.70405845495</c:v>
                      </c:pt>
                      <c:pt idx="80">
                        <c:v>741280.1930933398</c:v>
                      </c:pt>
                      <c:pt idx="81">
                        <c:v>740078.60494748538</c:v>
                      </c:pt>
                      <c:pt idx="82">
                        <c:v>738870.90872855613</c:v>
                      </c:pt>
                      <c:pt idx="83">
                        <c:v>737657.07338718069</c:v>
                      </c:pt>
                      <c:pt idx="84">
                        <c:v>736437.06771615322</c:v>
                      </c:pt>
                      <c:pt idx="85">
                        <c:v>735210.8603496314</c:v>
                      </c:pt>
                      <c:pt idx="86">
                        <c:v>733978.41976232978</c:v>
                      </c:pt>
                      <c:pt idx="87">
                        <c:v>732739.7142687093</c:v>
                      </c:pt>
                      <c:pt idx="88">
                        <c:v>731494.71202216297</c:v>
                      </c:pt>
                      <c:pt idx="89">
                        <c:v>730243.38101419667</c:v>
                      </c:pt>
                      <c:pt idx="90">
                        <c:v>728985.68907360651</c:v>
                      </c:pt>
                      <c:pt idx="91">
                        <c:v>727721.60386565176</c:v>
                      </c:pt>
                      <c:pt idx="92">
                        <c:v>726451.09289122326</c:v>
                      </c:pt>
                      <c:pt idx="93">
                        <c:v>725174.12348600803</c:v>
                      </c:pt>
                      <c:pt idx="94">
                        <c:v>723890.66281964967</c:v>
                      </c:pt>
                      <c:pt idx="95">
                        <c:v>722600.67789490393</c:v>
                      </c:pt>
                      <c:pt idx="96">
                        <c:v>721304.13554679079</c:v>
                      </c:pt>
                      <c:pt idx="97">
                        <c:v>720001.00244174141</c:v>
                      </c:pt>
                      <c:pt idx="98">
                        <c:v>718691.24507674132</c:v>
                      </c:pt>
                      <c:pt idx="99">
                        <c:v>717374.82977846917</c:v>
                      </c:pt>
                      <c:pt idx="100">
                        <c:v>716051.72270243079</c:v>
                      </c:pt>
                      <c:pt idx="101">
                        <c:v>714721.88983208919</c:v>
                      </c:pt>
                      <c:pt idx="102">
                        <c:v>713385.29697799007</c:v>
                      </c:pt>
                      <c:pt idx="103">
                        <c:v>712041.90977688262</c:v>
                      </c:pt>
                      <c:pt idx="104">
                        <c:v>710691.6936908362</c:v>
                      </c:pt>
                      <c:pt idx="105">
                        <c:v>709334.61400635238</c:v>
                      </c:pt>
                      <c:pt idx="106">
                        <c:v>707970.63583347236</c:v>
                      </c:pt>
                      <c:pt idx="107">
                        <c:v>706599.72410488024</c:v>
                      </c:pt>
                      <c:pt idx="108">
                        <c:v>705221.84357500111</c:v>
                      </c:pt>
                      <c:pt idx="109">
                        <c:v>703836.95881909505</c:v>
                      </c:pt>
                      <c:pt idx="110">
                        <c:v>702445.03423234646</c:v>
                      </c:pt>
                      <c:pt idx="111">
                        <c:v>701046.03402894863</c:v>
                      </c:pt>
                      <c:pt idx="112">
                        <c:v>699639.92224118346</c:v>
                      </c:pt>
                      <c:pt idx="113">
                        <c:v>698226.66271849722</c:v>
                      </c:pt>
                      <c:pt idx="114">
                        <c:v>696806.21912657062</c:v>
                      </c:pt>
                      <c:pt idx="115">
                        <c:v>695378.55494638509</c:v>
                      </c:pt>
                      <c:pt idx="116">
                        <c:v>693943.63347328361</c:v>
                      </c:pt>
                      <c:pt idx="117">
                        <c:v>692501.41781602718</c:v>
                      </c:pt>
                      <c:pt idx="118">
                        <c:v>691051.8708958464</c:v>
                      </c:pt>
                      <c:pt idx="119">
                        <c:v>689594.95544548798</c:v>
                      </c:pt>
                      <c:pt idx="120">
                        <c:v>688130.63400825695</c:v>
                      </c:pt>
                      <c:pt idx="121">
                        <c:v>686658.86893705337</c:v>
                      </c:pt>
                      <c:pt idx="122">
                        <c:v>685179.62239340448</c:v>
                      </c:pt>
                      <c:pt idx="123">
                        <c:v>683692.85634649207</c:v>
                      </c:pt>
                      <c:pt idx="124">
                        <c:v>682198.53257217444</c:v>
                      </c:pt>
                      <c:pt idx="125">
                        <c:v>680696.61265200411</c:v>
                      </c:pt>
                      <c:pt idx="126">
                        <c:v>679187.05797223956</c:v>
                      </c:pt>
                      <c:pt idx="127">
                        <c:v>677669.8297228528</c:v>
                      </c:pt>
                      <c:pt idx="128">
                        <c:v>676144.88889653166</c:v>
                      </c:pt>
                      <c:pt idx="129">
                        <c:v>674612.19628767681</c:v>
                      </c:pt>
                      <c:pt idx="130">
                        <c:v>673071.71249139355</c:v>
                      </c:pt>
                      <c:pt idx="131">
                        <c:v>671523.39790247916</c:v>
                      </c:pt>
                      <c:pt idx="132">
                        <c:v>669967.21271440445</c:v>
                      </c:pt>
                      <c:pt idx="133">
                        <c:v>668403.11691829038</c:v>
                      </c:pt>
                      <c:pt idx="134">
                        <c:v>666831.07030187943</c:v>
                      </c:pt>
                      <c:pt idx="135">
                        <c:v>665251.03244850168</c:v>
                      </c:pt>
                      <c:pt idx="136">
                        <c:v>663662.96273603593</c:v>
                      </c:pt>
                      <c:pt idx="137">
                        <c:v>662066.82033586514</c:v>
                      </c:pt>
                      <c:pt idx="138">
                        <c:v>660462.56421182689</c:v>
                      </c:pt>
                      <c:pt idx="139">
                        <c:v>658850.15311915812</c:v>
                      </c:pt>
                      <c:pt idx="140">
                        <c:v>657229.5456034349</c:v>
                      </c:pt>
                      <c:pt idx="141">
                        <c:v>655600.6999995067</c:v>
                      </c:pt>
                      <c:pt idx="142">
                        <c:v>653963.5744304253</c:v>
                      </c:pt>
                      <c:pt idx="143">
                        <c:v>652318.12680636765</c:v>
                      </c:pt>
                      <c:pt idx="144">
                        <c:v>650664.31482355436</c:v>
                      </c:pt>
                      <c:pt idx="145">
                        <c:v>649002.09596316179</c:v>
                      </c:pt>
                      <c:pt idx="146">
                        <c:v>647331.4274902289</c:v>
                      </c:pt>
                      <c:pt idx="147">
                        <c:v>645652.26645255857</c:v>
                      </c:pt>
                      <c:pt idx="148">
                        <c:v>643964.56967961346</c:v>
                      </c:pt>
                      <c:pt idx="149">
                        <c:v>642268.2937814059</c:v>
                      </c:pt>
                      <c:pt idx="150">
                        <c:v>640563.3951473824</c:v>
                      </c:pt>
                      <c:pt idx="151">
                        <c:v>638849.82994530268</c:v>
                      </c:pt>
                      <c:pt idx="152">
                        <c:v>637127.55412011233</c:v>
                      </c:pt>
                      <c:pt idx="153">
                        <c:v>635396.5233928106</c:v>
                      </c:pt>
                      <c:pt idx="154">
                        <c:v>633656.69325931184</c:v>
                      </c:pt>
                      <c:pt idx="155">
                        <c:v>631908.01898930105</c:v>
                      </c:pt>
                      <c:pt idx="156">
                        <c:v>630150.45562508435</c:v>
                      </c:pt>
                      <c:pt idx="157">
                        <c:v>628383.9579804329</c:v>
                      </c:pt>
                      <c:pt idx="158">
                        <c:v>626608.48063942115</c:v>
                      </c:pt>
                      <c:pt idx="159">
                        <c:v>624823.97795525927</c:v>
                      </c:pt>
                      <c:pt idx="160">
                        <c:v>623030.40404911956</c:v>
                      </c:pt>
                      <c:pt idx="161">
                        <c:v>621227.71280895697</c:v>
                      </c:pt>
                      <c:pt idx="162">
                        <c:v>619415.8578883236</c:v>
                      </c:pt>
                      <c:pt idx="163">
                        <c:v>617594.79270517698</c:v>
                      </c:pt>
                      <c:pt idx="164">
                        <c:v>615764.47044068272</c:v>
                      </c:pt>
                      <c:pt idx="165">
                        <c:v>613924.84403801057</c:v>
                      </c:pt>
                      <c:pt idx="166">
                        <c:v>612075.86620112485</c:v>
                      </c:pt>
                      <c:pt idx="167">
                        <c:v>610217.48939356825</c:v>
                      </c:pt>
                      <c:pt idx="168">
                        <c:v>608349.66583723994</c:v>
                      </c:pt>
                      <c:pt idx="169">
                        <c:v>606472.34751116694</c:v>
                      </c:pt>
                      <c:pt idx="170">
                        <c:v>604585.48615026975</c:v>
                      </c:pt>
                      <c:pt idx="171">
                        <c:v>602689.03324412135</c:v>
                      </c:pt>
                      <c:pt idx="172">
                        <c:v>600782.94003569998</c:v>
                      </c:pt>
                      <c:pt idx="173">
                        <c:v>598867.15752013586</c:v>
                      </c:pt>
                      <c:pt idx="174">
                        <c:v>596941.63644345093</c:v>
                      </c:pt>
                      <c:pt idx="175">
                        <c:v>595006.32730129291</c:v>
                      </c:pt>
                      <c:pt idx="176">
                        <c:v>593061.18033766223</c:v>
                      </c:pt>
                      <c:pt idx="177">
                        <c:v>591106.14554363303</c:v>
                      </c:pt>
                      <c:pt idx="178">
                        <c:v>589141.17265606753</c:v>
                      </c:pt>
                      <c:pt idx="179">
                        <c:v>587166.21115632355</c:v>
                      </c:pt>
                      <c:pt idx="180">
                        <c:v>585181.21026895591</c:v>
                      </c:pt>
                      <c:pt idx="181">
                        <c:v>583186.11896041082</c:v>
                      </c:pt>
                      <c:pt idx="182">
                        <c:v>581180.88593771402</c:v>
                      </c:pt>
                      <c:pt idx="183">
                        <c:v>579165.45964715176</c:v>
                      </c:pt>
                      <c:pt idx="184">
                        <c:v>577139.78827294579</c:v>
                      </c:pt>
                      <c:pt idx="185">
                        <c:v>575103.81973592099</c:v>
                      </c:pt>
                      <c:pt idx="186">
                        <c:v>573057.50169216632</c:v>
                      </c:pt>
                      <c:pt idx="187">
                        <c:v>571000.78153168922</c:v>
                      </c:pt>
                      <c:pt idx="188">
                        <c:v>568933.60637706309</c:v>
                      </c:pt>
                      <c:pt idx="189">
                        <c:v>566855.92308206751</c:v>
                      </c:pt>
                      <c:pt idx="190">
                        <c:v>564767.67823032243</c:v>
                      </c:pt>
                      <c:pt idx="191">
                        <c:v>562668.81813391426</c:v>
                      </c:pt>
                      <c:pt idx="192">
                        <c:v>560559.28883201606</c:v>
                      </c:pt>
                      <c:pt idx="193">
                        <c:v>558439.03608949983</c:v>
                      </c:pt>
                      <c:pt idx="194">
                        <c:v>556308.00539554248</c:v>
                      </c:pt>
                      <c:pt idx="195">
                        <c:v>554166.14196222427</c:v>
                      </c:pt>
                      <c:pt idx="196">
                        <c:v>552013.39072311996</c:v>
                      </c:pt>
                      <c:pt idx="197">
                        <c:v>549849.69633188355</c:v>
                      </c:pt>
                      <c:pt idx="198">
                        <c:v>547675.003160825</c:v>
                      </c:pt>
                      <c:pt idx="199">
                        <c:v>545489.25529948028</c:v>
                      </c:pt>
                      <c:pt idx="200">
                        <c:v>543292.39655317366</c:v>
                      </c:pt>
                      <c:pt idx="201">
                        <c:v>541084.37044157332</c:v>
                      </c:pt>
                      <c:pt idx="202">
                        <c:v>538865.1201972391</c:v>
                      </c:pt>
                      <c:pt idx="203">
                        <c:v>536634.58876416285</c:v>
                      </c:pt>
                      <c:pt idx="204">
                        <c:v>534392.71879630175</c:v>
                      </c:pt>
                      <c:pt idx="205">
                        <c:v>532139.452656104</c:v>
                      </c:pt>
                      <c:pt idx="206">
                        <c:v>529874.73241302697</c:v>
                      </c:pt>
                      <c:pt idx="207">
                        <c:v>527598.49984204757</c:v>
                      </c:pt>
                      <c:pt idx="208">
                        <c:v>525310.69642216573</c:v>
                      </c:pt>
                      <c:pt idx="209">
                        <c:v>523011.26333489944</c:v>
                      </c:pt>
                      <c:pt idx="210">
                        <c:v>520700.14146277291</c:v>
                      </c:pt>
                      <c:pt idx="211">
                        <c:v>518377.27138779638</c:v>
                      </c:pt>
                      <c:pt idx="212">
                        <c:v>516042.59338993876</c:v>
                      </c:pt>
                      <c:pt idx="213">
                        <c:v>513696.047445592</c:v>
                      </c:pt>
                      <c:pt idx="214">
                        <c:v>511337.57322602818</c:v>
                      </c:pt>
                      <c:pt idx="215">
                        <c:v>508967.11009584821</c:v>
                      </c:pt>
                      <c:pt idx="216">
                        <c:v>506584.59711142315</c:v>
                      </c:pt>
                      <c:pt idx="217">
                        <c:v>504189.97301932727</c:v>
                      </c:pt>
                      <c:pt idx="218">
                        <c:v>501783.17625476327</c:v>
                      </c:pt>
                      <c:pt idx="219">
                        <c:v>499364.14493997936</c:v>
                      </c:pt>
                      <c:pt idx="220">
                        <c:v>496932.81688267866</c:v>
                      </c:pt>
                      <c:pt idx="221">
                        <c:v>494489.12957441999</c:v>
                      </c:pt>
                      <c:pt idx="222">
                        <c:v>492033.020189011</c:v>
                      </c:pt>
                      <c:pt idx="223">
                        <c:v>489564.42558089289</c:v>
                      </c:pt>
                      <c:pt idx="224">
                        <c:v>487083.28228351683</c:v>
                      </c:pt>
                      <c:pt idx="225">
                        <c:v>484589.52650771243</c:v>
                      </c:pt>
                      <c:pt idx="226">
                        <c:v>482083.09414004773</c:v>
                      </c:pt>
                      <c:pt idx="227">
                        <c:v>479563.92074118071</c:v>
                      </c:pt>
                      <c:pt idx="228">
                        <c:v>477031.9415442028</c:v>
                      </c:pt>
                      <c:pt idx="229">
                        <c:v>474487.09145297355</c:v>
                      </c:pt>
                      <c:pt idx="230">
                        <c:v>471929.30504044722</c:v>
                      </c:pt>
                      <c:pt idx="231">
                        <c:v>469358.51654699055</c:v>
                      </c:pt>
                      <c:pt idx="232">
                        <c:v>466774.65987869212</c:v>
                      </c:pt>
                      <c:pt idx="233">
                        <c:v>464177.66860566323</c:v>
                      </c:pt>
                      <c:pt idx="234">
                        <c:v>461567.47596032976</c:v>
                      </c:pt>
                      <c:pt idx="235">
                        <c:v>458944.01483571582</c:v>
                      </c:pt>
                      <c:pt idx="236">
                        <c:v>456307.21778371843</c:v>
                      </c:pt>
                      <c:pt idx="237">
                        <c:v>453657.01701337338</c:v>
                      </c:pt>
                      <c:pt idx="238">
                        <c:v>450993.34438911243</c:v>
                      </c:pt>
                      <c:pt idx="239">
                        <c:v>448316.13142901147</c:v>
                      </c:pt>
                      <c:pt idx="240">
                        <c:v>445625.30930303002</c:v>
                      </c:pt>
                      <c:pt idx="241">
                        <c:v>442920.80883124151</c:v>
                      </c:pt>
                      <c:pt idx="242">
                        <c:v>440202.56048205472</c:v>
                      </c:pt>
                      <c:pt idx="243">
                        <c:v>437470.49437042623</c:v>
                      </c:pt>
                      <c:pt idx="244">
                        <c:v>434724.54025606363</c:v>
                      </c:pt>
                      <c:pt idx="245">
                        <c:v>431964.6275416197</c:v>
                      </c:pt>
                      <c:pt idx="246">
                        <c:v>429190.68527087732</c:v>
                      </c:pt>
                      <c:pt idx="247">
                        <c:v>426402.64212692535</c:v>
                      </c:pt>
                      <c:pt idx="248">
                        <c:v>423600.42643032497</c:v>
                      </c:pt>
                      <c:pt idx="249">
                        <c:v>420783.96613726683</c:v>
                      </c:pt>
                      <c:pt idx="250">
                        <c:v>417953.18883771903</c:v>
                      </c:pt>
                      <c:pt idx="251">
                        <c:v>415108.02175356518</c:v>
                      </c:pt>
                      <c:pt idx="252">
                        <c:v>412248.39173673355</c:v>
                      </c:pt>
                      <c:pt idx="253">
                        <c:v>409374.22526731633</c:v>
                      </c:pt>
                      <c:pt idx="254">
                        <c:v>406485.44845167961</c:v>
                      </c:pt>
                      <c:pt idx="255">
                        <c:v>403581.98702056339</c:v>
                      </c:pt>
                      <c:pt idx="256">
                        <c:v>400663.76632717234</c:v>
                      </c:pt>
                      <c:pt idx="257">
                        <c:v>397730.71134525654</c:v>
                      </c:pt>
                      <c:pt idx="258">
                        <c:v>394782.74666718266</c:v>
                      </c:pt>
                      <c:pt idx="259">
                        <c:v>391819.79650199524</c:v>
                      </c:pt>
                      <c:pt idx="260">
                        <c:v>388841.78467346809</c:v>
                      </c:pt>
                      <c:pt idx="261">
                        <c:v>385848.63461814594</c:v>
                      </c:pt>
                      <c:pt idx="262">
                        <c:v>382840.26938337594</c:v>
                      </c:pt>
                      <c:pt idx="263">
                        <c:v>379816.61162532918</c:v>
                      </c:pt>
                      <c:pt idx="264">
                        <c:v>376777.58360701235</c:v>
                      </c:pt>
                      <c:pt idx="265">
                        <c:v>373723.10719626909</c:v>
                      </c:pt>
                      <c:pt idx="266">
                        <c:v>370653.10386377119</c:v>
                      </c:pt>
                      <c:pt idx="267">
                        <c:v>367567.49468099978</c:v>
                      </c:pt>
                      <c:pt idx="268">
                        <c:v>364466.20031821594</c:v>
                      </c:pt>
                      <c:pt idx="269">
                        <c:v>361349.14104242128</c:v>
                      </c:pt>
                      <c:pt idx="270">
                        <c:v>358216.23671530798</c:v>
                      </c:pt>
                      <c:pt idx="271">
                        <c:v>355067.40679119853</c:v>
                      </c:pt>
                      <c:pt idx="272">
                        <c:v>351902.57031497487</c:v>
                      </c:pt>
                      <c:pt idx="273">
                        <c:v>348721.64591999707</c:v>
                      </c:pt>
                      <c:pt idx="274">
                        <c:v>345524.55182601145</c:v>
                      </c:pt>
                      <c:pt idx="275">
                        <c:v>342311.20583704807</c:v>
                      </c:pt>
                      <c:pt idx="276">
                        <c:v>339081.52533930744</c:v>
                      </c:pt>
                      <c:pt idx="277">
                        <c:v>335835.42729903664</c:v>
                      </c:pt>
                      <c:pt idx="278">
                        <c:v>332572.82826039451</c:v>
                      </c:pt>
                      <c:pt idx="279">
                        <c:v>329293.6443433059</c:v>
                      </c:pt>
                      <c:pt idx="280">
                        <c:v>325997.79124130541</c:v>
                      </c:pt>
                      <c:pt idx="281">
                        <c:v>322685.18421936978</c:v>
                      </c:pt>
                      <c:pt idx="282">
                        <c:v>319355.73811173934</c:v>
                      </c:pt>
                      <c:pt idx="283">
                        <c:v>316009.36731972842</c:v>
                      </c:pt>
                      <c:pt idx="284">
                        <c:v>312645.98580952478</c:v>
                      </c:pt>
                      <c:pt idx="285">
                        <c:v>309265.5071099776</c:v>
                      </c:pt>
                      <c:pt idx="286">
                        <c:v>305867.84431037441</c:v>
                      </c:pt>
                      <c:pt idx="287">
                        <c:v>302452.91005820653</c:v>
                      </c:pt>
                      <c:pt idx="288">
                        <c:v>299020.61655692349</c:v>
                      </c:pt>
                      <c:pt idx="289">
                        <c:v>295570.8755636756</c:v>
                      </c:pt>
                      <c:pt idx="290">
                        <c:v>292103.59838704532</c:v>
                      </c:pt>
                      <c:pt idx="291">
                        <c:v>288618.69588476722</c:v>
                      </c:pt>
                      <c:pt idx="292">
                        <c:v>285116.07846143586</c:v>
                      </c:pt>
                      <c:pt idx="293">
                        <c:v>281595.65606620256</c:v>
                      </c:pt>
                      <c:pt idx="294">
                        <c:v>278057.33819046017</c:v>
                      </c:pt>
                      <c:pt idx="295">
                        <c:v>274501.03386551607</c:v>
                      </c:pt>
                      <c:pt idx="296">
                        <c:v>270926.65166025353</c:v>
                      </c:pt>
                      <c:pt idx="297">
                        <c:v>267334.09967878088</c:v>
                      </c:pt>
                      <c:pt idx="298">
                        <c:v>263723.28555806907</c:v>
                      </c:pt>
                      <c:pt idx="299">
                        <c:v>260094.11646557698</c:v>
                      </c:pt>
                      <c:pt idx="300">
                        <c:v>256446.49909686472</c:v>
                      </c:pt>
                      <c:pt idx="301">
                        <c:v>252780.33967319486</c:v>
                      </c:pt>
                      <c:pt idx="302">
                        <c:v>249095.54393912133</c:v>
                      </c:pt>
                      <c:pt idx="303">
                        <c:v>245392.01716006626</c:v>
                      </c:pt>
                      <c:pt idx="304">
                        <c:v>241669.66411988434</c:v>
                      </c:pt>
                      <c:pt idx="305">
                        <c:v>237928.38911841481</c:v>
                      </c:pt>
                      <c:pt idx="306">
                        <c:v>234168.09596902115</c:v>
                      </c:pt>
                      <c:pt idx="307">
                        <c:v>230388.68799611807</c:v>
                      </c:pt>
                      <c:pt idx="308">
                        <c:v>226590.06803268607</c:v>
                      </c:pt>
                      <c:pt idx="309">
                        <c:v>222772.1384177733</c:v>
                      </c:pt>
                      <c:pt idx="310">
                        <c:v>218934.80099398471</c:v>
                      </c:pt>
                      <c:pt idx="311">
                        <c:v>215077.95710495854</c:v>
                      </c:pt>
                      <c:pt idx="312">
                        <c:v>211201.50759282982</c:v>
                      </c:pt>
                      <c:pt idx="313">
                        <c:v>207305.3527956811</c:v>
                      </c:pt>
                      <c:pt idx="314">
                        <c:v>203389.39254498022</c:v>
                      </c:pt>
                      <c:pt idx="315">
                        <c:v>199453.52616300495</c:v>
                      </c:pt>
                      <c:pt idx="316">
                        <c:v>195497.65246025461</c:v>
                      </c:pt>
                      <c:pt idx="317">
                        <c:v>191521.66973284865</c:v>
                      </c:pt>
                      <c:pt idx="318">
                        <c:v>187525.4757599117</c:v>
                      </c:pt>
                      <c:pt idx="319">
                        <c:v>183508.96780094565</c:v>
                      </c:pt>
                      <c:pt idx="320">
                        <c:v>179472.04259318821</c:v>
                      </c:pt>
                      <c:pt idx="321">
                        <c:v>175414.59634895797</c:v>
                      </c:pt>
                      <c:pt idx="322">
                        <c:v>171336.52475298624</c:v>
                      </c:pt>
                      <c:pt idx="323">
                        <c:v>167237.72295973499</c:v>
                      </c:pt>
                      <c:pt idx="324">
                        <c:v>163118.08559070138</c:v>
                      </c:pt>
                      <c:pt idx="325">
                        <c:v>158977.5067317085</c:v>
                      </c:pt>
                      <c:pt idx="326">
                        <c:v>154815.87993018242</c:v>
                      </c:pt>
                      <c:pt idx="327">
                        <c:v>150633.09819241526</c:v>
                      </c:pt>
                      <c:pt idx="328">
                        <c:v>146429.05398081444</c:v>
                      </c:pt>
                      <c:pt idx="329">
                        <c:v>142203.63921113798</c:v>
                      </c:pt>
                      <c:pt idx="330">
                        <c:v>137956.74524971566</c:v>
                      </c:pt>
                      <c:pt idx="331">
                        <c:v>133688.26291065611</c:v>
                      </c:pt>
                      <c:pt idx="332">
                        <c:v>129398.08245303968</c:v>
                      </c:pt>
                      <c:pt idx="333">
                        <c:v>125086.09357809703</c:v>
                      </c:pt>
                      <c:pt idx="334">
                        <c:v>120752.18542637343</c:v>
                      </c:pt>
                      <c:pt idx="335">
                        <c:v>116396.24657487856</c:v>
                      </c:pt>
                      <c:pt idx="336">
                        <c:v>112018.16503422192</c:v>
                      </c:pt>
                      <c:pt idx="337">
                        <c:v>107617.82824573362</c:v>
                      </c:pt>
                      <c:pt idx="338">
                        <c:v>103195.1230785705</c:v>
                      </c:pt>
                      <c:pt idx="339">
                        <c:v>98749.935826807632</c:v>
                      </c:pt>
                      <c:pt idx="340">
                        <c:v>94282.152206514977</c:v>
                      </c:pt>
                      <c:pt idx="341">
                        <c:v>89791.657352819166</c:v>
                      </c:pt>
                      <c:pt idx="342">
                        <c:v>85278.335816950392</c:v>
                      </c:pt>
                      <c:pt idx="343">
                        <c:v>80742.071563274294</c:v>
                      </c:pt>
                      <c:pt idx="344">
                        <c:v>76182.747966308671</c:v>
                      </c:pt>
                      <c:pt idx="345">
                        <c:v>71600.247807725144</c:v>
                      </c:pt>
                      <c:pt idx="346">
                        <c:v>66994.453273335472</c:v>
                      </c:pt>
                      <c:pt idx="347">
                        <c:v>62365.245950062657</c:v>
                      </c:pt>
                      <c:pt idx="348">
                        <c:v>57712.506822896539</c:v>
                      </c:pt>
                      <c:pt idx="349">
                        <c:v>53036.116271833998</c:v>
                      </c:pt>
                      <c:pt idx="350">
                        <c:v>48335.954068803556</c:v>
                      </c:pt>
                      <c:pt idx="351">
                        <c:v>43611.899374574372</c:v>
                      </c:pt>
                      <c:pt idx="352">
                        <c:v>38863.830735649528</c:v>
                      </c:pt>
                      <c:pt idx="353">
                        <c:v>34091.626081143477</c:v>
                      </c:pt>
                      <c:pt idx="354">
                        <c:v>29295.162719643689</c:v>
                      </c:pt>
                      <c:pt idx="355">
                        <c:v>24474.31733605628</c:v>
                      </c:pt>
                      <c:pt idx="356">
                        <c:v>19628.965988435633</c:v>
                      </c:pt>
                      <c:pt idx="357">
                        <c:v>14758.984104797917</c:v>
                      </c:pt>
                      <c:pt idx="358">
                        <c:v>9864.2464799183763</c:v>
                      </c:pt>
                      <c:pt idx="359">
                        <c:v>4944.6272721123623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D8A-4666-B5BF-9050B38C6DE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Kredyt!$L$22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Kredyt!$L$23:$L$382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1555.2483848279794</c:v>
                      </c:pt>
                      <c:pt idx="1">
                        <c:v>1559.7746142749834</c:v>
                      </c:pt>
                      <c:pt idx="2">
                        <c:v>1562.5073997552031</c:v>
                      </c:pt>
                      <c:pt idx="3">
                        <c:v>1564.3982542814852</c:v>
                      </c:pt>
                      <c:pt idx="4">
                        <c:v>1567.4618675294532</c:v>
                      </c:pt>
                      <c:pt idx="5">
                        <c:v>1570.4142902942533</c:v>
                      </c:pt>
                      <c:pt idx="6">
                        <c:v>1564.1468377469032</c:v>
                      </c:pt>
                      <c:pt idx="7">
                        <c:v>1448.8476289989376</c:v>
                      </c:pt>
                      <c:pt idx="8">
                        <c:v>1192.9813824574728</c:v>
                      </c:pt>
                      <c:pt idx="9">
                        <c:v>1055.7604558596779</c:v>
                      </c:pt>
                      <c:pt idx="10">
                        <c:v>962.62880077893681</c:v>
                      </c:pt>
                      <c:pt idx="11">
                        <c:v>866.65696956635338</c:v>
                      </c:pt>
                      <c:pt idx="12">
                        <c:v>744.70353484175314</c:v>
                      </c:pt>
                      <c:pt idx="13">
                        <c:v>607.17747182034725</c:v>
                      </c:pt>
                      <c:pt idx="14">
                        <c:v>510.58124093405013</c:v>
                      </c:pt>
                      <c:pt idx="15">
                        <c:v>468.73281718509389</c:v>
                      </c:pt>
                      <c:pt idx="16">
                        <c:v>453.0028103400777</c:v>
                      </c:pt>
                      <c:pt idx="17">
                        <c:v>458.85309466494033</c:v>
                      </c:pt>
                      <c:pt idx="18">
                        <c:v>459.30228879894838</c:v>
                      </c:pt>
                      <c:pt idx="19">
                        <c:v>447.03236858297851</c:v>
                      </c:pt>
                      <c:pt idx="20">
                        <c:v>440.53987765243801</c:v>
                      </c:pt>
                      <c:pt idx="21">
                        <c:v>478.07375710689615</c:v>
                      </c:pt>
                      <c:pt idx="22">
                        <c:v>502.47176409997786</c:v>
                      </c:pt>
                      <c:pt idx="23">
                        <c:v>510.04596832678823</c:v>
                      </c:pt>
                      <c:pt idx="24">
                        <c:v>515.87169408066779</c:v>
                      </c:pt>
                      <c:pt idx="25">
                        <c:v>522.27319324673385</c:v>
                      </c:pt>
                      <c:pt idx="26">
                        <c:v>526.26491310883512</c:v>
                      </c:pt>
                      <c:pt idx="27">
                        <c:v>530.23382766186432</c:v>
                      </c:pt>
                      <c:pt idx="28">
                        <c:v>553.69909049286605</c:v>
                      </c:pt>
                      <c:pt idx="29">
                        <c:v>580.39167326525592</c:v>
                      </c:pt>
                      <c:pt idx="30">
                        <c:v>666.06201092699723</c:v>
                      </c:pt>
                      <c:pt idx="31">
                        <c:v>702.68425997741406</c:v>
                      </c:pt>
                      <c:pt idx="32">
                        <c:v>687.94259263143499</c:v>
                      </c:pt>
                      <c:pt idx="33">
                        <c:v>681.42272890914933</c:v>
                      </c:pt>
                      <c:pt idx="34">
                        <c:v>683.69463395898583</c:v>
                      </c:pt>
                      <c:pt idx="35">
                        <c:v>686.35223625647404</c:v>
                      </c:pt>
                      <c:pt idx="36">
                        <c:v>690.37388902895759</c:v>
                      </c:pt>
                      <c:pt idx="37">
                        <c:v>693.8363881034187</c:v>
                      </c:pt>
                      <c:pt idx="38">
                        <c:v>699.20257860636286</c:v>
                      </c:pt>
                      <c:pt idx="39">
                        <c:v>704.02732320837436</c:v>
                      </c:pt>
                      <c:pt idx="40">
                        <c:v>707.68734000201027</c:v>
                      </c:pt>
                      <c:pt idx="41">
                        <c:v>718.87729806009759</c:v>
                      </c:pt>
                      <c:pt idx="42">
                        <c:v>730.17860406724253</c:v>
                      </c:pt>
                      <c:pt idx="43">
                        <c:v>741.59105246641479</c:v>
                      </c:pt>
                      <c:pt idx="44">
                        <c:v>753.11440930965966</c:v>
                      </c:pt>
                      <c:pt idx="45">
                        <c:v>764.74841201812433</c:v>
                      </c:pt>
                      <c:pt idx="46">
                        <c:v>776.49276915104463</c:v>
                      </c:pt>
                      <c:pt idx="47">
                        <c:v>788.3471601838479</c:v>
                      </c:pt>
                      <c:pt idx="48">
                        <c:v>800.31123529554202</c:v>
                      </c:pt>
                      <c:pt idx="49">
                        <c:v>812.38461516555037</c:v>
                      </c:pt>
                      <c:pt idx="50">
                        <c:v>824.56689078013585</c:v>
                      </c:pt>
                      <c:pt idx="51">
                        <c:v>836.85762324857899</c:v>
                      </c:pt>
                      <c:pt idx="52">
                        <c:v>849.25634362923233</c:v>
                      </c:pt>
                      <c:pt idx="53">
                        <c:v>861.7625527656171</c:v>
                      </c:pt>
                      <c:pt idx="54">
                        <c:v>874.37572113266617</c:v>
                      </c:pt>
                      <c:pt idx="55">
                        <c:v>887.09528869326562</c:v>
                      </c:pt>
                      <c:pt idx="56">
                        <c:v>899.92066476520506</c:v>
                      </c:pt>
                      <c:pt idx="57">
                        <c:v>912.85122789865818</c:v>
                      </c:pt>
                      <c:pt idx="58">
                        <c:v>925.88632576430427</c:v>
                      </c:pt>
                      <c:pt idx="59">
                        <c:v>939.02527505220564</c:v>
                      </c:pt>
                      <c:pt idx="60">
                        <c:v>952.26736138152694</c:v>
                      </c:pt>
                      <c:pt idx="61">
                        <c:v>965.61183922120767</c:v>
                      </c:pt>
                      <c:pt idx="62">
                        <c:v>979.0579318216686</c:v>
                      </c:pt>
                      <c:pt idx="63">
                        <c:v>992.60483115764202</c:v>
                      </c:pt>
                      <c:pt idx="64">
                        <c:v>1006.2516978822018</c:v>
                      </c:pt>
                      <c:pt idx="65">
                        <c:v>1019.9976612920644</c:v>
                      </c:pt>
                      <c:pt idx="66">
                        <c:v>1033.8418193042394</c:v>
                      </c:pt>
                      <c:pt idx="67">
                        <c:v>1047.7832384440694</c:v>
                      </c:pt>
                      <c:pt idx="68">
                        <c:v>1061.8209538447454</c:v>
                      </c:pt>
                      <c:pt idx="69">
                        <c:v>1075.9539692583144</c:v>
                      </c:pt>
                      <c:pt idx="70">
                        <c:v>1090.1812570782529</c:v>
                      </c:pt>
                      <c:pt idx="71">
                        <c:v>1104.5017583736264</c:v>
                      </c:pt>
                      <c:pt idx="72">
                        <c:v>1118.9143829348732</c:v>
                      </c:pt>
                      <c:pt idx="73">
                        <c:v>1133.4180093312366</c:v>
                      </c:pt>
                      <c:pt idx="74">
                        <c:v>1148.0114849798751</c:v>
                      </c:pt>
                      <c:pt idx="75">
                        <c:v>1162.6936262266563</c:v>
                      </c:pt>
                      <c:pt idx="76">
                        <c:v>1177.4632184386433</c:v>
                      </c:pt>
                      <c:pt idx="77">
                        <c:v>1183.4486564657061</c:v>
                      </c:pt>
                      <c:pt idx="78">
                        <c:v>1189.4645204694066</c:v>
                      </c:pt>
                      <c:pt idx="79">
                        <c:v>1195.5109651151263</c:v>
                      </c:pt>
                      <c:pt idx="80">
                        <c:v>1201.5881458544613</c:v>
                      </c:pt>
                      <c:pt idx="81">
                        <c:v>1207.6962189292217</c:v>
                      </c:pt>
                      <c:pt idx="82">
                        <c:v>1213.8353413754451</c:v>
                      </c:pt>
                      <c:pt idx="83">
                        <c:v>1220.0056710274368</c:v>
                      </c:pt>
                      <c:pt idx="84">
                        <c:v>1226.2073665218263</c:v>
                      </c:pt>
                      <c:pt idx="85">
                        <c:v>1232.4405873016453</c:v>
                      </c:pt>
                      <c:pt idx="86">
                        <c:v>1238.705493620429</c:v>
                      </c:pt>
                      <c:pt idx="87">
                        <c:v>1245.002246546333</c:v>
                      </c:pt>
                      <c:pt idx="88">
                        <c:v>1251.3310079662765</c:v>
                      </c:pt>
                      <c:pt idx="89">
                        <c:v>1257.6919405901053</c:v>
                      </c:pt>
                      <c:pt idx="90">
                        <c:v>1264.0852079547712</c:v>
                      </c:pt>
                      <c:pt idx="91">
                        <c:v>1270.5109744285417</c:v>
                      </c:pt>
                      <c:pt idx="92">
                        <c:v>1276.9694052152201</c:v>
                      </c:pt>
                      <c:pt idx="93">
                        <c:v>1283.4606663583968</c:v>
                      </c:pt>
                      <c:pt idx="94">
                        <c:v>1289.9849247457194</c:v>
                      </c:pt>
                      <c:pt idx="95">
                        <c:v>1296.5423481131768</c:v>
                      </c:pt>
                      <c:pt idx="96">
                        <c:v>1303.1331050494186</c:v>
                      </c:pt>
                      <c:pt idx="97">
                        <c:v>1309.7573650000868</c:v>
                      </c:pt>
                      <c:pt idx="98">
                        <c:v>1316.4152982721707</c:v>
                      </c:pt>
                      <c:pt idx="99">
                        <c:v>1323.1070760383873</c:v>
                      </c:pt>
                      <c:pt idx="100">
                        <c:v>1329.8328703415823</c:v>
                      </c:pt>
                      <c:pt idx="101">
                        <c:v>1336.5928540991524</c:v>
                      </c:pt>
                      <c:pt idx="102">
                        <c:v>1343.3872011074895</c:v>
                      </c:pt>
                      <c:pt idx="103">
                        <c:v>1350.216086046453</c:v>
                      </c:pt>
                      <c:pt idx="104">
                        <c:v>1357.0796844838553</c:v>
                      </c:pt>
                      <c:pt idx="105">
                        <c:v>1363.9781728799817</c:v>
                      </c:pt>
                      <c:pt idx="106">
                        <c:v>1370.9117285921218</c:v>
                      </c:pt>
                      <c:pt idx="107">
                        <c:v>1377.8805298791317</c:v>
                      </c:pt>
                      <c:pt idx="108">
                        <c:v>1384.8847559060175</c:v>
                      </c:pt>
                      <c:pt idx="109">
                        <c:v>1391.9245867485399</c:v>
                      </c:pt>
                      <c:pt idx="110">
                        <c:v>1399.000203397844</c:v>
                      </c:pt>
                      <c:pt idx="111">
                        <c:v>1406.111787765117</c:v>
                      </c:pt>
                      <c:pt idx="112">
                        <c:v>1413.2595226862559</c:v>
                      </c:pt>
                      <c:pt idx="113">
                        <c:v>1420.4435919265782</c:v>
                      </c:pt>
                      <c:pt idx="114">
                        <c:v>1427.6641801855378</c:v>
                      </c:pt>
                      <c:pt idx="115">
                        <c:v>1434.9214731014813</c:v>
                      </c:pt>
                      <c:pt idx="116">
                        <c:v>1442.215657256414</c:v>
                      </c:pt>
                      <c:pt idx="117">
                        <c:v>1449.5469201808003</c:v>
                      </c:pt>
                      <c:pt idx="118">
                        <c:v>1456.9154503583866</c:v>
                      </c:pt>
                      <c:pt idx="119">
                        <c:v>1464.3214372310408</c:v>
                      </c:pt>
                      <c:pt idx="120">
                        <c:v>1471.7650712036325</c:v>
                      </c:pt>
                      <c:pt idx="121">
                        <c:v>1479.2465436489174</c:v>
                      </c:pt>
                      <c:pt idx="122">
                        <c:v>1486.7660469124662</c:v>
                      </c:pt>
                      <c:pt idx="123">
                        <c:v>1494.3237743176048</c:v>
                      </c:pt>
                      <c:pt idx="124">
                        <c:v>1501.9199201703857</c:v>
                      </c:pt>
                      <c:pt idx="125">
                        <c:v>1509.5546797645857</c:v>
                      </c:pt>
                      <c:pt idx="126">
                        <c:v>1517.2282493867219</c:v>
                      </c:pt>
                      <c:pt idx="127">
                        <c:v>1524.9408263211046</c:v>
                      </c:pt>
                      <c:pt idx="128">
                        <c:v>1532.6926088549039</c:v>
                      </c:pt>
                      <c:pt idx="129">
                        <c:v>1540.4837962832491</c:v>
                      </c:pt>
                      <c:pt idx="130">
                        <c:v>1548.3145889143564</c:v>
                      </c:pt>
                      <c:pt idx="131">
                        <c:v>1556.1851880746704</c:v>
                      </c:pt>
                      <c:pt idx="132">
                        <c:v>1564.0957961140493</c:v>
                      </c:pt>
                      <c:pt idx="133">
                        <c:v>1572.046616410963</c:v>
                      </c:pt>
                      <c:pt idx="134">
                        <c:v>1580.0378533777186</c:v>
                      </c:pt>
                      <c:pt idx="135">
                        <c:v>1588.069712465722</c:v>
                      </c:pt>
                      <c:pt idx="136">
                        <c:v>1596.142400170756</c:v>
                      </c:pt>
                      <c:pt idx="137">
                        <c:v>1604.2561240382909</c:v>
                      </c:pt>
                      <c:pt idx="138">
                        <c:v>1612.4110926688188</c:v>
                      </c:pt>
                      <c:pt idx="139">
                        <c:v>1620.6075157232183</c:v>
                      </c:pt>
                      <c:pt idx="140">
                        <c:v>1628.8456039281452</c:v>
                      </c:pt>
                      <c:pt idx="141">
                        <c:v>1637.125569081446</c:v>
                      </c:pt>
                      <c:pt idx="142">
                        <c:v>1645.4476240576107</c:v>
                      </c:pt>
                      <c:pt idx="143">
                        <c:v>1653.8119828132365</c:v>
                      </c:pt>
                      <c:pt idx="144">
                        <c:v>1662.2188603925367</c:v>
                      </c:pt>
                      <c:pt idx="145">
                        <c:v>1670.6684729328658</c:v>
                      </c:pt>
                      <c:pt idx="146">
                        <c:v>1679.1610376702743</c:v>
                      </c:pt>
                      <c:pt idx="147">
                        <c:v>1687.6967729450985</c:v>
                      </c:pt>
                      <c:pt idx="148">
                        <c:v>1696.2758982075691</c:v>
                      </c:pt>
                      <c:pt idx="149">
                        <c:v>1704.8986340234569</c:v>
                      </c:pt>
                      <c:pt idx="150">
                        <c:v>1713.5652020797431</c:v>
                      </c:pt>
                      <c:pt idx="151">
                        <c:v>1722.2758251903153</c:v>
                      </c:pt>
                      <c:pt idx="152">
                        <c:v>1731.0307273016995</c:v>
                      </c:pt>
                      <c:pt idx="153">
                        <c:v>1739.8301334988164</c:v>
                      </c:pt>
                      <c:pt idx="154">
                        <c:v>1748.6742700107691</c:v>
                      </c:pt>
                      <c:pt idx="155">
                        <c:v>1757.563364216657</c:v>
                      </c:pt>
                      <c:pt idx="156">
                        <c:v>1766.4976446514243</c:v>
                      </c:pt>
                      <c:pt idx="157">
                        <c:v>1775.4773410117357</c:v>
                      </c:pt>
                      <c:pt idx="158">
                        <c:v>1784.5026841618785</c:v>
                      </c:pt>
                      <c:pt idx="159">
                        <c:v>1793.5739061397021</c:v>
                      </c:pt>
                      <c:pt idx="160">
                        <c:v>1802.6912401625787</c:v>
                      </c:pt>
                      <c:pt idx="161">
                        <c:v>1811.8549206334048</c:v>
                      </c:pt>
                      <c:pt idx="162">
                        <c:v>1821.0651831466248</c:v>
                      </c:pt>
                      <c:pt idx="163">
                        <c:v>1830.3222644942871</c:v>
                      </c:pt>
                      <c:pt idx="164">
                        <c:v>1839.6264026721328</c:v>
                      </c:pt>
                      <c:pt idx="165">
                        <c:v>1848.9778368857164</c:v>
                      </c:pt>
                      <c:pt idx="166">
                        <c:v>1858.376807556552</c:v>
                      </c:pt>
                      <c:pt idx="167">
                        <c:v>1867.8235563282979</c:v>
                      </c:pt>
                      <c:pt idx="168">
                        <c:v>1877.3183260729663</c:v>
                      </c:pt>
                      <c:pt idx="169">
                        <c:v>1886.8613608971705</c:v>
                      </c:pt>
                      <c:pt idx="170">
                        <c:v>1896.4529061483977</c:v>
                      </c:pt>
                      <c:pt idx="171">
                        <c:v>1906.0932084213189</c:v>
                      </c:pt>
                      <c:pt idx="172">
                        <c:v>1915.7825155641272</c:v>
                      </c:pt>
                      <c:pt idx="173">
                        <c:v>1925.5210766849118</c:v>
                      </c:pt>
                      <c:pt idx="174">
                        <c:v>1935.3091421580596</c:v>
                      </c:pt>
                      <c:pt idx="175">
                        <c:v>1945.1469636306963</c:v>
                      </c:pt>
                      <c:pt idx="176">
                        <c:v>1955.0347940291529</c:v>
                      </c:pt>
                      <c:pt idx="177">
                        <c:v>1964.9728875654675</c:v>
                      </c:pt>
                      <c:pt idx="178">
                        <c:v>1974.9614997439253</c:v>
                      </c:pt>
                      <c:pt idx="179">
                        <c:v>1985.0008873676234</c:v>
                      </c:pt>
                      <c:pt idx="180">
                        <c:v>1995.091308545075</c:v>
                      </c:pt>
                      <c:pt idx="181">
                        <c:v>2005.2330226968456</c:v>
                      </c:pt>
                      <c:pt idx="182">
                        <c:v>2015.4262905622215</c:v>
                      </c:pt>
                      <c:pt idx="183">
                        <c:v>2025.6713742059126</c:v>
                      </c:pt>
                      <c:pt idx="184">
                        <c:v>2035.9685370247932</c:v>
                      </c:pt>
                      <c:pt idx="185">
                        <c:v>2046.3180437546687</c:v>
                      </c:pt>
                      <c:pt idx="186">
                        <c:v>2056.720160477088</c:v>
                      </c:pt>
                      <c:pt idx="187">
                        <c:v>2067.1751546261803</c:v>
                      </c:pt>
                      <c:pt idx="188">
                        <c:v>2077.6832949955301</c:v>
                      </c:pt>
                      <c:pt idx="189">
                        <c:v>2088.2448517450903</c:v>
                      </c:pt>
                      <c:pt idx="190">
                        <c:v>2098.8600964081284</c:v>
                      </c:pt>
                      <c:pt idx="191">
                        <c:v>2109.5293018982024</c:v>
                      </c:pt>
                      <c:pt idx="192">
                        <c:v>2120.2527425161852</c:v>
                      </c:pt>
                      <c:pt idx="193">
                        <c:v>2131.0306939573088</c:v>
                      </c:pt>
                      <c:pt idx="194">
                        <c:v>2141.8634333182581</c:v>
                      </c:pt>
                      <c:pt idx="195">
                        <c:v>2152.7512391042928</c:v>
                      </c:pt>
                      <c:pt idx="196">
                        <c:v>2163.6943912364059</c:v>
                      </c:pt>
                      <c:pt idx="197">
                        <c:v>2174.6931710585245</c:v>
                      </c:pt>
                      <c:pt idx="198">
                        <c:v>2185.7478613447383</c:v>
                      </c:pt>
                      <c:pt idx="199">
                        <c:v>2196.8587463065742</c:v>
                      </c:pt>
                      <c:pt idx="200">
                        <c:v>2208.0261116002994</c:v>
                      </c:pt>
                      <c:pt idx="201">
                        <c:v>2219.2502443342673</c:v>
                      </c:pt>
                      <c:pt idx="202">
                        <c:v>2230.5314330762999</c:v>
                      </c:pt>
                      <c:pt idx="203">
                        <c:v>2241.8699678611051</c:v>
                      </c:pt>
                      <c:pt idx="204">
                        <c:v>2253.2661401977321</c:v>
                      </c:pt>
                      <c:pt idx="205">
                        <c:v>2264.7202430770708</c:v>
                      </c:pt>
                      <c:pt idx="206">
                        <c:v>2276.2325709793799</c:v>
                      </c:pt>
                      <c:pt idx="207">
                        <c:v>2287.8034198818577</c:v>
                      </c:pt>
                      <c:pt idx="208">
                        <c:v>2299.4330872662567</c:v>
                      </c:pt>
                      <c:pt idx="209">
                        <c:v>2311.1218721265273</c:v>
                      </c:pt>
                      <c:pt idx="210">
                        <c:v>2322.8700749765039</c:v>
                      </c:pt>
                      <c:pt idx="211">
                        <c:v>2334.6779978576342</c:v>
                      </c:pt>
                      <c:pt idx="212">
                        <c:v>2346.5459443467439</c:v>
                      </c:pt>
                      <c:pt idx="213">
                        <c:v>2358.4742195638396</c:v>
                      </c:pt>
                      <c:pt idx="214">
                        <c:v>2370.4631301799559</c:v>
                      </c:pt>
                      <c:pt idx="215">
                        <c:v>2382.5129844250368</c:v>
                      </c:pt>
                      <c:pt idx="216">
                        <c:v>2394.6240920958644</c:v>
                      </c:pt>
                      <c:pt idx="217">
                        <c:v>2406.7967645640188</c:v>
                      </c:pt>
                      <c:pt idx="218">
                        <c:v>2419.0313147838865</c:v>
                      </c:pt>
                      <c:pt idx="219">
                        <c:v>2431.3280573007037</c:v>
                      </c:pt>
                      <c:pt idx="220">
                        <c:v>2443.687308258649</c:v>
                      </c:pt>
                      <c:pt idx="221">
                        <c:v>2456.109385408964</c:v>
                      </c:pt>
                      <c:pt idx="222">
                        <c:v>2468.5946081181255</c:v>
                      </c:pt>
                      <c:pt idx="223">
                        <c:v>2481.1432973760593</c:v>
                      </c:pt>
                      <c:pt idx="224">
                        <c:v>2493.7557758043881</c:v>
                      </c:pt>
                      <c:pt idx="225">
                        <c:v>2506.4323676647268</c:v>
                      </c:pt>
                      <c:pt idx="226">
                        <c:v>2519.173398867023</c:v>
                      </c:pt>
                      <c:pt idx="227">
                        <c:v>2531.9791969779303</c:v>
                      </c:pt>
                      <c:pt idx="228">
                        <c:v>2544.8500912292352</c:v>
                      </c:pt>
                      <c:pt idx="229">
                        <c:v>2557.7864125263163</c:v>
                      </c:pt>
                      <c:pt idx="230">
                        <c:v>2570.7884934566582</c:v>
                      </c:pt>
                      <c:pt idx="231">
                        <c:v>2583.8566682983965</c:v>
                      </c:pt>
                      <c:pt idx="232">
                        <c:v>2596.9912730289125</c:v>
                      </c:pt>
                      <c:pt idx="233">
                        <c:v>2610.1926453334768</c:v>
                      </c:pt>
                      <c:pt idx="234">
                        <c:v>2623.4611246139225</c:v>
                      </c:pt>
                      <c:pt idx="235">
                        <c:v>2636.7970519973755</c:v>
                      </c:pt>
                      <c:pt idx="236">
                        <c:v>2650.2007703450295</c:v>
                      </c:pt>
                      <c:pt idx="237">
                        <c:v>2663.6726242609498</c:v>
                      </c:pt>
                      <c:pt idx="238">
                        <c:v>2677.2129601009433</c:v>
                      </c:pt>
                      <c:pt idx="239">
                        <c:v>2690.8221259814554</c:v>
                      </c:pt>
                      <c:pt idx="240">
                        <c:v>2704.5004717885286</c:v>
                      </c:pt>
                      <c:pt idx="241">
                        <c:v>2718.248349186787</c:v>
                      </c:pt>
                      <c:pt idx="242">
                        <c:v>2732.0661116284859</c:v>
                      </c:pt>
                      <c:pt idx="243">
                        <c:v>2745.9541143625979</c:v>
                      </c:pt>
                      <c:pt idx="244">
                        <c:v>2759.9127144439412</c:v>
                      </c:pt>
                      <c:pt idx="245">
                        <c:v>2773.9422707423646</c:v>
                      </c:pt>
                      <c:pt idx="246">
                        <c:v>2788.0431439519712</c:v>
                      </c:pt>
                      <c:pt idx="247">
                        <c:v>2802.2156966003936</c:v>
                      </c:pt>
                      <c:pt idx="248">
                        <c:v>2816.4602930581127</c:v>
                      </c:pt>
                      <c:pt idx="249">
                        <c:v>2830.7772995478244</c:v>
                      </c:pt>
                      <c:pt idx="250">
                        <c:v>2845.1670841538598</c:v>
                      </c:pt>
                      <c:pt idx="251">
                        <c:v>2859.630016831642</c:v>
                      </c:pt>
                      <c:pt idx="252">
                        <c:v>2874.1664694172023</c:v>
                      </c:pt>
                      <c:pt idx="253">
                        <c:v>2888.7768156367397</c:v>
                      </c:pt>
                      <c:pt idx="254">
                        <c:v>2903.4614311162272</c:v>
                      </c:pt>
                      <c:pt idx="255">
                        <c:v>2918.2206933910679</c:v>
                      </c:pt>
                      <c:pt idx="256">
                        <c:v>2933.0549819158059</c:v>
                      </c:pt>
                      <c:pt idx="257">
                        <c:v>2947.9646780738781</c:v>
                      </c:pt>
                      <c:pt idx="258">
                        <c:v>2962.9501651874198</c:v>
                      </c:pt>
                      <c:pt idx="259">
                        <c:v>2978.0118285271219</c:v>
                      </c:pt>
                      <c:pt idx="260">
                        <c:v>2993.1500553221354</c:v>
                      </c:pt>
                      <c:pt idx="261">
                        <c:v>3008.3652347700227</c:v>
                      </c:pt>
                      <c:pt idx="262">
                        <c:v>3023.6577580467701</c:v>
                      </c:pt>
                      <c:pt idx="263">
                        <c:v>3039.0280183168411</c:v>
                      </c:pt>
                      <c:pt idx="264">
                        <c:v>3054.4764107432857</c:v>
                      </c:pt>
                      <c:pt idx="265">
                        <c:v>3070.0033324978981</c:v>
                      </c:pt>
                      <c:pt idx="266">
                        <c:v>3085.6091827714281</c:v>
                      </c:pt>
                      <c:pt idx="267">
                        <c:v>3101.2943627838499</c:v>
                      </c:pt>
                      <c:pt idx="268">
                        <c:v>3117.0592757946674</c:v>
                      </c:pt>
                      <c:pt idx="269">
                        <c:v>3132.9043271132909</c:v>
                      </c:pt>
                      <c:pt idx="270">
                        <c:v>3148.8299241094496</c:v>
                      </c:pt>
                      <c:pt idx="271">
                        <c:v>3164.8364762236733</c:v>
                      </c:pt>
                      <c:pt idx="272">
                        <c:v>3180.9243949778111</c:v>
                      </c:pt>
                      <c:pt idx="273">
                        <c:v>3197.0940939856141</c:v>
                      </c:pt>
                      <c:pt idx="274">
                        <c:v>3213.3459889633746</c:v>
                      </c:pt>
                      <c:pt idx="275">
                        <c:v>3229.6804977406055</c:v>
                      </c:pt>
                      <c:pt idx="276">
                        <c:v>3246.0980402707864</c:v>
                      </c:pt>
                      <c:pt idx="277">
                        <c:v>3262.5990386421618</c:v>
                      </c:pt>
                      <c:pt idx="278">
                        <c:v>3279.1839170885937</c:v>
                      </c:pt>
                      <c:pt idx="279">
                        <c:v>3295.8531020004607</c:v>
                      </c:pt>
                      <c:pt idx="280">
                        <c:v>3312.6070219356302</c:v>
                      </c:pt>
                      <c:pt idx="281">
                        <c:v>3329.4461076304678</c:v>
                      </c:pt>
                      <c:pt idx="282">
                        <c:v>3346.3707920109237</c:v>
                      </c:pt>
                      <c:pt idx="283">
                        <c:v>3363.381510203646</c:v>
                      </c:pt>
                      <c:pt idx="284">
                        <c:v>3380.4786995471813</c:v>
                      </c:pt>
                      <c:pt idx="285">
                        <c:v>3397.662799603213</c:v>
                      </c:pt>
                      <c:pt idx="286">
                        <c:v>3414.9342521678632</c:v>
                      </c:pt>
                      <c:pt idx="287">
                        <c:v>3432.293501283049</c:v>
                      </c:pt>
                      <c:pt idx="288">
                        <c:v>3449.740993247905</c:v>
                      </c:pt>
                      <c:pt idx="289">
                        <c:v>3467.2771766302481</c:v>
                      </c:pt>
                      <c:pt idx="290">
                        <c:v>3484.9025022781188</c:v>
                      </c:pt>
                      <c:pt idx="291">
                        <c:v>3502.6174233313664</c:v>
                      </c:pt>
                      <c:pt idx="292">
                        <c:v>3520.4223952333004</c:v>
                      </c:pt>
                      <c:pt idx="293">
                        <c:v>3538.317875742403</c:v>
                      </c:pt>
                      <c:pt idx="294">
                        <c:v>3556.3043249440943</c:v>
                      </c:pt>
                      <c:pt idx="295">
                        <c:v>3574.3822052625601</c:v>
                      </c:pt>
                      <c:pt idx="296">
                        <c:v>3592.5519814726445</c:v>
                      </c:pt>
                      <c:pt idx="297">
                        <c:v>3610.8141207117969</c:v>
                      </c:pt>
                      <c:pt idx="298">
                        <c:v>3629.1690924920813</c:v>
                      </c:pt>
                      <c:pt idx="299">
                        <c:v>3647.61736871225</c:v>
                      </c:pt>
                      <c:pt idx="300">
                        <c:v>3666.1594236698702</c:v>
                      </c:pt>
                      <c:pt idx="301">
                        <c:v>3684.7957340735252</c:v>
                      </c:pt>
                      <c:pt idx="302">
                        <c:v>3703.5267790550661</c:v>
                      </c:pt>
                      <c:pt idx="303">
                        <c:v>3722.3530401819289</c:v>
                      </c:pt>
                      <c:pt idx="304">
                        <c:v>3741.2750014695202</c:v>
                      </c:pt>
                      <c:pt idx="305">
                        <c:v>3760.2931493936571</c:v>
                      </c:pt>
                      <c:pt idx="306">
                        <c:v>3779.4079729030741</c:v>
                      </c:pt>
                      <c:pt idx="307">
                        <c:v>3798.6199634319992</c:v>
                      </c:pt>
                      <c:pt idx="308">
                        <c:v>3817.9296149127786</c:v>
                      </c:pt>
                      <c:pt idx="309">
                        <c:v>3837.3374237885851</c:v>
                      </c:pt>
                      <c:pt idx="310">
                        <c:v>3856.8438890261773</c:v>
                      </c:pt>
                      <c:pt idx="311">
                        <c:v>3876.4495121287264</c:v>
                      </c:pt>
                      <c:pt idx="312">
                        <c:v>3896.1547971487139</c:v>
                      </c:pt>
                      <c:pt idx="313">
                        <c:v>3915.9602507008876</c:v>
                      </c:pt>
                      <c:pt idx="314">
                        <c:v>3935.8663819752828</c:v>
                      </c:pt>
                      <c:pt idx="315">
                        <c:v>3955.8737027503239</c:v>
                      </c:pt>
                      <c:pt idx="316">
                        <c:v>3975.9827274059717</c:v>
                      </c:pt>
                      <c:pt idx="317">
                        <c:v>3996.1939729369519</c:v>
                      </c:pt>
                      <c:pt idx="318">
                        <c:v>4016.5079589660486</c:v>
                      </c:pt>
                      <c:pt idx="319">
                        <c:v>4036.9252077574592</c:v>
                      </c:pt>
                      <c:pt idx="320">
                        <c:v>4057.446244230227</c:v>
                      </c:pt>
                      <c:pt idx="321">
                        <c:v>4078.0715959717304</c:v>
                      </c:pt>
                      <c:pt idx="322">
                        <c:v>4098.8017932512521</c:v>
                      </c:pt>
                      <c:pt idx="323">
                        <c:v>4119.637369033614</c:v>
                      </c:pt>
                      <c:pt idx="324">
                        <c:v>4140.5788589928679</c:v>
                      </c:pt>
                      <c:pt idx="325">
                        <c:v>4161.6268015260812</c:v>
                      </c:pt>
                      <c:pt idx="326">
                        <c:v>4182.7817377671718</c:v>
                      </c:pt>
                      <c:pt idx="327">
                        <c:v>4204.0442116008226</c:v>
                      </c:pt>
                      <c:pt idx="328">
                        <c:v>4225.4147696764603</c:v>
                      </c:pt>
                      <c:pt idx="329">
                        <c:v>4246.8939614223154</c:v>
                      </c:pt>
                      <c:pt idx="330">
                        <c:v>4268.4823390595457</c:v>
                      </c:pt>
                      <c:pt idx="331">
                        <c:v>4290.1804576164313</c:v>
                      </c:pt>
                      <c:pt idx="332">
                        <c:v>4311.9888749426473</c:v>
                      </c:pt>
                      <c:pt idx="333">
                        <c:v>4333.9081517236054</c:v>
                      </c:pt>
                      <c:pt idx="334">
                        <c:v>4355.9388514948687</c:v>
                      </c:pt>
                      <c:pt idx="335">
                        <c:v>4378.0815406566344</c:v>
                      </c:pt>
                      <c:pt idx="336">
                        <c:v>4400.3367884883046</c:v>
                      </c:pt>
                      <c:pt idx="337">
                        <c:v>4422.7051671631207</c:v>
                      </c:pt>
                      <c:pt idx="338">
                        <c:v>4445.1872517628663</c:v>
                      </c:pt>
                      <c:pt idx="339">
                        <c:v>4467.7836202926601</c:v>
                      </c:pt>
                      <c:pt idx="340">
                        <c:v>4490.4948536958154</c:v>
                      </c:pt>
                      <c:pt idx="341">
                        <c:v>4513.3215358687694</c:v>
                      </c:pt>
                      <c:pt idx="342">
                        <c:v>4536.2642536761023</c:v>
                      </c:pt>
                      <c:pt idx="343">
                        <c:v>4559.3235969656225</c:v>
                      </c:pt>
                      <c:pt idx="344">
                        <c:v>4582.5001585835307</c:v>
                      </c:pt>
                      <c:pt idx="345">
                        <c:v>4605.7945343896654</c:v>
                      </c:pt>
                      <c:pt idx="346">
                        <c:v>4629.2073232728108</c:v>
                      </c:pt>
                      <c:pt idx="347">
                        <c:v>4652.7391271661145</c:v>
                      </c:pt>
                      <c:pt idx="348">
                        <c:v>4676.3905510625418</c:v>
                      </c:pt>
                      <c:pt idx="349">
                        <c:v>4700.1622030304434</c:v>
                      </c:pt>
                      <c:pt idx="350">
                        <c:v>4724.0546942291821</c:v>
                      </c:pt>
                      <c:pt idx="351">
                        <c:v>4748.0686389248467</c:v>
                      </c:pt>
                      <c:pt idx="352">
                        <c:v>4772.2046545060475</c:v>
                      </c:pt>
                      <c:pt idx="353">
                        <c:v>4796.4633614997856</c:v>
                      </c:pt>
                      <c:pt idx="354">
                        <c:v>4820.8453835874097</c:v>
                      </c:pt>
                      <c:pt idx="355">
                        <c:v>4845.3513476206454</c:v>
                      </c:pt>
                      <c:pt idx="356">
                        <c:v>4869.9818836377171</c:v>
                      </c:pt>
                      <c:pt idx="357">
                        <c:v>4894.7376248795417</c:v>
                      </c:pt>
                      <c:pt idx="358">
                        <c:v>4919.6192078060139</c:v>
                      </c:pt>
                      <c:pt idx="359">
                        <c:v>4944.6272721123623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D8A-4666-B5BF-9050B38C6DE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Kredyt!$M$22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Kredyt!$M$23:$M$382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1590.1666666666667</c:v>
                      </c:pt>
                      <c:pt idx="1">
                        <c:v>1583.2617111910686</c:v>
                      </c:pt>
                      <c:pt idx="2">
                        <c:v>1581.0330946296699</c:v>
                      </c:pt>
                      <c:pt idx="3">
                        <c:v>1581.0065029689029</c:v>
                      </c:pt>
                      <c:pt idx="4">
                        <c:v>1577.9428897209348</c:v>
                      </c:pt>
                      <c:pt idx="5">
                        <c:v>1575.1778945521289</c:v>
                      </c:pt>
                      <c:pt idx="6">
                        <c:v>1596.4237291430425</c:v>
                      </c:pt>
                      <c:pt idx="7">
                        <c:v>1911.0908582095055</c:v>
                      </c:pt>
                      <c:pt idx="8">
                        <c:v>2678.6841224196742</c:v>
                      </c:pt>
                      <c:pt idx="9">
                        <c:v>3150.5540807355533</c:v>
                      </c:pt>
                      <c:pt idx="10">
                        <c:v>3504.0581941038618</c:v>
                      </c:pt>
                      <c:pt idx="11">
                        <c:v>3899.3530830448417</c:v>
                      </c:pt>
                      <c:pt idx="12">
                        <c:v>4454.9633694363192</c:v>
                      </c:pt>
                      <c:pt idx="13">
                        <c:v>5181.3324212623738</c:v>
                      </c:pt>
                      <c:pt idx="14">
                        <c:v>5788.0397408081508</c:v>
                      </c:pt>
                      <c:pt idx="15">
                        <c:v>6094.8564240791484</c:v>
                      </c:pt>
                      <c:pt idx="16">
                        <c:v>6230.3812609122551</c:v>
                      </c:pt>
                      <c:pt idx="17">
                        <c:v>6210.1359215558959</c:v>
                      </c:pt>
                      <c:pt idx="18">
                        <c:v>6229.3496353559567</c:v>
                      </c:pt>
                      <c:pt idx="19">
                        <c:v>6342.4699836404952</c:v>
                      </c:pt>
                      <c:pt idx="20">
                        <c:v>6414.4629191558788</c:v>
                      </c:pt>
                      <c:pt idx="21">
                        <c:v>6163.0488357327558</c:v>
                      </c:pt>
                      <c:pt idx="22">
                        <c:v>6016.6014982736006</c:v>
                      </c:pt>
                      <c:pt idx="23">
                        <c:v>5987.557812364812</c:v>
                      </c:pt>
                      <c:pt idx="24">
                        <c:v>5970.634510084682</c:v>
                      </c:pt>
                      <c:pt idx="25">
                        <c:v>5950.214105691065</c:v>
                      </c:pt>
                      <c:pt idx="26">
                        <c:v>5945.9292722075988</c:v>
                      </c:pt>
                      <c:pt idx="27">
                        <c:v>5941.9603576545696</c:v>
                      </c:pt>
                      <c:pt idx="28">
                        <c:v>5813.2971255598504</c:v>
                      </c:pt>
                      <c:pt idx="29">
                        <c:v>5669.7307432328025</c:v>
                      </c:pt>
                      <c:pt idx="30">
                        <c:v>5200.5951886009252</c:v>
                      </c:pt>
                      <c:pt idx="31">
                        <c:v>5026.3544690647586</c:v>
                      </c:pt>
                      <c:pt idx="32">
                        <c:v>5122.0882664911978</c:v>
                      </c:pt>
                      <c:pt idx="33">
                        <c:v>5175.8212681441046</c:v>
                      </c:pt>
                      <c:pt idx="34">
                        <c:v>5183.1476568209455</c:v>
                      </c:pt>
                      <c:pt idx="35">
                        <c:v>5188.5225885767586</c:v>
                      </c:pt>
                      <c:pt idx="36">
                        <c:v>5186.7665824129463</c:v>
                      </c:pt>
                      <c:pt idx="37">
                        <c:v>5188.0798673195695</c:v>
                      </c:pt>
                      <c:pt idx="38">
                        <c:v>5179.4767077787355</c:v>
                      </c:pt>
                      <c:pt idx="39">
                        <c:v>5173.8630459004871</c:v>
                      </c:pt>
                      <c:pt idx="40">
                        <c:v>5174.4661007427694</c:v>
                      </c:pt>
                      <c:pt idx="41">
                        <c:v>5136.1061874929901</c:v>
                      </c:pt>
                      <c:pt idx="42">
                        <c:v>5097.7341333692011</c:v>
                      </c:pt>
                      <c:pt idx="43">
                        <c:v>5059.3506647879212</c:v>
                      </c:pt>
                      <c:pt idx="44">
                        <c:v>5020.9565287501009</c:v>
                      </c:pt>
                      <c:pt idx="45">
                        <c:v>4982.5524929790563</c:v>
                      </c:pt>
                      <c:pt idx="46">
                        <c:v>4944.1393460525778</c:v>
                      </c:pt>
                      <c:pt idx="47">
                        <c:v>4905.7178975290626</c:v>
                      </c:pt>
                      <c:pt idx="48">
                        <c:v>4867.2889780675732</c:v>
                      </c:pt>
                      <c:pt idx="49">
                        <c:v>4828.8534395416655</c:v>
                      </c:pt>
                      <c:pt idx="50">
                        <c:v>4790.4121551468952</c:v>
                      </c:pt>
                      <c:pt idx="51">
                        <c:v>4751.9660195018469</c:v>
                      </c:pt>
                      <c:pt idx="52">
                        <c:v>4713.5159487426054</c:v>
                      </c:pt>
                      <c:pt idx="53">
                        <c:v>4675.0628806105187</c:v>
                      </c:pt>
                      <c:pt idx="54">
                        <c:v>4636.6077745331595</c:v>
                      </c:pt>
                      <c:pt idx="55">
                        <c:v>4598.1516116983785</c:v>
                      </c:pt>
                      <c:pt idx="56">
                        <c:v>4559.6953951213227</c:v>
                      </c:pt>
                      <c:pt idx="57">
                        <c:v>4521.240149704332</c:v>
                      </c:pt>
                      <c:pt idx="58">
                        <c:v>4482.7869222895988</c:v>
                      </c:pt>
                      <c:pt idx="59">
                        <c:v>4444.3367817045046</c:v>
                      </c:pt>
                      <c:pt idx="60">
                        <c:v>4405.8908187995248</c:v>
                      </c:pt>
                      <c:pt idx="61">
                        <c:v>4367.4501464786181</c:v>
                      </c:pt>
                      <c:pt idx="62">
                        <c:v>4329.0158997220069</c:v>
                      </c:pt>
                      <c:pt idx="63">
                        <c:v>4290.5892356012628</c:v>
                      </c:pt>
                      <c:pt idx="64">
                        <c:v>4252.1713332866157</c:v>
                      </c:pt>
                      <c:pt idx="65">
                        <c:v>4213.7633940464029</c:v>
                      </c:pt>
                      <c:pt idx="66">
                        <c:v>4175.3666412385892</c:v>
                      </c:pt>
                      <c:pt idx="67">
                        <c:v>4136.9823202942744</c:v>
                      </c:pt>
                      <c:pt idx="68">
                        <c:v>4098.6116986931384</c:v>
                      </c:pt>
                      <c:pt idx="69">
                        <c:v>4060.2560659307328</c:v>
                      </c:pt>
                      <c:pt idx="70">
                        <c:v>4021.9167334775771</c:v>
                      </c:pt>
                      <c:pt idx="71">
                        <c:v>3983.5950347299949</c:v>
                      </c:pt>
                      <c:pt idx="72">
                        <c:v>3945.292324952638</c:v>
                      </c:pt>
                      <c:pt idx="73">
                        <c:v>3907.0099812126423</c:v>
                      </c:pt>
                      <c:pt idx="74">
                        <c:v>3868.7494023053773</c:v>
                      </c:pt>
                      <c:pt idx="75">
                        <c:v>3830.5120086717411</c:v>
                      </c:pt>
                      <c:pt idx="76">
                        <c:v>3792.2992423069627</c:v>
                      </c:pt>
                      <c:pt idx="77">
                        <c:v>3786.3138042798996</c:v>
                      </c:pt>
                      <c:pt idx="78">
                        <c:v>3780.2979402761989</c:v>
                      </c:pt>
                      <c:pt idx="79">
                        <c:v>3774.251495630479</c:v>
                      </c:pt>
                      <c:pt idx="80">
                        <c:v>3768.1743148911441</c:v>
                      </c:pt>
                      <c:pt idx="81">
                        <c:v>3762.0662418163843</c:v>
                      </c:pt>
                      <c:pt idx="82">
                        <c:v>3755.9271193701602</c:v>
                      </c:pt>
                      <c:pt idx="83">
                        <c:v>3749.7567897181684</c:v>
                      </c:pt>
                      <c:pt idx="84">
                        <c:v>3743.5550942237787</c:v>
                      </c:pt>
                      <c:pt idx="85">
                        <c:v>3737.3218734439597</c:v>
                      </c:pt>
                      <c:pt idx="86">
                        <c:v>3731.056967125176</c:v>
                      </c:pt>
                      <c:pt idx="87">
                        <c:v>3724.760214199272</c:v>
                      </c:pt>
                      <c:pt idx="88">
                        <c:v>3718.4314527793285</c:v>
                      </c:pt>
                      <c:pt idx="89">
                        <c:v>3712.0705201554997</c:v>
                      </c:pt>
                      <c:pt idx="90">
                        <c:v>3705.6772527908329</c:v>
                      </c:pt>
                      <c:pt idx="91">
                        <c:v>3699.2514863170632</c:v>
                      </c:pt>
                      <c:pt idx="92">
                        <c:v>3692.7930555303847</c:v>
                      </c:pt>
                      <c:pt idx="93">
                        <c:v>3686.3017943872073</c:v>
                      </c:pt>
                      <c:pt idx="94">
                        <c:v>3679.7775359998855</c:v>
                      </c:pt>
                      <c:pt idx="95">
                        <c:v>3673.2201126324285</c:v>
                      </c:pt>
                      <c:pt idx="96">
                        <c:v>3666.6293556961864</c:v>
                      </c:pt>
                      <c:pt idx="97">
                        <c:v>3660.0050957455187</c:v>
                      </c:pt>
                      <c:pt idx="98">
                        <c:v>3653.3471624734352</c:v>
                      </c:pt>
                      <c:pt idx="99">
                        <c:v>3646.6553847072178</c:v>
                      </c:pt>
                      <c:pt idx="100">
                        <c:v>3639.9295904040232</c:v>
                      </c:pt>
                      <c:pt idx="101">
                        <c:v>3633.1696066464533</c:v>
                      </c:pt>
                      <c:pt idx="102">
                        <c:v>3626.3752596381164</c:v>
                      </c:pt>
                      <c:pt idx="103">
                        <c:v>3619.5463746991531</c:v>
                      </c:pt>
                      <c:pt idx="104">
                        <c:v>3612.6827762617504</c:v>
                      </c:pt>
                      <c:pt idx="105">
                        <c:v>3605.7842878656247</c:v>
                      </c:pt>
                      <c:pt idx="106">
                        <c:v>3598.8507321534848</c:v>
                      </c:pt>
                      <c:pt idx="107">
                        <c:v>3591.8819308664747</c:v>
                      </c:pt>
                      <c:pt idx="108">
                        <c:v>3584.8777048395891</c:v>
                      </c:pt>
                      <c:pt idx="109">
                        <c:v>3577.8378739970663</c:v>
                      </c:pt>
                      <c:pt idx="110">
                        <c:v>3570.7622573477615</c:v>
                      </c:pt>
                      <c:pt idx="111">
                        <c:v>3563.6506729804892</c:v>
                      </c:pt>
                      <c:pt idx="112">
                        <c:v>3556.5029380593492</c:v>
                      </c:pt>
                      <c:pt idx="113">
                        <c:v>3549.3188688190276</c:v>
                      </c:pt>
                      <c:pt idx="114">
                        <c:v>3542.098280560067</c:v>
                      </c:pt>
                      <c:pt idx="115">
                        <c:v>3534.8409876441242</c:v>
                      </c:pt>
                      <c:pt idx="116">
                        <c:v>3527.5468034891915</c:v>
                      </c:pt>
                      <c:pt idx="117">
                        <c:v>3520.2155405648045</c:v>
                      </c:pt>
                      <c:pt idx="118">
                        <c:v>3512.8470103872191</c:v>
                      </c:pt>
                      <c:pt idx="119">
                        <c:v>3505.4410235145638</c:v>
                      </c:pt>
                      <c:pt idx="120">
                        <c:v>3497.997389541973</c:v>
                      </c:pt>
                      <c:pt idx="121">
                        <c:v>3490.5159170966876</c:v>
                      </c:pt>
                      <c:pt idx="122">
                        <c:v>3482.9964138331393</c:v>
                      </c:pt>
                      <c:pt idx="123">
                        <c:v>3475.4386864280009</c:v>
                      </c:pt>
                      <c:pt idx="124">
                        <c:v>3467.84254057522</c:v>
                      </c:pt>
                      <c:pt idx="125">
                        <c:v>3460.2077809810212</c:v>
                      </c:pt>
                      <c:pt idx="126">
                        <c:v>3452.5342113588845</c:v>
                      </c:pt>
                      <c:pt idx="127">
                        <c:v>3444.8216344245016</c:v>
                      </c:pt>
                      <c:pt idx="128">
                        <c:v>3437.0698518907025</c:v>
                      </c:pt>
                      <c:pt idx="129">
                        <c:v>3429.278664462357</c:v>
                      </c:pt>
                      <c:pt idx="130">
                        <c:v>3421.4478718312507</c:v>
                      </c:pt>
                      <c:pt idx="131">
                        <c:v>3413.5772726709361</c:v>
                      </c:pt>
                      <c:pt idx="132">
                        <c:v>3405.6666646315557</c:v>
                      </c:pt>
                      <c:pt idx="133">
                        <c:v>3397.715844334643</c:v>
                      </c:pt>
                      <c:pt idx="134">
                        <c:v>3389.7246073678871</c:v>
                      </c:pt>
                      <c:pt idx="135">
                        <c:v>3381.6927482798837</c:v>
                      </c:pt>
                      <c:pt idx="136">
                        <c:v>3373.620060574849</c:v>
                      </c:pt>
                      <c:pt idx="137">
                        <c:v>3365.5063367073144</c:v>
                      </c:pt>
                      <c:pt idx="138">
                        <c:v>3357.3513680767865</c:v>
                      </c:pt>
                      <c:pt idx="139">
                        <c:v>3349.154945022387</c:v>
                      </c:pt>
                      <c:pt idx="140">
                        <c:v>3340.9168568174609</c:v>
                      </c:pt>
                      <c:pt idx="141">
                        <c:v>3332.6368916641591</c:v>
                      </c:pt>
                      <c:pt idx="142">
                        <c:v>3324.3148366879955</c:v>
                      </c:pt>
                      <c:pt idx="143">
                        <c:v>3315.9504779323688</c:v>
                      </c:pt>
                      <c:pt idx="144">
                        <c:v>3307.5436003530681</c:v>
                      </c:pt>
                      <c:pt idx="145">
                        <c:v>3299.0939878127392</c:v>
                      </c:pt>
                      <c:pt idx="146">
                        <c:v>3290.6014230753303</c:v>
                      </c:pt>
                      <c:pt idx="147">
                        <c:v>3282.0656878005061</c:v>
                      </c:pt>
                      <c:pt idx="148">
                        <c:v>3273.4865625380353</c:v>
                      </c:pt>
                      <c:pt idx="149">
                        <c:v>3264.8638267221468</c:v>
                      </c:pt>
                      <c:pt idx="150">
                        <c:v>3256.1972586658608</c:v>
                      </c:pt>
                      <c:pt idx="151">
                        <c:v>3247.486635555289</c:v>
                      </c:pt>
                      <c:pt idx="152">
                        <c:v>3238.7317334439044</c:v>
                      </c:pt>
                      <c:pt idx="153">
                        <c:v>3229.9323272467868</c:v>
                      </c:pt>
                      <c:pt idx="154">
                        <c:v>3221.0881907348353</c:v>
                      </c:pt>
                      <c:pt idx="155">
                        <c:v>3212.1990965289474</c:v>
                      </c:pt>
                      <c:pt idx="156">
                        <c:v>3203.264816094179</c:v>
                      </c:pt>
                      <c:pt idx="157">
                        <c:v>3194.2851197338673</c:v>
                      </c:pt>
                      <c:pt idx="158">
                        <c:v>3185.259776583724</c:v>
                      </c:pt>
                      <c:pt idx="159">
                        <c:v>3176.1885546059016</c:v>
                      </c:pt>
                      <c:pt idx="160">
                        <c:v>3167.0712205830241</c:v>
                      </c:pt>
                      <c:pt idx="161">
                        <c:v>3157.9075401121977</c:v>
                      </c:pt>
                      <c:pt idx="162">
                        <c:v>3148.697277598978</c:v>
                      </c:pt>
                      <c:pt idx="163">
                        <c:v>3139.4401962513161</c:v>
                      </c:pt>
                      <c:pt idx="164">
                        <c:v>3130.1360580734704</c:v>
                      </c:pt>
                      <c:pt idx="165">
                        <c:v>3120.7846238598868</c:v>
                      </c:pt>
                      <c:pt idx="166">
                        <c:v>3111.385653189051</c:v>
                      </c:pt>
                      <c:pt idx="167">
                        <c:v>3101.9389044173054</c:v>
                      </c:pt>
                      <c:pt idx="168">
                        <c:v>3092.4441346726362</c:v>
                      </c:pt>
                      <c:pt idx="169">
                        <c:v>3082.9010998484318</c:v>
                      </c:pt>
                      <c:pt idx="170">
                        <c:v>3073.3095545972046</c:v>
                      </c:pt>
                      <c:pt idx="171">
                        <c:v>3063.6692523242837</c:v>
                      </c:pt>
                      <c:pt idx="172">
                        <c:v>3053.9799451814747</c:v>
                      </c:pt>
                      <c:pt idx="173">
                        <c:v>3044.241384060691</c:v>
                      </c:pt>
                      <c:pt idx="174">
                        <c:v>3034.4533185875421</c:v>
                      </c:pt>
                      <c:pt idx="175">
                        <c:v>3024.6154971149058</c:v>
                      </c:pt>
                      <c:pt idx="176">
                        <c:v>3014.7276667164497</c:v>
                      </c:pt>
                      <c:pt idx="177">
                        <c:v>3004.7895731801345</c:v>
                      </c:pt>
                      <c:pt idx="178">
                        <c:v>2994.8009610016766</c:v>
                      </c:pt>
                      <c:pt idx="179">
                        <c:v>2984.761573377978</c:v>
                      </c:pt>
                      <c:pt idx="180">
                        <c:v>2974.6711522005257</c:v>
                      </c:pt>
                      <c:pt idx="181">
                        <c:v>2964.5294380487553</c:v>
                      </c:pt>
                      <c:pt idx="182">
                        <c:v>2954.3361701833796</c:v>
                      </c:pt>
                      <c:pt idx="183">
                        <c:v>2944.0910865396877</c:v>
                      </c:pt>
                      <c:pt idx="184">
                        <c:v>2933.7939237208079</c:v>
                      </c:pt>
                      <c:pt idx="185">
                        <c:v>2923.4444169909316</c:v>
                      </c:pt>
                      <c:pt idx="186">
                        <c:v>2913.0423002685125</c:v>
                      </c:pt>
                      <c:pt idx="187">
                        <c:v>2902.5873061194202</c:v>
                      </c:pt>
                      <c:pt idx="188">
                        <c:v>2892.0791657500704</c:v>
                      </c:pt>
                      <c:pt idx="189">
                        <c:v>2881.5176090005098</c:v>
                      </c:pt>
                      <c:pt idx="190">
                        <c:v>2870.9023643374726</c:v>
                      </c:pt>
                      <c:pt idx="191">
                        <c:v>2860.2331588473971</c:v>
                      </c:pt>
                      <c:pt idx="192">
                        <c:v>2849.5097182294153</c:v>
                      </c:pt>
                      <c:pt idx="193">
                        <c:v>2838.7317667882908</c:v>
                      </c:pt>
                      <c:pt idx="194">
                        <c:v>2827.8990274273406</c:v>
                      </c:pt>
                      <c:pt idx="195">
                        <c:v>2817.0112216413067</c:v>
                      </c:pt>
                      <c:pt idx="196">
                        <c:v>2806.0680695091928</c:v>
                      </c:pt>
                      <c:pt idx="197">
                        <c:v>2795.0692896870746</c:v>
                      </c:pt>
                      <c:pt idx="198">
                        <c:v>2784.0145994008603</c:v>
                      </c:pt>
                      <c:pt idx="199">
                        <c:v>2772.9037144390245</c:v>
                      </c:pt>
                      <c:pt idx="200">
                        <c:v>2761.7363491452993</c:v>
                      </c:pt>
                      <c:pt idx="201">
                        <c:v>2750.5122164113309</c:v>
                      </c:pt>
                      <c:pt idx="202">
                        <c:v>2739.2310276692988</c:v>
                      </c:pt>
                      <c:pt idx="203">
                        <c:v>2727.8924928844945</c:v>
                      </c:pt>
                      <c:pt idx="204">
                        <c:v>2716.4963205478671</c:v>
                      </c:pt>
                      <c:pt idx="205">
                        <c:v>2705.0422176685283</c:v>
                      </c:pt>
                      <c:pt idx="206">
                        <c:v>2693.5298897662201</c:v>
                      </c:pt>
                      <c:pt idx="207">
                        <c:v>2681.9590408637418</c:v>
                      </c:pt>
                      <c:pt idx="208">
                        <c:v>2670.3293734793424</c:v>
                      </c:pt>
                      <c:pt idx="209">
                        <c:v>2658.6405886190719</c:v>
                      </c:pt>
                      <c:pt idx="210">
                        <c:v>2646.8923857690957</c:v>
                      </c:pt>
                      <c:pt idx="211">
                        <c:v>2635.0844628879649</c:v>
                      </c:pt>
                      <c:pt idx="212">
                        <c:v>2623.2165163988552</c:v>
                      </c:pt>
                      <c:pt idx="213">
                        <c:v>2611.2882411817595</c:v>
                      </c:pt>
                      <c:pt idx="214">
                        <c:v>2599.2993305656432</c:v>
                      </c:pt>
                      <c:pt idx="215">
                        <c:v>2587.2494763205618</c:v>
                      </c:pt>
                      <c:pt idx="216">
                        <c:v>2575.1383686497343</c:v>
                      </c:pt>
                      <c:pt idx="217">
                        <c:v>2562.9656961815804</c:v>
                      </c:pt>
                      <c:pt idx="218">
                        <c:v>2550.7311459617131</c:v>
                      </c:pt>
                      <c:pt idx="219">
                        <c:v>2538.434403444895</c:v>
                      </c:pt>
                      <c:pt idx="220">
                        <c:v>2526.0751524869497</c:v>
                      </c:pt>
                      <c:pt idx="221">
                        <c:v>2513.6530753366346</c:v>
                      </c:pt>
                      <c:pt idx="222">
                        <c:v>2501.1678526274723</c:v>
                      </c:pt>
                      <c:pt idx="223">
                        <c:v>2488.6191633695389</c:v>
                      </c:pt>
                      <c:pt idx="224">
                        <c:v>2476.0066849412106</c:v>
                      </c:pt>
                      <c:pt idx="225">
                        <c:v>2463.3300930808714</c:v>
                      </c:pt>
                      <c:pt idx="226">
                        <c:v>2450.5890618785756</c:v>
                      </c:pt>
                      <c:pt idx="227">
                        <c:v>2437.7832637676688</c:v>
                      </c:pt>
                      <c:pt idx="228">
                        <c:v>2424.9123695163639</c:v>
                      </c:pt>
                      <c:pt idx="229">
                        <c:v>2411.9760482192819</c:v>
                      </c:pt>
                      <c:pt idx="230">
                        <c:v>2398.97396728894</c:v>
                      </c:pt>
                      <c:pt idx="231">
                        <c:v>2385.9057924472017</c:v>
                      </c:pt>
                      <c:pt idx="232">
                        <c:v>2372.7711877166848</c:v>
                      </c:pt>
                      <c:pt idx="233">
                        <c:v>2359.5698154121214</c:v>
                      </c:pt>
                      <c:pt idx="234">
                        <c:v>2346.3013361316762</c:v>
                      </c:pt>
                      <c:pt idx="235">
                        <c:v>2332.9654087482218</c:v>
                      </c:pt>
                      <c:pt idx="236">
                        <c:v>2319.5616904005688</c:v>
                      </c:pt>
                      <c:pt idx="237">
                        <c:v>2306.089836484648</c:v>
                      </c:pt>
                      <c:pt idx="238">
                        <c:v>2292.5495006446549</c:v>
                      </c:pt>
                      <c:pt idx="239">
                        <c:v>2278.9403347641414</c:v>
                      </c:pt>
                      <c:pt idx="240">
                        <c:v>2265.2619889570692</c:v>
                      </c:pt>
                      <c:pt idx="241">
                        <c:v>2251.5141115588108</c:v>
                      </c:pt>
                      <c:pt idx="242">
                        <c:v>2237.6963491171114</c:v>
                      </c:pt>
                      <c:pt idx="243">
                        <c:v>2223.8083463829998</c:v>
                      </c:pt>
                      <c:pt idx="244">
                        <c:v>2209.849746301657</c:v>
                      </c:pt>
                      <c:pt idx="245">
                        <c:v>2195.8201900032332</c:v>
                      </c:pt>
                      <c:pt idx="246">
                        <c:v>2181.7193167936261</c:v>
                      </c:pt>
                      <c:pt idx="247">
                        <c:v>2167.5467641452037</c:v>
                      </c:pt>
                      <c:pt idx="248">
                        <c:v>2153.3021676874851</c:v>
                      </c:pt>
                      <c:pt idx="249">
                        <c:v>2138.9851611977733</c:v>
                      </c:pt>
                      <c:pt idx="250">
                        <c:v>2124.5953765917384</c:v>
                      </c:pt>
                      <c:pt idx="251">
                        <c:v>2110.1324439139562</c:v>
                      </c:pt>
                      <c:pt idx="252">
                        <c:v>2095.5959913283955</c:v>
                      </c:pt>
                      <c:pt idx="253">
                        <c:v>2080.9856451088581</c:v>
                      </c:pt>
                      <c:pt idx="254">
                        <c:v>2066.3010296293714</c:v>
                      </c:pt>
                      <c:pt idx="255">
                        <c:v>2051.5417673545303</c:v>
                      </c:pt>
                      <c:pt idx="256">
                        <c:v>2036.7074788297925</c:v>
                      </c:pt>
                      <c:pt idx="257">
                        <c:v>2021.7977826717206</c:v>
                      </c:pt>
                      <c:pt idx="258">
                        <c:v>2006.8122955581784</c:v>
                      </c:pt>
                      <c:pt idx="259">
                        <c:v>1991.7506322184756</c:v>
                      </c:pt>
                      <c:pt idx="260">
                        <c:v>1976.6124054234626</c:v>
                      </c:pt>
                      <c:pt idx="261">
                        <c:v>1961.3972259755753</c:v>
                      </c:pt>
                      <c:pt idx="262">
                        <c:v>1946.1047026988279</c:v>
                      </c:pt>
                      <c:pt idx="263">
                        <c:v>1930.7344424287567</c:v>
                      </c:pt>
                      <c:pt idx="264">
                        <c:v>1915.2860500023128</c:v>
                      </c:pt>
                      <c:pt idx="265">
                        <c:v>1899.7591282477013</c:v>
                      </c:pt>
                      <c:pt idx="266">
                        <c:v>1884.1532779741701</c:v>
                      </c:pt>
                      <c:pt idx="267">
                        <c:v>1868.4680979617488</c:v>
                      </c:pt>
                      <c:pt idx="268">
                        <c:v>1852.703184950931</c:v>
                      </c:pt>
                      <c:pt idx="269">
                        <c:v>1836.858133632308</c:v>
                      </c:pt>
                      <c:pt idx="270">
                        <c:v>1820.9325366361488</c:v>
                      </c:pt>
                      <c:pt idx="271">
                        <c:v>1804.9259845219258</c:v>
                      </c:pt>
                      <c:pt idx="272">
                        <c:v>1788.838065767789</c:v>
                      </c:pt>
                      <c:pt idx="273">
                        <c:v>1772.6683667599852</c:v>
                      </c:pt>
                      <c:pt idx="274">
                        <c:v>1756.4164717822248</c:v>
                      </c:pt>
                      <c:pt idx="275">
                        <c:v>1740.0819630049943</c:v>
                      </c:pt>
                      <c:pt idx="276">
                        <c:v>1723.6644204748127</c:v>
                      </c:pt>
                      <c:pt idx="277">
                        <c:v>1707.1634221034362</c:v>
                      </c:pt>
                      <c:pt idx="278">
                        <c:v>1690.5785436570052</c:v>
                      </c:pt>
                      <c:pt idx="279">
                        <c:v>1673.9093587451382</c:v>
                      </c:pt>
                      <c:pt idx="280">
                        <c:v>1657.1554388099692</c:v>
                      </c:pt>
                      <c:pt idx="281">
                        <c:v>1640.3163531151297</c:v>
                      </c:pt>
                      <c:pt idx="282">
                        <c:v>1623.3916687346748</c:v>
                      </c:pt>
                      <c:pt idx="283">
                        <c:v>1606.3809505419529</c:v>
                      </c:pt>
                      <c:pt idx="284">
                        <c:v>1589.2837611984176</c:v>
                      </c:pt>
                      <c:pt idx="285">
                        <c:v>1572.0996611423861</c:v>
                      </c:pt>
                      <c:pt idx="286">
                        <c:v>1554.8282085777364</c:v>
                      </c:pt>
                      <c:pt idx="287">
                        <c:v>1537.4689594625497</c:v>
                      </c:pt>
                      <c:pt idx="288">
                        <c:v>1520.0214674976944</c:v>
                      </c:pt>
                      <c:pt idx="289">
                        <c:v>1502.4852841153509</c:v>
                      </c:pt>
                      <c:pt idx="290">
                        <c:v>1484.8599584674803</c:v>
                      </c:pt>
                      <c:pt idx="291">
                        <c:v>1467.1450374142332</c:v>
                      </c:pt>
                      <c:pt idx="292">
                        <c:v>1449.3400655122989</c:v>
                      </c:pt>
                      <c:pt idx="293">
                        <c:v>1431.4445850031964</c:v>
                      </c:pt>
                      <c:pt idx="294">
                        <c:v>1413.4581358015057</c:v>
                      </c:pt>
                      <c:pt idx="295">
                        <c:v>1395.3802554830399</c:v>
                      </c:pt>
                      <c:pt idx="296">
                        <c:v>1377.2104792729554</c:v>
                      </c:pt>
                      <c:pt idx="297">
                        <c:v>1358.9483400338029</c:v>
                      </c:pt>
                      <c:pt idx="298">
                        <c:v>1340.5933682535176</c:v>
                      </c:pt>
                      <c:pt idx="299">
                        <c:v>1322.1450920333498</c:v>
                      </c:pt>
                      <c:pt idx="300">
                        <c:v>1303.6030370757289</c:v>
                      </c:pt>
                      <c:pt idx="301">
                        <c:v>1284.9667266720737</c:v>
                      </c:pt>
                      <c:pt idx="302">
                        <c:v>1266.2356816905333</c:v>
                      </c:pt>
                      <c:pt idx="303">
                        <c:v>1247.40942056367</c:v>
                      </c:pt>
                      <c:pt idx="304">
                        <c:v>1228.4874592760787</c:v>
                      </c:pt>
                      <c:pt idx="305">
                        <c:v>1209.4693113519418</c:v>
                      </c:pt>
                      <c:pt idx="306">
                        <c:v>1190.3544878425241</c:v>
                      </c:pt>
                      <c:pt idx="307">
                        <c:v>1171.1424973136002</c:v>
                      </c:pt>
                      <c:pt idx="308">
                        <c:v>1151.8328458328208</c:v>
                      </c:pt>
                      <c:pt idx="309">
                        <c:v>1132.4250369570143</c:v>
                      </c:pt>
                      <c:pt idx="310">
                        <c:v>1112.9185717194223</c:v>
                      </c:pt>
                      <c:pt idx="311">
                        <c:v>1093.3129486168725</c:v>
                      </c:pt>
                      <c:pt idx="312">
                        <c:v>1073.607663596885</c:v>
                      </c:pt>
                      <c:pt idx="313">
                        <c:v>1053.8022100447122</c:v>
                      </c:pt>
                      <c:pt idx="314">
                        <c:v>1033.8960787703161</c:v>
                      </c:pt>
                      <c:pt idx="315">
                        <c:v>1013.8887579952751</c:v>
                      </c:pt>
                      <c:pt idx="316">
                        <c:v>993.77973333962757</c:v>
                      </c:pt>
                      <c:pt idx="317">
                        <c:v>973.56848780864721</c:v>
                      </c:pt>
                      <c:pt idx="318">
                        <c:v>953.25450177955111</c:v>
                      </c:pt>
                      <c:pt idx="319">
                        <c:v>932.83725298814034</c:v>
                      </c:pt>
                      <c:pt idx="320">
                        <c:v>912.31621651537341</c:v>
                      </c:pt>
                      <c:pt idx="321">
                        <c:v>891.69086477386963</c:v>
                      </c:pt>
                      <c:pt idx="322">
                        <c:v>870.96066749434669</c:v>
                      </c:pt>
                      <c:pt idx="323">
                        <c:v>850.1250917119861</c:v>
                      </c:pt>
                      <c:pt idx="324">
                        <c:v>829.18360175273199</c:v>
                      </c:pt>
                      <c:pt idx="325">
                        <c:v>808.13565921951829</c:v>
                      </c:pt>
                      <c:pt idx="326">
                        <c:v>786.98072297842725</c:v>
                      </c:pt>
                      <c:pt idx="327">
                        <c:v>765.71824914477747</c:v>
                      </c:pt>
                      <c:pt idx="328">
                        <c:v>744.34769106914007</c:v>
                      </c:pt>
                      <c:pt idx="329">
                        <c:v>722.86849932328471</c:v>
                      </c:pt>
                      <c:pt idx="330">
                        <c:v>701.28012168605471</c:v>
                      </c:pt>
                      <c:pt idx="331">
                        <c:v>679.58200312916858</c:v>
                      </c:pt>
                      <c:pt idx="332">
                        <c:v>657.77358580295174</c:v>
                      </c:pt>
                      <c:pt idx="333">
                        <c:v>635.85430902199323</c:v>
                      </c:pt>
                      <c:pt idx="334">
                        <c:v>613.82360925073158</c:v>
                      </c:pt>
                      <c:pt idx="335">
                        <c:v>591.68092008896599</c:v>
                      </c:pt>
                      <c:pt idx="336">
                        <c:v>569.42567225729476</c:v>
                      </c:pt>
                      <c:pt idx="337">
                        <c:v>547.05729358247925</c:v>
                      </c:pt>
                      <c:pt idx="338">
                        <c:v>524.57520898273333</c:v>
                      </c:pt>
                      <c:pt idx="339">
                        <c:v>501.97884045293881</c:v>
                      </c:pt>
                      <c:pt idx="340">
                        <c:v>479.26760704978443</c:v>
                      </c:pt>
                      <c:pt idx="341">
                        <c:v>456.44092487683071</c:v>
                      </c:pt>
                      <c:pt idx="342">
                        <c:v>433.49820706949782</c:v>
                      </c:pt>
                      <c:pt idx="343">
                        <c:v>410.43886377997768</c:v>
                      </c:pt>
                      <c:pt idx="344">
                        <c:v>387.26230216206909</c:v>
                      </c:pt>
                      <c:pt idx="345">
                        <c:v>363.96792635593619</c:v>
                      </c:pt>
                      <c:pt idx="346">
                        <c:v>340.55513747278866</c:v>
                      </c:pt>
                      <c:pt idx="347">
                        <c:v>317.02333357948515</c:v>
                      </c:pt>
                      <c:pt idx="348">
                        <c:v>293.37190968305737</c:v>
                      </c:pt>
                      <c:pt idx="349">
                        <c:v>269.60025771515615</c:v>
                      </c:pt>
                      <c:pt idx="350">
                        <c:v>245.70776651641805</c:v>
                      </c:pt>
                      <c:pt idx="351">
                        <c:v>221.69382182075307</c:v>
                      </c:pt>
                      <c:pt idx="352">
                        <c:v>197.55780623955175</c:v>
                      </c:pt>
                      <c:pt idx="353">
                        <c:v>173.2990992458127</c:v>
                      </c:pt>
                      <c:pt idx="354">
                        <c:v>148.91707715818873</c:v>
                      </c:pt>
                      <c:pt idx="355">
                        <c:v>124.41111312495275</c:v>
                      </c:pt>
                      <c:pt idx="356">
                        <c:v>99.780577107881129</c:v>
                      </c:pt>
                      <c:pt idx="357">
                        <c:v>75.02483586605608</c:v>
                      </c:pt>
                      <c:pt idx="358">
                        <c:v>50.143252939585075</c:v>
                      </c:pt>
                      <c:pt idx="359">
                        <c:v>25.135188633237842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D8A-4666-B5BF-9050B38C6DE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Kredyt!$O$22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Kredyt!$O$23:$O$382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812000</c:v>
                      </c:pt>
                      <c:pt idx="1">
                        <c:v>790444.75161517202</c:v>
                      </c:pt>
                      <c:pt idx="2">
                        <c:v>740923.4688193996</c:v>
                      </c:pt>
                      <c:pt idx="3">
                        <c:v>724492.24134503724</c:v>
                      </c:pt>
                      <c:pt idx="4">
                        <c:v>645888.34830318915</c:v>
                      </c:pt>
                      <c:pt idx="5">
                        <c:v>634631.88511324616</c:v>
                      </c:pt>
                      <c:pt idx="6">
                        <c:v>623392.58317448874</c:v>
                      </c:pt>
                      <c:pt idx="7">
                        <c:v>617177.71524132194</c:v>
                      </c:pt>
                      <c:pt idx="8">
                        <c:v>602061.44320113352</c:v>
                      </c:pt>
                      <c:pt idx="9">
                        <c:v>592163.19204458361</c:v>
                      </c:pt>
                      <c:pt idx="10">
                        <c:v>580380.16179984016</c:v>
                      </c:pt>
                      <c:pt idx="11">
                        <c:v>573679.48489232827</c:v>
                      </c:pt>
                      <c:pt idx="12">
                        <c:v>567055.19317067624</c:v>
                      </c:pt>
                      <c:pt idx="13">
                        <c:v>559524.36662015296</c:v>
                      </c:pt>
                      <c:pt idx="14">
                        <c:v>552096.91665937763</c:v>
                      </c:pt>
                      <c:pt idx="15">
                        <c:v>541741.97031222645</c:v>
                      </c:pt>
                      <c:pt idx="16">
                        <c:v>532322.02210669476</c:v>
                      </c:pt>
                      <c:pt idx="17">
                        <c:v>491018.00800341449</c:v>
                      </c:pt>
                      <c:pt idx="18">
                        <c:v>480733.79916003358</c:v>
                      </c:pt>
                      <c:pt idx="19">
                        <c:v>473455.10926747334</c:v>
                      </c:pt>
                      <c:pt idx="20">
                        <c:v>464187.81627662427</c:v>
                      </c:pt>
                      <c:pt idx="21">
                        <c:v>452929.41538362222</c:v>
                      </c:pt>
                      <c:pt idx="22">
                        <c:v>445355.64762210159</c:v>
                      </c:pt>
                      <c:pt idx="23">
                        <c:v>434072.54878649127</c:v>
                      </c:pt>
                      <c:pt idx="24">
                        <c:v>426792.2848272681</c:v>
                      </c:pt>
                      <c:pt idx="25">
                        <c:v>419513.39391107264</c:v>
                      </c:pt>
                      <c:pt idx="26">
                        <c:v>401735.6762091681</c:v>
                      </c:pt>
                      <c:pt idx="27">
                        <c:v>391467.51718830143</c:v>
                      </c:pt>
                      <c:pt idx="28">
                        <c:v>386204.06564575079</c:v>
                      </c:pt>
                      <c:pt idx="29">
                        <c:v>372432.47137366963</c:v>
                      </c:pt>
                      <c:pt idx="30">
                        <c:v>364157.74257456098</c:v>
                      </c:pt>
                      <c:pt idx="31">
                        <c:v>350849.23902280547</c:v>
                      </c:pt>
                      <c:pt idx="32">
                        <c:v>340135.40155025414</c:v>
                      </c:pt>
                      <c:pt idx="33">
                        <c:v>329837.26397041028</c:v>
                      </c:pt>
                      <c:pt idx="34">
                        <c:v>314550.64174803218</c:v>
                      </c:pt>
                      <c:pt idx="35">
                        <c:v>284276.15345348656</c:v>
                      </c:pt>
                      <c:pt idx="36">
                        <c:v>284026.90199289471</c:v>
                      </c:pt>
                      <c:pt idx="37">
                        <c:v>263776.19005359442</c:v>
                      </c:pt>
                      <c:pt idx="38">
                        <c:v>248541.97901015129</c:v>
                      </c:pt>
                      <c:pt idx="39">
                        <c:v>176819.39023132465</c:v>
                      </c:pt>
                      <c:pt idx="40">
                        <c:v>119659.79900373578</c:v>
                      </c:pt>
                      <c:pt idx="41">
                        <c:v>107051.13856243604</c:v>
                      </c:pt>
                      <c:pt idx="42">
                        <c:v>96414.065625104791</c:v>
                      </c:pt>
                      <c:pt idx="43">
                        <c:v>85785.330664307214</c:v>
                      </c:pt>
                      <c:pt idx="44">
                        <c:v>75165.237048633848</c:v>
                      </c:pt>
                      <c:pt idx="45">
                        <c:v>64554.093294575752</c:v>
                      </c:pt>
                      <c:pt idx="46">
                        <c:v>53952.213077492816</c:v>
                      </c:pt>
                      <c:pt idx="47">
                        <c:v>43359.915241080969</c:v>
                      </c:pt>
                      <c:pt idx="48">
                        <c:v>32777.523805320096</c:v>
                      </c:pt>
                      <c:pt idx="49">
                        <c:v>22205.367972885149</c:v>
                      </c:pt>
                      <c:pt idx="50">
                        <c:v>11643.782134003557</c:v>
                      </c:pt>
                      <c:pt idx="51">
                        <c:v>1093.1058697427004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D8A-4666-B5BF-9050B38C6DE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Kredyt!$P$22</c15:sqref>
                        </c15:formulaRef>
                      </c:ext>
                    </c:extLst>
                    <c:strCache>
                      <c:ptCount val="1"/>
                      <c:pt idx="0">
                        <c:v>Nadpłaty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Kredyt!$P$23:$P$382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20000</c:v>
                      </c:pt>
                      <c:pt idx="1">
                        <c:v>48000</c:v>
                      </c:pt>
                      <c:pt idx="2">
                        <c:v>15000</c:v>
                      </c:pt>
                      <c:pt idx="3">
                        <c:v>77200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5000</c:v>
                      </c:pt>
                      <c:pt idx="7">
                        <c:v>14000</c:v>
                      </c:pt>
                      <c:pt idx="8">
                        <c:v>9000</c:v>
                      </c:pt>
                      <c:pt idx="9">
                        <c:v>11000</c:v>
                      </c:pt>
                      <c:pt idx="10">
                        <c:v>6000</c:v>
                      </c:pt>
                      <c:pt idx="11">
                        <c:v>6000</c:v>
                      </c:pt>
                      <c:pt idx="12">
                        <c:v>7000</c:v>
                      </c:pt>
                      <c:pt idx="13">
                        <c:v>7000</c:v>
                      </c:pt>
                      <c:pt idx="14">
                        <c:v>10000</c:v>
                      </c:pt>
                      <c:pt idx="15">
                        <c:v>9100</c:v>
                      </c:pt>
                      <c:pt idx="16">
                        <c:v>41000</c:v>
                      </c:pt>
                      <c:pt idx="17">
                        <c:v>10000</c:v>
                      </c:pt>
                      <c:pt idx="18">
                        <c:v>7000</c:v>
                      </c:pt>
                      <c:pt idx="19">
                        <c:v>9000</c:v>
                      </c:pt>
                      <c:pt idx="20">
                        <c:v>11000</c:v>
                      </c:pt>
                      <c:pt idx="21">
                        <c:v>7300</c:v>
                      </c:pt>
                      <c:pt idx="22">
                        <c:v>11000</c:v>
                      </c:pt>
                      <c:pt idx="23">
                        <c:v>7000</c:v>
                      </c:pt>
                      <c:pt idx="24">
                        <c:v>7000</c:v>
                      </c:pt>
                      <c:pt idx="25">
                        <c:v>17500</c:v>
                      </c:pt>
                      <c:pt idx="26">
                        <c:v>10000</c:v>
                      </c:pt>
                      <c:pt idx="27">
                        <c:v>5000</c:v>
                      </c:pt>
                      <c:pt idx="28">
                        <c:v>13500</c:v>
                      </c:pt>
                      <c:pt idx="29">
                        <c:v>8000</c:v>
                      </c:pt>
                      <c:pt idx="30">
                        <c:v>13000</c:v>
                      </c:pt>
                      <c:pt idx="31">
                        <c:v>10400</c:v>
                      </c:pt>
                      <c:pt idx="32">
                        <c:v>10000</c:v>
                      </c:pt>
                      <c:pt idx="33">
                        <c:v>15000</c:v>
                      </c:pt>
                      <c:pt idx="34">
                        <c:v>30000</c:v>
                      </c:pt>
                      <c:pt idx="35">
                        <c:v>0</c:v>
                      </c:pt>
                      <c:pt idx="36">
                        <c:v>20000</c:v>
                      </c:pt>
                      <c:pt idx="37">
                        <c:v>15000</c:v>
                      </c:pt>
                      <c:pt idx="38">
                        <c:v>71500</c:v>
                      </c:pt>
                      <c:pt idx="39">
                        <c:v>57000</c:v>
                      </c:pt>
                      <c:pt idx="40">
                        <c:v>12500</c:v>
                      </c:pt>
                      <c:pt idx="41">
                        <c:v>10538.235294117647</c:v>
                      </c:pt>
                      <c:pt idx="42">
                        <c:v>10538.235294117647</c:v>
                      </c:pt>
                      <c:pt idx="43">
                        <c:v>10538.235294117647</c:v>
                      </c:pt>
                      <c:pt idx="44">
                        <c:v>10538.235294117647</c:v>
                      </c:pt>
                      <c:pt idx="45">
                        <c:v>10538.235294117647</c:v>
                      </c:pt>
                      <c:pt idx="46">
                        <c:v>10538.235294117647</c:v>
                      </c:pt>
                      <c:pt idx="47">
                        <c:v>10538.235294117647</c:v>
                      </c:pt>
                      <c:pt idx="48">
                        <c:v>10538.235294117647</c:v>
                      </c:pt>
                      <c:pt idx="49">
                        <c:v>10538.235294117647</c:v>
                      </c:pt>
                      <c:pt idx="50">
                        <c:v>10538.235294117647</c:v>
                      </c:pt>
                      <c:pt idx="51">
                        <c:v>1091.9192478296986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D8A-4666-B5BF-9050B38C6DE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Kredyt!$Q$22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Kredyt!$Q$23:$Q$382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1555.2483848279794</c:v>
                      </c:pt>
                      <c:pt idx="1">
                        <c:v>1521.2827957724528</c:v>
                      </c:pt>
                      <c:pt idx="2">
                        <c:v>1431.2274743623057</c:v>
                      </c:pt>
                      <c:pt idx="3">
                        <c:v>1403.8930418480868</c:v>
                      </c:pt>
                      <c:pt idx="4">
                        <c:v>1256.4631899430437</c:v>
                      </c:pt>
                      <c:pt idx="5">
                        <c:v>1239.3019387573909</c:v>
                      </c:pt>
                      <c:pt idx="6">
                        <c:v>1214.8679331668141</c:v>
                      </c:pt>
                      <c:pt idx="7">
                        <c:v>1116.2720401884237</c:v>
                      </c:pt>
                      <c:pt idx="8">
                        <c:v>898.25115654990464</c:v>
                      </c:pt>
                      <c:pt idx="9">
                        <c:v>783.03024474343897</c:v>
                      </c:pt>
                      <c:pt idx="10">
                        <c:v>700.67690751188536</c:v>
                      </c:pt>
                      <c:pt idx="11">
                        <c:v>624.29172165207592</c:v>
                      </c:pt>
                      <c:pt idx="12">
                        <c:v>530.82655052331904</c:v>
                      </c:pt>
                      <c:pt idx="13">
                        <c:v>427.44996077534483</c:v>
                      </c:pt>
                      <c:pt idx="14">
                        <c:v>354.94634715121094</c:v>
                      </c:pt>
                      <c:pt idx="15">
                        <c:v>319.94820553172491</c:v>
                      </c:pt>
                      <c:pt idx="16">
                        <c:v>304.01410328027271</c:v>
                      </c:pt>
                      <c:pt idx="17">
                        <c:v>284.2088433809314</c:v>
                      </c:pt>
                      <c:pt idx="18">
                        <c:v>278.68989256021581</c:v>
                      </c:pt>
                      <c:pt idx="19">
                        <c:v>267.29299084905642</c:v>
                      </c:pt>
                      <c:pt idx="20">
                        <c:v>258.400893002028</c:v>
                      </c:pt>
                      <c:pt idx="21">
                        <c:v>273.76776152063474</c:v>
                      </c:pt>
                      <c:pt idx="22">
                        <c:v>283.09883561029761</c:v>
                      </c:pt>
                      <c:pt idx="23">
                        <c:v>280.26395922318937</c:v>
                      </c:pt>
                      <c:pt idx="24">
                        <c:v>278.89091619548884</c:v>
                      </c:pt>
                      <c:pt idx="25">
                        <c:v>277.71770190453532</c:v>
                      </c:pt>
                      <c:pt idx="26">
                        <c:v>268.15902086665403</c:v>
                      </c:pt>
                      <c:pt idx="27">
                        <c:v>263.45154255063176</c:v>
                      </c:pt>
                      <c:pt idx="28">
                        <c:v>271.59427208113181</c:v>
                      </c:pt>
                      <c:pt idx="29">
                        <c:v>274.7287991086493</c:v>
                      </c:pt>
                      <c:pt idx="30">
                        <c:v>308.50355175551056</c:v>
                      </c:pt>
                      <c:pt idx="31">
                        <c:v>313.8374725513471</c:v>
                      </c:pt>
                      <c:pt idx="32">
                        <c:v>298.13757984386308</c:v>
                      </c:pt>
                      <c:pt idx="33">
                        <c:v>286.62222237810386</c:v>
                      </c:pt>
                      <c:pt idx="34">
                        <c:v>274.48829454564685</c:v>
                      </c:pt>
                      <c:pt idx="35">
                        <c:v>249.25146059186753</c:v>
                      </c:pt>
                      <c:pt idx="36">
                        <c:v>250.71193930029602</c:v>
                      </c:pt>
                      <c:pt idx="37">
                        <c:v>234.21104344312633</c:v>
                      </c:pt>
                      <c:pt idx="38">
                        <c:v>222.58877882663998</c:v>
                      </c:pt>
                      <c:pt idx="39">
                        <c:v>159.59122758886991</c:v>
                      </c:pt>
                      <c:pt idx="40">
                        <c:v>108.6604412997447</c:v>
                      </c:pt>
                      <c:pt idx="41">
                        <c:v>98.837643213604366</c:v>
                      </c:pt>
                      <c:pt idx="42">
                        <c:v>90.499666679930797</c:v>
                      </c:pt>
                      <c:pt idx="43">
                        <c:v>81.858321555717751</c:v>
                      </c:pt>
                      <c:pt idx="44">
                        <c:v>72.908459940442128</c:v>
                      </c:pt>
                      <c:pt idx="45">
                        <c:v>63.644922965283889</c:v>
                      </c:pt>
                      <c:pt idx="46">
                        <c:v>54.062542294204313</c:v>
                      </c:pt>
                      <c:pt idx="47">
                        <c:v>44.156141643232417</c:v>
                      </c:pt>
                      <c:pt idx="48">
                        <c:v>33.920538317299389</c:v>
                      </c:pt>
                      <c:pt idx="49">
                        <c:v>23.350544763945475</c:v>
                      </c:pt>
                      <c:pt idx="50">
                        <c:v>12.440970143209816</c:v>
                      </c:pt>
                      <c:pt idx="51">
                        <c:v>1.1866219130016815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D8A-4666-B5BF-9050B38C6DE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Kredyt!$R$22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Kredyt!$R$23:$R$382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1590.1666666666665</c:v>
                      </c:pt>
                      <c:pt idx="1">
                        <c:v>1544.1902826196401</c:v>
                      </c:pt>
                      <c:pt idx="2">
                        <c:v>1448.1966634299181</c:v>
                      </c:pt>
                      <c:pt idx="3">
                        <c:v>1418.7973059673645</c:v>
                      </c:pt>
                      <c:pt idx="4">
                        <c:v>1264.8646820937454</c:v>
                      </c:pt>
                      <c:pt idx="5">
                        <c:v>1243.0611658790135</c:v>
                      </c:pt>
                      <c:pt idx="6">
                        <c:v>1239.9372932762276</c:v>
                      </c:pt>
                      <c:pt idx="7">
                        <c:v>1472.4096920757252</c:v>
                      </c:pt>
                      <c:pt idx="8">
                        <c:v>2016.9058347237974</c:v>
                      </c:pt>
                      <c:pt idx="9">
                        <c:v>2336.6845378831745</c:v>
                      </c:pt>
                      <c:pt idx="10">
                        <c:v>2550.5289860428807</c:v>
                      </c:pt>
                      <c:pt idx="11">
                        <c:v>2808.8781779040614</c:v>
                      </c:pt>
                      <c:pt idx="12">
                        <c:v>3175.5090817557871</c:v>
                      </c:pt>
                      <c:pt idx="13">
                        <c:v>3647.6326000578806</c:v>
                      </c:pt>
                      <c:pt idx="14">
                        <c:v>4023.7349092722729</c:v>
                      </c:pt>
                      <c:pt idx="15">
                        <c:v>4160.2343688421452</c:v>
                      </c:pt>
                      <c:pt idx="16">
                        <c:v>4181.2627403094921</c:v>
                      </c:pt>
                      <c:pt idx="17">
                        <c:v>3846.4937210297785</c:v>
                      </c:pt>
                      <c:pt idx="18">
                        <c:v>3779.7694958957632</c:v>
                      </c:pt>
                      <c:pt idx="19">
                        <c:v>3792.3378494301396</c:v>
                      </c:pt>
                      <c:pt idx="20">
                        <c:v>3762.4356625121559</c:v>
                      </c:pt>
                      <c:pt idx="21">
                        <c:v>3529.2547620923833</c:v>
                      </c:pt>
                      <c:pt idx="22">
                        <c:v>3389.8280464442587</c:v>
                      </c:pt>
                      <c:pt idx="23">
                        <c:v>3290.0890562396103</c:v>
                      </c:pt>
                      <c:pt idx="24">
                        <c:v>3227.8486063349255</c:v>
                      </c:pt>
                      <c:pt idx="25">
                        <c:v>3164.0141761819327</c:v>
                      </c:pt>
                      <c:pt idx="26">
                        <c:v>3029.7565580774767</c:v>
                      </c:pt>
                      <c:pt idx="27">
                        <c:v>2952.3175254617736</c:v>
                      </c:pt>
                      <c:pt idx="28">
                        <c:v>2851.4733513511273</c:v>
                      </c:pt>
                      <c:pt idx="29">
                        <c:v>2683.770960383596</c:v>
                      </c:pt>
                      <c:pt idx="30">
                        <c:v>2408.7878614981582</c:v>
                      </c:pt>
                      <c:pt idx="31">
                        <c:v>2244.9035399898598</c:v>
                      </c:pt>
                      <c:pt idx="32">
                        <c:v>2219.7884182124922</c:v>
                      </c:pt>
                      <c:pt idx="33">
                        <c:v>2177.0706076713614</c:v>
                      </c:pt>
                      <c:pt idx="34">
                        <c:v>2080.9193023217349</c:v>
                      </c:pt>
                      <c:pt idx="35">
                        <c:v>1884.2319806085657</c:v>
                      </c:pt>
                      <c:pt idx="36">
                        <c:v>1883.5942802004984</c:v>
                      </c:pt>
                      <c:pt idx="37">
                        <c:v>1751.2854903915434</c:v>
                      </c:pt>
                      <c:pt idx="38">
                        <c:v>1648.8689124165121</c:v>
                      </c:pt>
                      <c:pt idx="39">
                        <c:v>1172.8282804551905</c:v>
                      </c:pt>
                      <c:pt idx="40">
                        <c:v>794.5030781470266</c:v>
                      </c:pt>
                      <c:pt idx="41">
                        <c:v>706.15754905113101</c:v>
                      </c:pt>
                      <c:pt idx="42">
                        <c:v>631.82245730434101</c:v>
                      </c:pt>
                      <c:pt idx="43">
                        <c:v>558.46136789804405</c:v>
                      </c:pt>
                      <c:pt idx="44">
                        <c:v>486.07516124228101</c:v>
                      </c:pt>
                      <c:pt idx="45">
                        <c:v>414.66469835392058</c:v>
                      </c:pt>
                      <c:pt idx="46">
                        <c:v>344.23081981387122</c:v>
                      </c:pt>
                      <c:pt idx="47">
                        <c:v>274.77434471193749</c:v>
                      </c:pt>
                      <c:pt idx="48">
                        <c:v>206.29606957965663</c:v>
                      </c:pt>
                      <c:pt idx="49">
                        <c:v>138.79676731146844</c:v>
                      </c:pt>
                      <c:pt idx="50">
                        <c:v>72.277186074577727</c:v>
                      </c:pt>
                      <c:pt idx="51">
                        <c:v>6.73804820787936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D8A-4666-B5BF-9050B38C6DE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Kredyt!$T$22</c15:sqref>
                        </c15:formulaRef>
                      </c:ext>
                    </c:extLst>
                    <c:strCache>
                      <c:ptCount val="1"/>
                      <c:pt idx="0">
                        <c:v>Pozostały kapitał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Kredyt!$T$23:$T$382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812000</c:v>
                      </c:pt>
                      <c:pt idx="1">
                        <c:v>789744.4444444445</c:v>
                      </c:pt>
                      <c:pt idx="2">
                        <c:v>739544.5991952956</c:v>
                      </c:pt>
                      <c:pt idx="3">
                        <c:v>722478.83215843723</c:v>
                      </c:pt>
                      <c:pt idx="4">
                        <c:v>643255.0819283016</c:v>
                      </c:pt>
                      <c:pt idx="5">
                        <c:v>631448.18563075014</c:v>
                      </c:pt>
                      <c:pt idx="6">
                        <c:v>619669.45834728319</c:v>
                      </c:pt>
                      <c:pt idx="7">
                        <c:v>612918.97965138685</c:v>
                      </c:pt>
                      <c:pt idx="8">
                        <c:v>597182.66526143963</c:v>
                      </c:pt>
                      <c:pt idx="9">
                        <c:v>586486.12359876512</c:v>
                      </c:pt>
                      <c:pt idx="10">
                        <c:v>573815.2229617316</c:v>
                      </c:pt>
                      <c:pt idx="11">
                        <c:v>566175.75089612661</c:v>
                      </c:pt>
                      <c:pt idx="12">
                        <c:v>558553.47080759902</c:v>
                      </c:pt>
                      <c:pt idx="13">
                        <c:v>549948.4320983818</c:v>
                      </c:pt>
                      <c:pt idx="14">
                        <c:v>541363.56629982742</c:v>
                      </c:pt>
                      <c:pt idx="15">
                        <c:v>529798.93171514582</c:v>
                      </c:pt>
                      <c:pt idx="16">
                        <c:v>519163.28263771062</c:v>
                      </c:pt>
                      <c:pt idx="17">
                        <c:v>476654.08704864752</c:v>
                      </c:pt>
                      <c:pt idx="18">
                        <c:v>465264.42498728121</c:v>
                      </c:pt>
                      <c:pt idx="19">
                        <c:v>456904.00269199675</c:v>
                      </c:pt>
                      <c:pt idx="20">
                        <c:v>446564.10825594986</c:v>
                      </c:pt>
                      <c:pt idx="21">
                        <c:v>434250.68440813822</c:v>
                      </c:pt>
                      <c:pt idx="22">
                        <c:v>425669.70893790771</c:v>
                      </c:pt>
                      <c:pt idx="23">
                        <c:v>413410.33110081329</c:v>
                      </c:pt>
                      <c:pt idx="24">
                        <c:v>405183.59421327378</c:v>
                      </c:pt>
                      <c:pt idx="25">
                        <c:v>396977.69065906759</c:v>
                      </c:pt>
                      <c:pt idx="26">
                        <c:v>378292.68262724951</c:v>
                      </c:pt>
                      <c:pt idx="27">
                        <c:v>367160.06980501226</c:v>
                      </c:pt>
                      <c:pt idx="28">
                        <c:v>361057.48701280501</c:v>
                      </c:pt>
                      <c:pt idx="29">
                        <c:v>346469.96446156164</c:v>
                      </c:pt>
                      <c:pt idx="30">
                        <c:v>337423.22740880767</c:v>
                      </c:pt>
                      <c:pt idx="31">
                        <c:v>323400.73278029612</c:v>
                      </c:pt>
                      <c:pt idx="32">
                        <c:v>312017.75182959612</c:v>
                      </c:pt>
                      <c:pt idx="33">
                        <c:v>301066.47819596931</c:v>
                      </c:pt>
                      <c:pt idx="34">
                        <c:v>285145.78560209787</c:v>
                      </c:pt>
                      <c:pt idx="35">
                        <c:v>254271.10527816505</c:v>
                      </c:pt>
                      <c:pt idx="36">
                        <c:v>253488.73264653992</c:v>
                      </c:pt>
                      <c:pt idx="37">
                        <c:v>232706.3600149148</c:v>
                      </c:pt>
                      <c:pt idx="38">
                        <c:v>216985.90688793364</c:v>
                      </c:pt>
                      <c:pt idx="39">
                        <c:v>144812.03761188415</c:v>
                      </c:pt>
                      <c:pt idx="40">
                        <c:v>87360.90976885648</c:v>
                      </c:pt>
                      <c:pt idx="41">
                        <c:v>74587.906925828807</c:v>
                      </c:pt>
                      <c:pt idx="42">
                        <c:v>63815.853741661536</c:v>
                      </c:pt>
                      <c:pt idx="43">
                        <c:v>53076.939662192759</c:v>
                      </c:pt>
                      <c:pt idx="44">
                        <c:v>42371.269227184908</c:v>
                      </c:pt>
                      <c:pt idx="45">
                        <c:v>31698.947638044523</c:v>
                      </c:pt>
                      <c:pt idx="46">
                        <c:v>21060.080764123559</c:v>
                      </c:pt>
                      <c:pt idx="47">
                        <c:v>10454.77514910106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D8A-4666-B5BF-9050B38C6DE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Kredyt!$U$22</c15:sqref>
                        </c15:formulaRef>
                      </c:ext>
                    </c:extLst>
                    <c:strCache>
                      <c:ptCount val="1"/>
                      <c:pt idx="0">
                        <c:v>Nadpłaty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Kredyt!$U$23:$U$382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20000</c:v>
                      </c:pt>
                      <c:pt idx="1">
                        <c:v>48000</c:v>
                      </c:pt>
                      <c:pt idx="2">
                        <c:v>15000</c:v>
                      </c:pt>
                      <c:pt idx="3">
                        <c:v>77200</c:v>
                      </c:pt>
                      <c:pt idx="4">
                        <c:v>10000</c:v>
                      </c:pt>
                      <c:pt idx="5">
                        <c:v>10000</c:v>
                      </c:pt>
                      <c:pt idx="6">
                        <c:v>5000</c:v>
                      </c:pt>
                      <c:pt idx="7">
                        <c:v>14000</c:v>
                      </c:pt>
                      <c:pt idx="8">
                        <c:v>9000</c:v>
                      </c:pt>
                      <c:pt idx="9">
                        <c:v>11000</c:v>
                      </c:pt>
                      <c:pt idx="10">
                        <c:v>6000</c:v>
                      </c:pt>
                      <c:pt idx="11">
                        <c:v>6000</c:v>
                      </c:pt>
                      <c:pt idx="12">
                        <c:v>7000</c:v>
                      </c:pt>
                      <c:pt idx="13">
                        <c:v>7000</c:v>
                      </c:pt>
                      <c:pt idx="14">
                        <c:v>10000</c:v>
                      </c:pt>
                      <c:pt idx="15">
                        <c:v>9100</c:v>
                      </c:pt>
                      <c:pt idx="16">
                        <c:v>41000</c:v>
                      </c:pt>
                      <c:pt idx="17">
                        <c:v>10000</c:v>
                      </c:pt>
                      <c:pt idx="18">
                        <c:v>7000</c:v>
                      </c:pt>
                      <c:pt idx="19">
                        <c:v>9000</c:v>
                      </c:pt>
                      <c:pt idx="20">
                        <c:v>11000</c:v>
                      </c:pt>
                      <c:pt idx="21">
                        <c:v>7300</c:v>
                      </c:pt>
                      <c:pt idx="22">
                        <c:v>11000</c:v>
                      </c:pt>
                      <c:pt idx="23">
                        <c:v>7000</c:v>
                      </c:pt>
                      <c:pt idx="24">
                        <c:v>7000</c:v>
                      </c:pt>
                      <c:pt idx="25">
                        <c:v>17500</c:v>
                      </c:pt>
                      <c:pt idx="26">
                        <c:v>10000</c:v>
                      </c:pt>
                      <c:pt idx="27">
                        <c:v>5000</c:v>
                      </c:pt>
                      <c:pt idx="28">
                        <c:v>13500</c:v>
                      </c:pt>
                      <c:pt idx="29">
                        <c:v>8000</c:v>
                      </c:pt>
                      <c:pt idx="30">
                        <c:v>13000</c:v>
                      </c:pt>
                      <c:pt idx="31">
                        <c:v>10400</c:v>
                      </c:pt>
                      <c:pt idx="32">
                        <c:v>10000</c:v>
                      </c:pt>
                      <c:pt idx="33">
                        <c:v>15000</c:v>
                      </c:pt>
                      <c:pt idx="34">
                        <c:v>30000</c:v>
                      </c:pt>
                      <c:pt idx="35">
                        <c:v>0</c:v>
                      </c:pt>
                      <c:pt idx="36">
                        <c:v>20000</c:v>
                      </c:pt>
                      <c:pt idx="37">
                        <c:v>15000</c:v>
                      </c:pt>
                      <c:pt idx="38">
                        <c:v>71500</c:v>
                      </c:pt>
                      <c:pt idx="39">
                        <c:v>57000</c:v>
                      </c:pt>
                      <c:pt idx="40">
                        <c:v>12500</c:v>
                      </c:pt>
                      <c:pt idx="41">
                        <c:v>10538.235294117647</c:v>
                      </c:pt>
                      <c:pt idx="42">
                        <c:v>10538.235294117647</c:v>
                      </c:pt>
                      <c:pt idx="43">
                        <c:v>10538.235294117647</c:v>
                      </c:pt>
                      <c:pt idx="44">
                        <c:v>10538.235294117647</c:v>
                      </c:pt>
                      <c:pt idx="45">
                        <c:v>10538.235294117647</c:v>
                      </c:pt>
                      <c:pt idx="46">
                        <c:v>10538.235294117647</c:v>
                      </c:pt>
                      <c:pt idx="47">
                        <c:v>10421.373311563997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AD8A-4666-B5BF-9050B38C6DE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Kredyt!$V$22</c15:sqref>
                        </c15:formulaRef>
                      </c:ext>
                    </c:extLst>
                    <c:strCache>
                      <c:ptCount val="1"/>
                      <c:pt idx="0">
                        <c:v>Rata kapitałowa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Kredyt!$V$23:$V$382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2255.5555555555557</c:v>
                      </c:pt>
                      <c:pt idx="1">
                        <c:v>2199.8452491488706</c:v>
                      </c:pt>
                      <c:pt idx="2">
                        <c:v>2065.7670368583676</c:v>
                      </c:pt>
                      <c:pt idx="3">
                        <c:v>2023.7502301356785</c:v>
                      </c:pt>
                      <c:pt idx="4">
                        <c:v>1806.8962975514089</c:v>
                      </c:pt>
                      <c:pt idx="5">
                        <c:v>1778.7272834669018</c:v>
                      </c:pt>
                      <c:pt idx="6">
                        <c:v>1750.4786958962802</c:v>
                      </c:pt>
                      <c:pt idx="7">
                        <c:v>1736.3143899472716</c:v>
                      </c:pt>
                      <c:pt idx="8">
                        <c:v>1696.5416626745443</c:v>
                      </c:pt>
                      <c:pt idx="9">
                        <c:v>1670.9006370335189</c:v>
                      </c:pt>
                      <c:pt idx="10">
                        <c:v>1639.4720656049474</c:v>
                      </c:pt>
                      <c:pt idx="11">
                        <c:v>1622.2800885275835</c:v>
                      </c:pt>
                      <c:pt idx="12">
                        <c:v>1605.0387092172386</c:v>
                      </c:pt>
                      <c:pt idx="13">
                        <c:v>1584.8657985544144</c:v>
                      </c:pt>
                      <c:pt idx="14">
                        <c:v>1564.6345846815821</c:v>
                      </c:pt>
                      <c:pt idx="15">
                        <c:v>1535.6490774352053</c:v>
                      </c:pt>
                      <c:pt idx="16">
                        <c:v>1509.1955890631123</c:v>
                      </c:pt>
                      <c:pt idx="17">
                        <c:v>1389.6620613663192</c:v>
                      </c:pt>
                      <c:pt idx="18">
                        <c:v>1360.422295284448</c:v>
                      </c:pt>
                      <c:pt idx="19">
                        <c:v>1339.8944360469113</c:v>
                      </c:pt>
                      <c:pt idx="20">
                        <c:v>1313.4238478116172</c:v>
                      </c:pt>
                      <c:pt idx="21">
                        <c:v>1280.9754702304963</c:v>
                      </c:pt>
                      <c:pt idx="22">
                        <c:v>1259.3778370944015</c:v>
                      </c:pt>
                      <c:pt idx="23">
                        <c:v>1226.7368875395052</c:v>
                      </c:pt>
                      <c:pt idx="24">
                        <c:v>1205.903554206172</c:v>
                      </c:pt>
                      <c:pt idx="25">
                        <c:v>1185.0080318181122</c:v>
                      </c:pt>
                      <c:pt idx="26">
                        <c:v>1132.612822237274</c:v>
                      </c:pt>
                      <c:pt idx="27">
                        <c:v>1102.582792207244</c:v>
                      </c:pt>
                      <c:pt idx="28">
                        <c:v>1087.5225512433885</c:v>
                      </c:pt>
                      <c:pt idx="29">
                        <c:v>1046.7370527539626</c:v>
                      </c:pt>
                      <c:pt idx="30">
                        <c:v>1022.4946285115384</c:v>
                      </c:pt>
                      <c:pt idx="31">
                        <c:v>982.98095069998817</c:v>
                      </c:pt>
                      <c:pt idx="32">
                        <c:v>951.2736336268174</c:v>
                      </c:pt>
                      <c:pt idx="33">
                        <c:v>920.69259387146576</c:v>
                      </c:pt>
                      <c:pt idx="34">
                        <c:v>874.68032393281555</c:v>
                      </c:pt>
                      <c:pt idx="35">
                        <c:v>782.37263162512318</c:v>
                      </c:pt>
                      <c:pt idx="36">
                        <c:v>782.37263162512318</c:v>
                      </c:pt>
                      <c:pt idx="37">
                        <c:v>720.45312698116038</c:v>
                      </c:pt>
                      <c:pt idx="38">
                        <c:v>673.86927604948335</c:v>
                      </c:pt>
                      <c:pt idx="39">
                        <c:v>451.12784302767648</c:v>
                      </c:pt>
                      <c:pt idx="40">
                        <c:v>273.00284302767648</c:v>
                      </c:pt>
                      <c:pt idx="41">
                        <c:v>233.81789004962008</c:v>
                      </c:pt>
                      <c:pt idx="42">
                        <c:v>200.6787853511369</c:v>
                      </c:pt>
                      <c:pt idx="43">
                        <c:v>167.43514089019797</c:v>
                      </c:pt>
                      <c:pt idx="44">
                        <c:v>134.08629502273706</c:v>
                      </c:pt>
                      <c:pt idx="45">
                        <c:v>100.63157980331594</c:v>
                      </c:pt>
                      <c:pt idx="46">
                        <c:v>67.070320904852096</c:v>
                      </c:pt>
                      <c:pt idx="47">
                        <c:v>33.40183753706409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AD8A-4666-B5BF-9050B38C6DE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Kredyt!$W$22</c15:sqref>
                        </c15:formulaRef>
                      </c:ext>
                    </c:extLst>
                    <c:strCache>
                      <c:ptCount val="1"/>
                      <c:pt idx="0">
                        <c:v>Rata odsetkowa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Kredyt!$A$23:$A$382</c15:sqref>
                        </c15:formulaRef>
                      </c:ext>
                    </c:extLst>
                    <c:numCache>
                      <c:formatCode>m/d/yyyy</c:formatCode>
                      <c:ptCount val="360"/>
                      <c:pt idx="0">
                        <c:v>44286</c:v>
                      </c:pt>
                      <c:pt idx="1">
                        <c:v>44316</c:v>
                      </c:pt>
                      <c:pt idx="2">
                        <c:v>44347</c:v>
                      </c:pt>
                      <c:pt idx="3">
                        <c:v>44377</c:v>
                      </c:pt>
                      <c:pt idx="4">
                        <c:v>44408</c:v>
                      </c:pt>
                      <c:pt idx="5">
                        <c:v>44439</c:v>
                      </c:pt>
                      <c:pt idx="6">
                        <c:v>44469</c:v>
                      </c:pt>
                      <c:pt idx="7">
                        <c:v>44500</c:v>
                      </c:pt>
                      <c:pt idx="8">
                        <c:v>44530</c:v>
                      </c:pt>
                      <c:pt idx="9">
                        <c:v>44561</c:v>
                      </c:pt>
                      <c:pt idx="10">
                        <c:v>44592</c:v>
                      </c:pt>
                      <c:pt idx="11">
                        <c:v>44620</c:v>
                      </c:pt>
                      <c:pt idx="12">
                        <c:v>44651</c:v>
                      </c:pt>
                      <c:pt idx="13">
                        <c:v>44681</c:v>
                      </c:pt>
                      <c:pt idx="14">
                        <c:v>44712</c:v>
                      </c:pt>
                      <c:pt idx="15">
                        <c:v>44742</c:v>
                      </c:pt>
                      <c:pt idx="16">
                        <c:v>44773</c:v>
                      </c:pt>
                      <c:pt idx="17">
                        <c:v>44804</c:v>
                      </c:pt>
                      <c:pt idx="18">
                        <c:v>44834</c:v>
                      </c:pt>
                      <c:pt idx="19">
                        <c:v>44865</c:v>
                      </c:pt>
                      <c:pt idx="20">
                        <c:v>44895</c:v>
                      </c:pt>
                      <c:pt idx="21">
                        <c:v>44926</c:v>
                      </c:pt>
                      <c:pt idx="22">
                        <c:v>44957</c:v>
                      </c:pt>
                      <c:pt idx="23">
                        <c:v>44985</c:v>
                      </c:pt>
                      <c:pt idx="24">
                        <c:v>45016</c:v>
                      </c:pt>
                      <c:pt idx="25">
                        <c:v>45046</c:v>
                      </c:pt>
                      <c:pt idx="26">
                        <c:v>45077</c:v>
                      </c:pt>
                      <c:pt idx="27">
                        <c:v>45107</c:v>
                      </c:pt>
                      <c:pt idx="28">
                        <c:v>45138</c:v>
                      </c:pt>
                      <c:pt idx="29">
                        <c:v>45169</c:v>
                      </c:pt>
                      <c:pt idx="30">
                        <c:v>45199</c:v>
                      </c:pt>
                      <c:pt idx="31">
                        <c:v>45230</c:v>
                      </c:pt>
                      <c:pt idx="32">
                        <c:v>45260</c:v>
                      </c:pt>
                      <c:pt idx="33">
                        <c:v>45291</c:v>
                      </c:pt>
                      <c:pt idx="34">
                        <c:v>45322</c:v>
                      </c:pt>
                      <c:pt idx="35">
                        <c:v>45351</c:v>
                      </c:pt>
                      <c:pt idx="36">
                        <c:v>45382</c:v>
                      </c:pt>
                      <c:pt idx="37">
                        <c:v>45412</c:v>
                      </c:pt>
                      <c:pt idx="38">
                        <c:v>45443</c:v>
                      </c:pt>
                      <c:pt idx="39">
                        <c:v>45473</c:v>
                      </c:pt>
                      <c:pt idx="40">
                        <c:v>45504</c:v>
                      </c:pt>
                      <c:pt idx="41">
                        <c:v>45535</c:v>
                      </c:pt>
                      <c:pt idx="42">
                        <c:v>45565</c:v>
                      </c:pt>
                      <c:pt idx="43">
                        <c:v>45596</c:v>
                      </c:pt>
                      <c:pt idx="44">
                        <c:v>45626</c:v>
                      </c:pt>
                      <c:pt idx="45">
                        <c:v>45657</c:v>
                      </c:pt>
                      <c:pt idx="46">
                        <c:v>45688</c:v>
                      </c:pt>
                      <c:pt idx="47">
                        <c:v>45716</c:v>
                      </c:pt>
                      <c:pt idx="48">
                        <c:v>45747</c:v>
                      </c:pt>
                      <c:pt idx="49">
                        <c:v>45777</c:v>
                      </c:pt>
                      <c:pt idx="50">
                        <c:v>45808</c:v>
                      </c:pt>
                      <c:pt idx="51">
                        <c:v>45838</c:v>
                      </c:pt>
                      <c:pt idx="52">
                        <c:v>45869</c:v>
                      </c:pt>
                      <c:pt idx="53">
                        <c:v>45900</c:v>
                      </c:pt>
                      <c:pt idx="54">
                        <c:v>45930</c:v>
                      </c:pt>
                      <c:pt idx="55">
                        <c:v>45961</c:v>
                      </c:pt>
                      <c:pt idx="56">
                        <c:v>45991</c:v>
                      </c:pt>
                      <c:pt idx="57">
                        <c:v>46022</c:v>
                      </c:pt>
                      <c:pt idx="58">
                        <c:v>46053</c:v>
                      </c:pt>
                      <c:pt idx="59">
                        <c:v>46081</c:v>
                      </c:pt>
                      <c:pt idx="60">
                        <c:v>46112</c:v>
                      </c:pt>
                      <c:pt idx="61">
                        <c:v>46142</c:v>
                      </c:pt>
                      <c:pt idx="62">
                        <c:v>46173</c:v>
                      </c:pt>
                      <c:pt idx="63">
                        <c:v>46203</c:v>
                      </c:pt>
                      <c:pt idx="64">
                        <c:v>46234</c:v>
                      </c:pt>
                      <c:pt idx="65">
                        <c:v>46265</c:v>
                      </c:pt>
                      <c:pt idx="66">
                        <c:v>46295</c:v>
                      </c:pt>
                      <c:pt idx="67">
                        <c:v>46326</c:v>
                      </c:pt>
                      <c:pt idx="68">
                        <c:v>46356</c:v>
                      </c:pt>
                      <c:pt idx="69">
                        <c:v>46387</c:v>
                      </c:pt>
                      <c:pt idx="70">
                        <c:v>46418</c:v>
                      </c:pt>
                      <c:pt idx="71">
                        <c:v>46446</c:v>
                      </c:pt>
                      <c:pt idx="72">
                        <c:v>46477</c:v>
                      </c:pt>
                      <c:pt idx="73">
                        <c:v>46507</c:v>
                      </c:pt>
                      <c:pt idx="74">
                        <c:v>46538</c:v>
                      </c:pt>
                      <c:pt idx="75">
                        <c:v>46568</c:v>
                      </c:pt>
                      <c:pt idx="76">
                        <c:v>46599</c:v>
                      </c:pt>
                      <c:pt idx="77">
                        <c:v>46630</c:v>
                      </c:pt>
                      <c:pt idx="78">
                        <c:v>46660</c:v>
                      </c:pt>
                      <c:pt idx="79">
                        <c:v>46691</c:v>
                      </c:pt>
                      <c:pt idx="80">
                        <c:v>46721</c:v>
                      </c:pt>
                      <c:pt idx="81">
                        <c:v>46752</c:v>
                      </c:pt>
                      <c:pt idx="82">
                        <c:v>46783</c:v>
                      </c:pt>
                      <c:pt idx="83">
                        <c:v>46812</c:v>
                      </c:pt>
                      <c:pt idx="84">
                        <c:v>46843</c:v>
                      </c:pt>
                      <c:pt idx="85">
                        <c:v>46873</c:v>
                      </c:pt>
                      <c:pt idx="86">
                        <c:v>46904</c:v>
                      </c:pt>
                      <c:pt idx="87">
                        <c:v>46934</c:v>
                      </c:pt>
                      <c:pt idx="88">
                        <c:v>46965</c:v>
                      </c:pt>
                      <c:pt idx="89">
                        <c:v>46996</c:v>
                      </c:pt>
                      <c:pt idx="90">
                        <c:v>47026</c:v>
                      </c:pt>
                      <c:pt idx="91">
                        <c:v>47057</c:v>
                      </c:pt>
                      <c:pt idx="92">
                        <c:v>47087</c:v>
                      </c:pt>
                      <c:pt idx="93">
                        <c:v>47118</c:v>
                      </c:pt>
                      <c:pt idx="94">
                        <c:v>47149</c:v>
                      </c:pt>
                      <c:pt idx="95">
                        <c:v>47177</c:v>
                      </c:pt>
                      <c:pt idx="96">
                        <c:v>47208</c:v>
                      </c:pt>
                      <c:pt idx="97">
                        <c:v>47238</c:v>
                      </c:pt>
                      <c:pt idx="98">
                        <c:v>47269</c:v>
                      </c:pt>
                      <c:pt idx="99">
                        <c:v>47299</c:v>
                      </c:pt>
                      <c:pt idx="100">
                        <c:v>47330</c:v>
                      </c:pt>
                      <c:pt idx="101">
                        <c:v>47361</c:v>
                      </c:pt>
                      <c:pt idx="102">
                        <c:v>47391</c:v>
                      </c:pt>
                      <c:pt idx="103">
                        <c:v>47422</c:v>
                      </c:pt>
                      <c:pt idx="104">
                        <c:v>47452</c:v>
                      </c:pt>
                      <c:pt idx="105">
                        <c:v>47483</c:v>
                      </c:pt>
                      <c:pt idx="106">
                        <c:v>47514</c:v>
                      </c:pt>
                      <c:pt idx="107">
                        <c:v>47542</c:v>
                      </c:pt>
                      <c:pt idx="108">
                        <c:v>47573</c:v>
                      </c:pt>
                      <c:pt idx="109">
                        <c:v>47603</c:v>
                      </c:pt>
                      <c:pt idx="110">
                        <c:v>47634</c:v>
                      </c:pt>
                      <c:pt idx="111">
                        <c:v>47664</c:v>
                      </c:pt>
                      <c:pt idx="112">
                        <c:v>47695</c:v>
                      </c:pt>
                      <c:pt idx="113">
                        <c:v>47726</c:v>
                      </c:pt>
                      <c:pt idx="114">
                        <c:v>47756</c:v>
                      </c:pt>
                      <c:pt idx="115">
                        <c:v>47787</c:v>
                      </c:pt>
                      <c:pt idx="116">
                        <c:v>47817</c:v>
                      </c:pt>
                      <c:pt idx="117">
                        <c:v>47848</c:v>
                      </c:pt>
                      <c:pt idx="118">
                        <c:v>47879</c:v>
                      </c:pt>
                      <c:pt idx="119">
                        <c:v>47907</c:v>
                      </c:pt>
                      <c:pt idx="120">
                        <c:v>47938</c:v>
                      </c:pt>
                      <c:pt idx="121">
                        <c:v>47968</c:v>
                      </c:pt>
                      <c:pt idx="122">
                        <c:v>47999</c:v>
                      </c:pt>
                      <c:pt idx="123">
                        <c:v>48029</c:v>
                      </c:pt>
                      <c:pt idx="124">
                        <c:v>48060</c:v>
                      </c:pt>
                      <c:pt idx="125">
                        <c:v>48091</c:v>
                      </c:pt>
                      <c:pt idx="126">
                        <c:v>48121</c:v>
                      </c:pt>
                      <c:pt idx="127">
                        <c:v>48152</c:v>
                      </c:pt>
                      <c:pt idx="128">
                        <c:v>48182</c:v>
                      </c:pt>
                      <c:pt idx="129">
                        <c:v>48213</c:v>
                      </c:pt>
                      <c:pt idx="130">
                        <c:v>48244</c:v>
                      </c:pt>
                      <c:pt idx="131">
                        <c:v>48273</c:v>
                      </c:pt>
                      <c:pt idx="132">
                        <c:v>48304</c:v>
                      </c:pt>
                      <c:pt idx="133">
                        <c:v>48334</c:v>
                      </c:pt>
                      <c:pt idx="134">
                        <c:v>48365</c:v>
                      </c:pt>
                      <c:pt idx="135">
                        <c:v>48395</c:v>
                      </c:pt>
                      <c:pt idx="136">
                        <c:v>48426</c:v>
                      </c:pt>
                      <c:pt idx="137">
                        <c:v>48457</c:v>
                      </c:pt>
                      <c:pt idx="138">
                        <c:v>48487</c:v>
                      </c:pt>
                      <c:pt idx="139">
                        <c:v>48518</c:v>
                      </c:pt>
                      <c:pt idx="140">
                        <c:v>48548</c:v>
                      </c:pt>
                      <c:pt idx="141">
                        <c:v>48579</c:v>
                      </c:pt>
                      <c:pt idx="142">
                        <c:v>48610</c:v>
                      </c:pt>
                      <c:pt idx="143">
                        <c:v>48638</c:v>
                      </c:pt>
                      <c:pt idx="144">
                        <c:v>48669</c:v>
                      </c:pt>
                      <c:pt idx="145">
                        <c:v>48699</c:v>
                      </c:pt>
                      <c:pt idx="146">
                        <c:v>48730</c:v>
                      </c:pt>
                      <c:pt idx="147">
                        <c:v>48760</c:v>
                      </c:pt>
                      <c:pt idx="148">
                        <c:v>48791</c:v>
                      </c:pt>
                      <c:pt idx="149">
                        <c:v>48822</c:v>
                      </c:pt>
                      <c:pt idx="150">
                        <c:v>48852</c:v>
                      </c:pt>
                      <c:pt idx="151">
                        <c:v>48883</c:v>
                      </c:pt>
                      <c:pt idx="152">
                        <c:v>48913</c:v>
                      </c:pt>
                      <c:pt idx="153">
                        <c:v>48944</c:v>
                      </c:pt>
                      <c:pt idx="154">
                        <c:v>48975</c:v>
                      </c:pt>
                      <c:pt idx="155">
                        <c:v>49003</c:v>
                      </c:pt>
                      <c:pt idx="156">
                        <c:v>49034</c:v>
                      </c:pt>
                      <c:pt idx="157">
                        <c:v>49064</c:v>
                      </c:pt>
                      <c:pt idx="158">
                        <c:v>49095</c:v>
                      </c:pt>
                      <c:pt idx="159">
                        <c:v>49125</c:v>
                      </c:pt>
                      <c:pt idx="160">
                        <c:v>49156</c:v>
                      </c:pt>
                      <c:pt idx="161">
                        <c:v>49187</c:v>
                      </c:pt>
                      <c:pt idx="162">
                        <c:v>49217</c:v>
                      </c:pt>
                      <c:pt idx="163">
                        <c:v>49248</c:v>
                      </c:pt>
                      <c:pt idx="164">
                        <c:v>49278</c:v>
                      </c:pt>
                      <c:pt idx="165">
                        <c:v>49309</c:v>
                      </c:pt>
                      <c:pt idx="166">
                        <c:v>49340</c:v>
                      </c:pt>
                      <c:pt idx="167">
                        <c:v>49368</c:v>
                      </c:pt>
                      <c:pt idx="168">
                        <c:v>49399</c:v>
                      </c:pt>
                      <c:pt idx="169">
                        <c:v>49429</c:v>
                      </c:pt>
                      <c:pt idx="170">
                        <c:v>49460</c:v>
                      </c:pt>
                      <c:pt idx="171">
                        <c:v>49490</c:v>
                      </c:pt>
                      <c:pt idx="172">
                        <c:v>49521</c:v>
                      </c:pt>
                      <c:pt idx="173">
                        <c:v>49552</c:v>
                      </c:pt>
                      <c:pt idx="174">
                        <c:v>49582</c:v>
                      </c:pt>
                      <c:pt idx="175">
                        <c:v>49613</c:v>
                      </c:pt>
                      <c:pt idx="176">
                        <c:v>49643</c:v>
                      </c:pt>
                      <c:pt idx="177">
                        <c:v>49674</c:v>
                      </c:pt>
                      <c:pt idx="178">
                        <c:v>49705</c:v>
                      </c:pt>
                      <c:pt idx="179">
                        <c:v>49734</c:v>
                      </c:pt>
                      <c:pt idx="180">
                        <c:v>49765</c:v>
                      </c:pt>
                      <c:pt idx="181">
                        <c:v>49795</c:v>
                      </c:pt>
                      <c:pt idx="182">
                        <c:v>49826</c:v>
                      </c:pt>
                      <c:pt idx="183">
                        <c:v>49856</c:v>
                      </c:pt>
                      <c:pt idx="184">
                        <c:v>49887</c:v>
                      </c:pt>
                      <c:pt idx="185">
                        <c:v>49918</c:v>
                      </c:pt>
                      <c:pt idx="186">
                        <c:v>49948</c:v>
                      </c:pt>
                      <c:pt idx="187">
                        <c:v>49979</c:v>
                      </c:pt>
                      <c:pt idx="188">
                        <c:v>50009</c:v>
                      </c:pt>
                      <c:pt idx="189">
                        <c:v>50040</c:v>
                      </c:pt>
                      <c:pt idx="190">
                        <c:v>50071</c:v>
                      </c:pt>
                      <c:pt idx="191">
                        <c:v>50099</c:v>
                      </c:pt>
                      <c:pt idx="192">
                        <c:v>50130</c:v>
                      </c:pt>
                      <c:pt idx="193">
                        <c:v>50160</c:v>
                      </c:pt>
                      <c:pt idx="194">
                        <c:v>50191</c:v>
                      </c:pt>
                      <c:pt idx="195">
                        <c:v>50221</c:v>
                      </c:pt>
                      <c:pt idx="196">
                        <c:v>50252</c:v>
                      </c:pt>
                      <c:pt idx="197">
                        <c:v>50283</c:v>
                      </c:pt>
                      <c:pt idx="198">
                        <c:v>50313</c:v>
                      </c:pt>
                      <c:pt idx="199">
                        <c:v>50344</c:v>
                      </c:pt>
                      <c:pt idx="200">
                        <c:v>50374</c:v>
                      </c:pt>
                      <c:pt idx="201">
                        <c:v>50405</c:v>
                      </c:pt>
                      <c:pt idx="202">
                        <c:v>50436</c:v>
                      </c:pt>
                      <c:pt idx="203">
                        <c:v>50464</c:v>
                      </c:pt>
                      <c:pt idx="204">
                        <c:v>50495</c:v>
                      </c:pt>
                      <c:pt idx="205">
                        <c:v>50525</c:v>
                      </c:pt>
                      <c:pt idx="206">
                        <c:v>50556</c:v>
                      </c:pt>
                      <c:pt idx="207">
                        <c:v>50586</c:v>
                      </c:pt>
                      <c:pt idx="208">
                        <c:v>50617</c:v>
                      </c:pt>
                      <c:pt idx="209">
                        <c:v>50648</c:v>
                      </c:pt>
                      <c:pt idx="210">
                        <c:v>50678</c:v>
                      </c:pt>
                      <c:pt idx="211">
                        <c:v>50709</c:v>
                      </c:pt>
                      <c:pt idx="212">
                        <c:v>50739</c:v>
                      </c:pt>
                      <c:pt idx="213">
                        <c:v>50770</c:v>
                      </c:pt>
                      <c:pt idx="214">
                        <c:v>50801</c:v>
                      </c:pt>
                      <c:pt idx="215">
                        <c:v>50829</c:v>
                      </c:pt>
                      <c:pt idx="216">
                        <c:v>50860</c:v>
                      </c:pt>
                      <c:pt idx="217">
                        <c:v>50890</c:v>
                      </c:pt>
                      <c:pt idx="218">
                        <c:v>50921</c:v>
                      </c:pt>
                      <c:pt idx="219">
                        <c:v>50951</c:v>
                      </c:pt>
                      <c:pt idx="220">
                        <c:v>50982</c:v>
                      </c:pt>
                      <c:pt idx="221">
                        <c:v>51013</c:v>
                      </c:pt>
                      <c:pt idx="222">
                        <c:v>51043</c:v>
                      </c:pt>
                      <c:pt idx="223">
                        <c:v>51074</c:v>
                      </c:pt>
                      <c:pt idx="224">
                        <c:v>51104</c:v>
                      </c:pt>
                      <c:pt idx="225">
                        <c:v>51135</c:v>
                      </c:pt>
                      <c:pt idx="226">
                        <c:v>51166</c:v>
                      </c:pt>
                      <c:pt idx="227">
                        <c:v>51195</c:v>
                      </c:pt>
                      <c:pt idx="228">
                        <c:v>51226</c:v>
                      </c:pt>
                      <c:pt idx="229">
                        <c:v>51256</c:v>
                      </c:pt>
                      <c:pt idx="230">
                        <c:v>51287</c:v>
                      </c:pt>
                      <c:pt idx="231">
                        <c:v>51317</c:v>
                      </c:pt>
                      <c:pt idx="232">
                        <c:v>51348</c:v>
                      </c:pt>
                      <c:pt idx="233">
                        <c:v>51379</c:v>
                      </c:pt>
                      <c:pt idx="234">
                        <c:v>51409</c:v>
                      </c:pt>
                      <c:pt idx="235">
                        <c:v>51440</c:v>
                      </c:pt>
                      <c:pt idx="236">
                        <c:v>51470</c:v>
                      </c:pt>
                      <c:pt idx="237">
                        <c:v>51501</c:v>
                      </c:pt>
                      <c:pt idx="238">
                        <c:v>51532</c:v>
                      </c:pt>
                      <c:pt idx="239">
                        <c:v>51560</c:v>
                      </c:pt>
                      <c:pt idx="240">
                        <c:v>51591</c:v>
                      </c:pt>
                      <c:pt idx="241">
                        <c:v>51621</c:v>
                      </c:pt>
                      <c:pt idx="242">
                        <c:v>51652</c:v>
                      </c:pt>
                      <c:pt idx="243">
                        <c:v>51682</c:v>
                      </c:pt>
                      <c:pt idx="244">
                        <c:v>51713</c:v>
                      </c:pt>
                      <c:pt idx="245">
                        <c:v>51744</c:v>
                      </c:pt>
                      <c:pt idx="246">
                        <c:v>51774</c:v>
                      </c:pt>
                      <c:pt idx="247">
                        <c:v>51805</c:v>
                      </c:pt>
                      <c:pt idx="248">
                        <c:v>51835</c:v>
                      </c:pt>
                      <c:pt idx="249">
                        <c:v>51866</c:v>
                      </c:pt>
                      <c:pt idx="250">
                        <c:v>51897</c:v>
                      </c:pt>
                      <c:pt idx="251">
                        <c:v>51925</c:v>
                      </c:pt>
                      <c:pt idx="252">
                        <c:v>51956</c:v>
                      </c:pt>
                      <c:pt idx="253">
                        <c:v>51986</c:v>
                      </c:pt>
                      <c:pt idx="254">
                        <c:v>52017</c:v>
                      </c:pt>
                      <c:pt idx="255">
                        <c:v>52047</c:v>
                      </c:pt>
                      <c:pt idx="256">
                        <c:v>52078</c:v>
                      </c:pt>
                      <c:pt idx="257">
                        <c:v>52109</c:v>
                      </c:pt>
                      <c:pt idx="258">
                        <c:v>52139</c:v>
                      </c:pt>
                      <c:pt idx="259">
                        <c:v>52170</c:v>
                      </c:pt>
                      <c:pt idx="260">
                        <c:v>52200</c:v>
                      </c:pt>
                      <c:pt idx="261">
                        <c:v>52231</c:v>
                      </c:pt>
                      <c:pt idx="262">
                        <c:v>52262</c:v>
                      </c:pt>
                      <c:pt idx="263">
                        <c:v>52290</c:v>
                      </c:pt>
                      <c:pt idx="264">
                        <c:v>52321</c:v>
                      </c:pt>
                      <c:pt idx="265">
                        <c:v>52351</c:v>
                      </c:pt>
                      <c:pt idx="266">
                        <c:v>52382</c:v>
                      </c:pt>
                      <c:pt idx="267">
                        <c:v>52412</c:v>
                      </c:pt>
                      <c:pt idx="268">
                        <c:v>52443</c:v>
                      </c:pt>
                      <c:pt idx="269">
                        <c:v>52474</c:v>
                      </c:pt>
                      <c:pt idx="270">
                        <c:v>52504</c:v>
                      </c:pt>
                      <c:pt idx="271">
                        <c:v>52535</c:v>
                      </c:pt>
                      <c:pt idx="272">
                        <c:v>52565</c:v>
                      </c:pt>
                      <c:pt idx="273">
                        <c:v>52596</c:v>
                      </c:pt>
                      <c:pt idx="274">
                        <c:v>52627</c:v>
                      </c:pt>
                      <c:pt idx="275">
                        <c:v>52656</c:v>
                      </c:pt>
                      <c:pt idx="276">
                        <c:v>52687</c:v>
                      </c:pt>
                      <c:pt idx="277">
                        <c:v>52717</c:v>
                      </c:pt>
                      <c:pt idx="278">
                        <c:v>52748</c:v>
                      </c:pt>
                      <c:pt idx="279">
                        <c:v>52778</c:v>
                      </c:pt>
                      <c:pt idx="280">
                        <c:v>52809</c:v>
                      </c:pt>
                      <c:pt idx="281">
                        <c:v>52840</c:v>
                      </c:pt>
                      <c:pt idx="282">
                        <c:v>52870</c:v>
                      </c:pt>
                      <c:pt idx="283">
                        <c:v>52901</c:v>
                      </c:pt>
                      <c:pt idx="284">
                        <c:v>52931</c:v>
                      </c:pt>
                      <c:pt idx="285">
                        <c:v>52962</c:v>
                      </c:pt>
                      <c:pt idx="286">
                        <c:v>52993</c:v>
                      </c:pt>
                      <c:pt idx="287">
                        <c:v>53021</c:v>
                      </c:pt>
                      <c:pt idx="288">
                        <c:v>53052</c:v>
                      </c:pt>
                      <c:pt idx="289">
                        <c:v>53082</c:v>
                      </c:pt>
                      <c:pt idx="290">
                        <c:v>53113</c:v>
                      </c:pt>
                      <c:pt idx="291">
                        <c:v>53143</c:v>
                      </c:pt>
                      <c:pt idx="292">
                        <c:v>53174</c:v>
                      </c:pt>
                      <c:pt idx="293">
                        <c:v>53205</c:v>
                      </c:pt>
                      <c:pt idx="294">
                        <c:v>53235</c:v>
                      </c:pt>
                      <c:pt idx="295">
                        <c:v>53266</c:v>
                      </c:pt>
                      <c:pt idx="296">
                        <c:v>53296</c:v>
                      </c:pt>
                      <c:pt idx="297">
                        <c:v>53327</c:v>
                      </c:pt>
                      <c:pt idx="298">
                        <c:v>53358</c:v>
                      </c:pt>
                      <c:pt idx="299">
                        <c:v>53386</c:v>
                      </c:pt>
                      <c:pt idx="300">
                        <c:v>53417</c:v>
                      </c:pt>
                      <c:pt idx="301">
                        <c:v>53447</c:v>
                      </c:pt>
                      <c:pt idx="302">
                        <c:v>53478</c:v>
                      </c:pt>
                      <c:pt idx="303">
                        <c:v>53508</c:v>
                      </c:pt>
                      <c:pt idx="304">
                        <c:v>53539</c:v>
                      </c:pt>
                      <c:pt idx="305">
                        <c:v>53570</c:v>
                      </c:pt>
                      <c:pt idx="306">
                        <c:v>53600</c:v>
                      </c:pt>
                      <c:pt idx="307">
                        <c:v>53631</c:v>
                      </c:pt>
                      <c:pt idx="308">
                        <c:v>53661</c:v>
                      </c:pt>
                      <c:pt idx="309">
                        <c:v>53692</c:v>
                      </c:pt>
                      <c:pt idx="310">
                        <c:v>53723</c:v>
                      </c:pt>
                      <c:pt idx="311">
                        <c:v>53751</c:v>
                      </c:pt>
                      <c:pt idx="312">
                        <c:v>53782</c:v>
                      </c:pt>
                      <c:pt idx="313">
                        <c:v>53812</c:v>
                      </c:pt>
                      <c:pt idx="314">
                        <c:v>53843</c:v>
                      </c:pt>
                      <c:pt idx="315">
                        <c:v>53873</c:v>
                      </c:pt>
                      <c:pt idx="316">
                        <c:v>53904</c:v>
                      </c:pt>
                      <c:pt idx="317">
                        <c:v>53935</c:v>
                      </c:pt>
                      <c:pt idx="318">
                        <c:v>53965</c:v>
                      </c:pt>
                      <c:pt idx="319">
                        <c:v>53996</c:v>
                      </c:pt>
                      <c:pt idx="320">
                        <c:v>54026</c:v>
                      </c:pt>
                      <c:pt idx="321">
                        <c:v>54057</c:v>
                      </c:pt>
                      <c:pt idx="322">
                        <c:v>54088</c:v>
                      </c:pt>
                      <c:pt idx="323">
                        <c:v>54117</c:v>
                      </c:pt>
                      <c:pt idx="324">
                        <c:v>54148</c:v>
                      </c:pt>
                      <c:pt idx="325">
                        <c:v>54178</c:v>
                      </c:pt>
                      <c:pt idx="326">
                        <c:v>54209</c:v>
                      </c:pt>
                      <c:pt idx="327">
                        <c:v>54239</c:v>
                      </c:pt>
                      <c:pt idx="328">
                        <c:v>54270</c:v>
                      </c:pt>
                      <c:pt idx="329">
                        <c:v>54301</c:v>
                      </c:pt>
                      <c:pt idx="330">
                        <c:v>54331</c:v>
                      </c:pt>
                      <c:pt idx="331">
                        <c:v>54362</c:v>
                      </c:pt>
                      <c:pt idx="332">
                        <c:v>54392</c:v>
                      </c:pt>
                      <c:pt idx="333">
                        <c:v>54423</c:v>
                      </c:pt>
                      <c:pt idx="334">
                        <c:v>54454</c:v>
                      </c:pt>
                      <c:pt idx="335">
                        <c:v>54482</c:v>
                      </c:pt>
                      <c:pt idx="336">
                        <c:v>54513</c:v>
                      </c:pt>
                      <c:pt idx="337">
                        <c:v>54543</c:v>
                      </c:pt>
                      <c:pt idx="338">
                        <c:v>54574</c:v>
                      </c:pt>
                      <c:pt idx="339">
                        <c:v>54604</c:v>
                      </c:pt>
                      <c:pt idx="340">
                        <c:v>54635</c:v>
                      </c:pt>
                      <c:pt idx="341">
                        <c:v>54666</c:v>
                      </c:pt>
                      <c:pt idx="342">
                        <c:v>54696</c:v>
                      </c:pt>
                      <c:pt idx="343">
                        <c:v>54727</c:v>
                      </c:pt>
                      <c:pt idx="344">
                        <c:v>54757</c:v>
                      </c:pt>
                      <c:pt idx="345">
                        <c:v>54788</c:v>
                      </c:pt>
                      <c:pt idx="346">
                        <c:v>54819</c:v>
                      </c:pt>
                      <c:pt idx="347">
                        <c:v>54847</c:v>
                      </c:pt>
                      <c:pt idx="348">
                        <c:v>54878</c:v>
                      </c:pt>
                      <c:pt idx="349">
                        <c:v>54908</c:v>
                      </c:pt>
                      <c:pt idx="350">
                        <c:v>54939</c:v>
                      </c:pt>
                      <c:pt idx="351">
                        <c:v>54969</c:v>
                      </c:pt>
                      <c:pt idx="352">
                        <c:v>55000</c:v>
                      </c:pt>
                      <c:pt idx="353">
                        <c:v>55031</c:v>
                      </c:pt>
                      <c:pt idx="354">
                        <c:v>55061</c:v>
                      </c:pt>
                      <c:pt idx="355">
                        <c:v>55092</c:v>
                      </c:pt>
                      <c:pt idx="356">
                        <c:v>55122</c:v>
                      </c:pt>
                      <c:pt idx="357">
                        <c:v>55153</c:v>
                      </c:pt>
                      <c:pt idx="358">
                        <c:v>55184</c:v>
                      </c:pt>
                      <c:pt idx="359">
                        <c:v>55212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Kredyt!$W$23:$W$382</c15:sqref>
                        </c15:formulaRef>
                      </c:ext>
                    </c:extLst>
                    <c:numCache>
                      <c:formatCode>#,##0</c:formatCode>
                      <c:ptCount val="360"/>
                      <c:pt idx="0">
                        <c:v>1590.1666666666667</c:v>
                      </c:pt>
                      <c:pt idx="1">
                        <c:v>1542.8221825396829</c:v>
                      </c:pt>
                      <c:pt idx="2">
                        <c:v>1445.5015478438047</c:v>
                      </c:pt>
                      <c:pt idx="3">
                        <c:v>1414.8543796436063</c:v>
                      </c:pt>
                      <c:pt idx="4">
                        <c:v>1259.7078687762573</c:v>
                      </c:pt>
                      <c:pt idx="5">
                        <c:v>1236.8252151123518</c:v>
                      </c:pt>
                      <c:pt idx="6">
                        <c:v>1232.5319415839333</c:v>
                      </c:pt>
                      <c:pt idx="7">
                        <c:v>1462.2495657397374</c:v>
                      </c:pt>
                      <c:pt idx="8">
                        <c:v>2000.5619286258227</c:v>
                      </c:pt>
                      <c:pt idx="9">
                        <c:v>2314.28274351962</c:v>
                      </c:pt>
                      <c:pt idx="10">
                        <c:v>2521.6788152405757</c:v>
                      </c:pt>
                      <c:pt idx="11">
                        <c:v>2772.1380203251592</c:v>
                      </c:pt>
                      <c:pt idx="12">
                        <c:v>3127.899436522554</c:v>
                      </c:pt>
                      <c:pt idx="13">
                        <c:v>3585.205486921368</c:v>
                      </c:pt>
                      <c:pt idx="14">
                        <c:v>3945.5092296280272</c:v>
                      </c:pt>
                      <c:pt idx="15">
                        <c:v>4068.5194152982149</c:v>
                      </c:pt>
                      <c:pt idx="16">
                        <c:v>4077.903974813828</c:v>
                      </c:pt>
                      <c:pt idx="17">
                        <c:v>3733.9708993382883</c:v>
                      </c:pt>
                      <c:pt idx="18">
                        <c:v>3658.1415414624976</c:v>
                      </c:pt>
                      <c:pt idx="19">
                        <c:v>3659.7647993404589</c:v>
                      </c:pt>
                      <c:pt idx="20">
                        <c:v>3619.5881657929144</c:v>
                      </c:pt>
                      <c:pt idx="21">
                        <c:v>3383.7089043802384</c:v>
                      </c:pt>
                      <c:pt idx="22">
                        <c:v>3239.988367911908</c:v>
                      </c:pt>
                      <c:pt idx="23">
                        <c:v>3133.4780554395402</c:v>
                      </c:pt>
                      <c:pt idx="24">
                        <c:v>3064.4211397129989</c:v>
                      </c:pt>
                      <c:pt idx="25">
                        <c:v>2994.0475300760208</c:v>
                      </c:pt>
                      <c:pt idx="26">
                        <c:v>2852.9573148138406</c:v>
                      </c:pt>
                      <c:pt idx="27">
                        <c:v>2768.9988597794677</c:v>
                      </c:pt>
                      <c:pt idx="28">
                        <c:v>2665.8077791112105</c:v>
                      </c:pt>
                      <c:pt idx="29">
                        <c:v>2496.6835620896782</c:v>
                      </c:pt>
                      <c:pt idx="30">
                        <c:v>2231.9475308243714</c:v>
                      </c:pt>
                      <c:pt idx="31">
                        <c:v>2069.2746886836217</c:v>
                      </c:pt>
                      <c:pt idx="32">
                        <c:v>2036.2872803926737</c:v>
                      </c:pt>
                      <c:pt idx="33">
                        <c:v>1987.1708027943603</c:v>
                      </c:pt>
                      <c:pt idx="34">
                        <c:v>1886.3905854320599</c:v>
                      </c:pt>
                      <c:pt idx="35">
                        <c:v>1685.3532823258693</c:v>
                      </c:pt>
                      <c:pt idx="36">
                        <c:v>1681.0728968210217</c:v>
                      </c:pt>
                      <c:pt idx="37">
                        <c:v>1545.0040116704524</c:v>
                      </c:pt>
                      <c:pt idx="38">
                        <c:v>1439.5206706123663</c:v>
                      </c:pt>
                      <c:pt idx="39">
                        <c:v>960.52617780982655</c:v>
                      </c:pt>
                      <c:pt idx="40">
                        <c:v>580.04870724305817</c:v>
                      </c:pt>
                      <c:pt idx="41">
                        <c:v>492.01544468280127</c:v>
                      </c:pt>
                      <c:pt idx="42">
                        <c:v>418.19924576992639</c:v>
                      </c:pt>
                      <c:pt idx="43">
                        <c:v>345.53017512495347</c:v>
                      </c:pt>
                      <c:pt idx="44">
                        <c:v>274.0046107792902</c:v>
                      </c:pt>
                      <c:pt idx="45">
                        <c:v>203.61891693661093</c:v>
                      </c:pt>
                      <c:pt idx="46">
                        <c:v>134.36944387003967</c:v>
                      </c:pt>
                      <c:pt idx="47">
                        <c:v>66.25252781820879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AD8A-4666-B5BF-9050B38C6DE3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23"/>
          <c:order val="23"/>
          <c:tx>
            <c:v>DZISIAJ</c:v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8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Kredyt!$E$13:$E$14</c:f>
              <c:numCache>
                <c:formatCode>#,##0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Kredyt!$F$13:$F$14</c:f>
              <c:numCache>
                <c:formatCode>#,##0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96-4EF3-8B04-33DF05C0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423919"/>
        <c:axId val="1993423503"/>
      </c:scatterChart>
      <c:catAx>
        <c:axId val="5142918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2608"/>
        <c:crosses val="autoZero"/>
        <c:auto val="0"/>
        <c:lblAlgn val="ctr"/>
        <c:lblOffset val="100"/>
        <c:tickLblSkip val="12"/>
        <c:noMultiLvlLbl val="1"/>
      </c:catAx>
      <c:valAx>
        <c:axId val="514292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Wartość</a:t>
                </a:r>
                <a:r>
                  <a:rPr lang="en-US" sz="1400"/>
                  <a:t> raty</a:t>
                </a:r>
                <a:r>
                  <a:rPr lang="pl-PL" sz="1400"/>
                  <a:t> kredytowej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5.3887311871756681E-3"/>
              <c:y val="0.14202759484805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4291824"/>
        <c:crossesAt val="1"/>
        <c:crossBetween val="between"/>
      </c:valAx>
      <c:valAx>
        <c:axId val="1993423503"/>
        <c:scaling>
          <c:orientation val="minMax"/>
          <c:max val="1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93423919"/>
        <c:crosses val="max"/>
        <c:crossBetween val="midCat"/>
      </c:valAx>
      <c:valAx>
        <c:axId val="1993423919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993423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WIBOR!$B$1</c:f>
              <c:strCache>
                <c:ptCount val="1"/>
                <c:pt idx="0">
                  <c:v>WIBOR 6M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WIBOR!$A$2:$A$6538</c:f>
              <c:numCache>
                <c:formatCode>m/d/yyyy</c:formatCode>
                <c:ptCount val="6537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</c:numCache>
            </c:numRef>
          </c:cat>
          <c:val>
            <c:numRef>
              <c:f>WIBOR!$B$2:$B$6538</c:f>
              <c:numCache>
                <c:formatCode>#,##0.00</c:formatCode>
                <c:ptCount val="6537"/>
                <c:pt idx="0">
                  <c:v>22.43</c:v>
                </c:pt>
                <c:pt idx="1">
                  <c:v>22.55</c:v>
                </c:pt>
                <c:pt idx="2">
                  <c:v>22.63</c:v>
                </c:pt>
                <c:pt idx="3">
                  <c:v>22.5</c:v>
                </c:pt>
                <c:pt idx="4">
                  <c:v>22.5</c:v>
                </c:pt>
                <c:pt idx="5">
                  <c:v>22.52</c:v>
                </c:pt>
                <c:pt idx="6">
                  <c:v>22.55</c:v>
                </c:pt>
                <c:pt idx="7">
                  <c:v>22.67</c:v>
                </c:pt>
                <c:pt idx="8">
                  <c:v>22.71</c:v>
                </c:pt>
                <c:pt idx="9">
                  <c:v>22.67</c:v>
                </c:pt>
                <c:pt idx="10">
                  <c:v>22.63</c:v>
                </c:pt>
                <c:pt idx="11">
                  <c:v>22.63</c:v>
                </c:pt>
                <c:pt idx="12">
                  <c:v>22.55</c:v>
                </c:pt>
                <c:pt idx="13">
                  <c:v>22.51</c:v>
                </c:pt>
                <c:pt idx="14">
                  <c:v>22.54</c:v>
                </c:pt>
                <c:pt idx="15">
                  <c:v>22.52</c:v>
                </c:pt>
                <c:pt idx="16">
                  <c:v>22.53</c:v>
                </c:pt>
                <c:pt idx="17">
                  <c:v>22.55</c:v>
                </c:pt>
                <c:pt idx="18">
                  <c:v>22.55</c:v>
                </c:pt>
                <c:pt idx="19">
                  <c:v>22.6</c:v>
                </c:pt>
                <c:pt idx="20">
                  <c:v>22.63</c:v>
                </c:pt>
                <c:pt idx="21">
                  <c:v>22.58</c:v>
                </c:pt>
                <c:pt idx="22">
                  <c:v>22.53</c:v>
                </c:pt>
                <c:pt idx="23">
                  <c:v>22.52</c:v>
                </c:pt>
                <c:pt idx="24">
                  <c:v>22.52</c:v>
                </c:pt>
                <c:pt idx="25">
                  <c:v>22.52</c:v>
                </c:pt>
                <c:pt idx="26">
                  <c:v>22.52</c:v>
                </c:pt>
                <c:pt idx="27">
                  <c:v>22.48</c:v>
                </c:pt>
                <c:pt idx="28">
                  <c:v>22.46</c:v>
                </c:pt>
                <c:pt idx="29">
                  <c:v>22.47</c:v>
                </c:pt>
                <c:pt idx="30">
                  <c:v>22.47</c:v>
                </c:pt>
                <c:pt idx="31">
                  <c:v>22.47</c:v>
                </c:pt>
                <c:pt idx="32">
                  <c:v>22.47</c:v>
                </c:pt>
                <c:pt idx="33">
                  <c:v>22.47</c:v>
                </c:pt>
                <c:pt idx="34">
                  <c:v>22.58</c:v>
                </c:pt>
                <c:pt idx="35">
                  <c:v>22.59</c:v>
                </c:pt>
                <c:pt idx="36">
                  <c:v>22.59</c:v>
                </c:pt>
                <c:pt idx="37">
                  <c:v>22.68</c:v>
                </c:pt>
                <c:pt idx="38">
                  <c:v>22.76</c:v>
                </c:pt>
                <c:pt idx="39">
                  <c:v>22.8</c:v>
                </c:pt>
                <c:pt idx="40">
                  <c:v>22.8</c:v>
                </c:pt>
                <c:pt idx="41">
                  <c:v>22.77</c:v>
                </c:pt>
                <c:pt idx="42">
                  <c:v>22.79</c:v>
                </c:pt>
                <c:pt idx="43">
                  <c:v>22.77</c:v>
                </c:pt>
                <c:pt idx="44">
                  <c:v>22.77</c:v>
                </c:pt>
                <c:pt idx="45">
                  <c:v>22.82</c:v>
                </c:pt>
                <c:pt idx="46">
                  <c:v>22.83</c:v>
                </c:pt>
                <c:pt idx="47">
                  <c:v>22.82</c:v>
                </c:pt>
                <c:pt idx="48">
                  <c:v>22.8</c:v>
                </c:pt>
                <c:pt idx="49">
                  <c:v>22.78</c:v>
                </c:pt>
                <c:pt idx="50">
                  <c:v>22.76</c:v>
                </c:pt>
                <c:pt idx="51">
                  <c:v>22.72</c:v>
                </c:pt>
                <c:pt idx="52">
                  <c:v>22.68</c:v>
                </c:pt>
                <c:pt idx="53">
                  <c:v>22.65</c:v>
                </c:pt>
                <c:pt idx="54">
                  <c:v>22.57</c:v>
                </c:pt>
                <c:pt idx="55">
                  <c:v>22.58</c:v>
                </c:pt>
                <c:pt idx="56">
                  <c:v>22.5</c:v>
                </c:pt>
                <c:pt idx="57">
                  <c:v>22.52</c:v>
                </c:pt>
                <c:pt idx="58">
                  <c:v>22.6</c:v>
                </c:pt>
                <c:pt idx="59">
                  <c:v>22.69</c:v>
                </c:pt>
                <c:pt idx="60">
                  <c:v>22.87</c:v>
                </c:pt>
                <c:pt idx="61">
                  <c:v>22.87</c:v>
                </c:pt>
                <c:pt idx="62">
                  <c:v>22.87</c:v>
                </c:pt>
                <c:pt idx="63">
                  <c:v>22.9</c:v>
                </c:pt>
                <c:pt idx="64">
                  <c:v>22.84</c:v>
                </c:pt>
                <c:pt idx="65">
                  <c:v>22.85</c:v>
                </c:pt>
                <c:pt idx="66">
                  <c:v>22.75</c:v>
                </c:pt>
                <c:pt idx="67">
                  <c:v>22.74</c:v>
                </c:pt>
                <c:pt idx="68">
                  <c:v>22.72</c:v>
                </c:pt>
                <c:pt idx="69">
                  <c:v>22.71</c:v>
                </c:pt>
                <c:pt idx="70">
                  <c:v>22.65</c:v>
                </c:pt>
                <c:pt idx="71">
                  <c:v>22.65</c:v>
                </c:pt>
                <c:pt idx="72">
                  <c:v>22.62</c:v>
                </c:pt>
                <c:pt idx="73">
                  <c:v>22.6</c:v>
                </c:pt>
                <c:pt idx="74">
                  <c:v>22.6</c:v>
                </c:pt>
                <c:pt idx="75">
                  <c:v>22.62</c:v>
                </c:pt>
                <c:pt idx="76">
                  <c:v>22.63</c:v>
                </c:pt>
                <c:pt idx="77">
                  <c:v>22.93</c:v>
                </c:pt>
                <c:pt idx="78">
                  <c:v>22.89</c:v>
                </c:pt>
                <c:pt idx="79">
                  <c:v>22.89</c:v>
                </c:pt>
                <c:pt idx="80">
                  <c:v>22.8</c:v>
                </c:pt>
                <c:pt idx="81">
                  <c:v>22.77</c:v>
                </c:pt>
                <c:pt idx="82">
                  <c:v>22.75</c:v>
                </c:pt>
                <c:pt idx="83">
                  <c:v>22.74</c:v>
                </c:pt>
                <c:pt idx="84">
                  <c:v>22.65</c:v>
                </c:pt>
                <c:pt idx="85">
                  <c:v>22.62</c:v>
                </c:pt>
                <c:pt idx="86">
                  <c:v>22.61</c:v>
                </c:pt>
                <c:pt idx="87">
                  <c:v>22.59</c:v>
                </c:pt>
                <c:pt idx="88">
                  <c:v>22.57</c:v>
                </c:pt>
                <c:pt idx="89">
                  <c:v>22.56</c:v>
                </c:pt>
                <c:pt idx="90">
                  <c:v>22.57</c:v>
                </c:pt>
                <c:pt idx="91">
                  <c:v>22.55</c:v>
                </c:pt>
                <c:pt idx="92">
                  <c:v>22.55</c:v>
                </c:pt>
                <c:pt idx="93">
                  <c:v>22.55</c:v>
                </c:pt>
                <c:pt idx="94">
                  <c:v>22.55</c:v>
                </c:pt>
                <c:pt idx="95">
                  <c:v>22.52</c:v>
                </c:pt>
                <c:pt idx="96">
                  <c:v>22.55</c:v>
                </c:pt>
                <c:pt idx="97">
                  <c:v>22.54</c:v>
                </c:pt>
                <c:pt idx="98">
                  <c:v>22.56</c:v>
                </c:pt>
                <c:pt idx="99">
                  <c:v>22.58</c:v>
                </c:pt>
                <c:pt idx="100">
                  <c:v>22.58</c:v>
                </c:pt>
                <c:pt idx="101">
                  <c:v>22.58</c:v>
                </c:pt>
                <c:pt idx="102">
                  <c:v>22.63</c:v>
                </c:pt>
                <c:pt idx="103">
                  <c:v>22.65</c:v>
                </c:pt>
                <c:pt idx="104">
                  <c:v>22.65</c:v>
                </c:pt>
                <c:pt idx="105">
                  <c:v>22.66</c:v>
                </c:pt>
                <c:pt idx="106">
                  <c:v>22.85</c:v>
                </c:pt>
                <c:pt idx="107">
                  <c:v>22.88</c:v>
                </c:pt>
                <c:pt idx="108">
                  <c:v>22.94</c:v>
                </c:pt>
                <c:pt idx="109">
                  <c:v>22.96</c:v>
                </c:pt>
                <c:pt idx="110">
                  <c:v>23.12</c:v>
                </c:pt>
                <c:pt idx="111">
                  <c:v>23.23</c:v>
                </c:pt>
                <c:pt idx="112">
                  <c:v>23.87</c:v>
                </c:pt>
                <c:pt idx="113">
                  <c:v>24.29</c:v>
                </c:pt>
                <c:pt idx="114">
                  <c:v>24.35</c:v>
                </c:pt>
                <c:pt idx="115">
                  <c:v>25</c:v>
                </c:pt>
                <c:pt idx="116">
                  <c:v>25.03</c:v>
                </c:pt>
                <c:pt idx="117">
                  <c:v>25.05</c:v>
                </c:pt>
                <c:pt idx="118">
                  <c:v>25.01</c:v>
                </c:pt>
                <c:pt idx="119">
                  <c:v>24.96</c:v>
                </c:pt>
                <c:pt idx="120">
                  <c:v>24.76</c:v>
                </c:pt>
                <c:pt idx="121">
                  <c:v>24.29</c:v>
                </c:pt>
                <c:pt idx="122">
                  <c:v>24.62</c:v>
                </c:pt>
                <c:pt idx="123">
                  <c:v>25.36</c:v>
                </c:pt>
                <c:pt idx="124">
                  <c:v>26.16</c:v>
                </c:pt>
                <c:pt idx="125">
                  <c:v>26.42</c:v>
                </c:pt>
                <c:pt idx="126">
                  <c:v>26.39</c:v>
                </c:pt>
                <c:pt idx="127">
                  <c:v>26.02</c:v>
                </c:pt>
                <c:pt idx="128">
                  <c:v>25.8</c:v>
                </c:pt>
                <c:pt idx="129">
                  <c:v>25.42</c:v>
                </c:pt>
                <c:pt idx="130">
                  <c:v>25.29</c:v>
                </c:pt>
                <c:pt idx="131">
                  <c:v>25.35</c:v>
                </c:pt>
                <c:pt idx="132">
                  <c:v>25.34</c:v>
                </c:pt>
                <c:pt idx="133">
                  <c:v>25.46</c:v>
                </c:pt>
                <c:pt idx="134">
                  <c:v>25.51</c:v>
                </c:pt>
                <c:pt idx="135">
                  <c:v>25.51</c:v>
                </c:pt>
                <c:pt idx="136">
                  <c:v>25.2</c:v>
                </c:pt>
                <c:pt idx="137">
                  <c:v>25.25</c:v>
                </c:pt>
                <c:pt idx="138">
                  <c:v>25.25</c:v>
                </c:pt>
                <c:pt idx="139">
                  <c:v>25.3</c:v>
                </c:pt>
                <c:pt idx="140">
                  <c:v>25.78</c:v>
                </c:pt>
                <c:pt idx="141">
                  <c:v>26.01</c:v>
                </c:pt>
                <c:pt idx="142">
                  <c:v>25.86</c:v>
                </c:pt>
                <c:pt idx="143">
                  <c:v>25.84</c:v>
                </c:pt>
                <c:pt idx="144">
                  <c:v>25.74</c:v>
                </c:pt>
                <c:pt idx="145">
                  <c:v>25.99</c:v>
                </c:pt>
                <c:pt idx="146">
                  <c:v>25.87</c:v>
                </c:pt>
                <c:pt idx="147">
                  <c:v>25.72</c:v>
                </c:pt>
                <c:pt idx="148">
                  <c:v>25.73</c:v>
                </c:pt>
                <c:pt idx="149">
                  <c:v>25.66</c:v>
                </c:pt>
                <c:pt idx="150">
                  <c:v>25.6</c:v>
                </c:pt>
                <c:pt idx="151">
                  <c:v>25.53</c:v>
                </c:pt>
                <c:pt idx="152">
                  <c:v>25.53</c:v>
                </c:pt>
                <c:pt idx="153">
                  <c:v>25.51</c:v>
                </c:pt>
                <c:pt idx="154">
                  <c:v>25.52</c:v>
                </c:pt>
                <c:pt idx="155">
                  <c:v>25.51</c:v>
                </c:pt>
                <c:pt idx="156">
                  <c:v>25.45</c:v>
                </c:pt>
                <c:pt idx="157">
                  <c:v>25.52</c:v>
                </c:pt>
                <c:pt idx="158">
                  <c:v>25.56</c:v>
                </c:pt>
                <c:pt idx="159">
                  <c:v>25.6</c:v>
                </c:pt>
                <c:pt idx="160">
                  <c:v>25.64</c:v>
                </c:pt>
                <c:pt idx="161">
                  <c:v>25.68</c:v>
                </c:pt>
                <c:pt idx="162">
                  <c:v>25.66</c:v>
                </c:pt>
                <c:pt idx="163">
                  <c:v>25.59</c:v>
                </c:pt>
                <c:pt idx="164">
                  <c:v>25.59</c:v>
                </c:pt>
                <c:pt idx="165">
                  <c:v>25.53</c:v>
                </c:pt>
                <c:pt idx="166">
                  <c:v>25.53</c:v>
                </c:pt>
                <c:pt idx="167">
                  <c:v>25.52</c:v>
                </c:pt>
                <c:pt idx="168">
                  <c:v>25.54</c:v>
                </c:pt>
                <c:pt idx="169">
                  <c:v>25.48</c:v>
                </c:pt>
                <c:pt idx="170">
                  <c:v>25.45</c:v>
                </c:pt>
                <c:pt idx="171">
                  <c:v>25.43</c:v>
                </c:pt>
                <c:pt idx="172">
                  <c:v>25.35</c:v>
                </c:pt>
                <c:pt idx="173">
                  <c:v>25.33</c:v>
                </c:pt>
                <c:pt idx="174">
                  <c:v>25.33</c:v>
                </c:pt>
                <c:pt idx="175">
                  <c:v>25.28</c:v>
                </c:pt>
                <c:pt idx="176">
                  <c:v>25.23</c:v>
                </c:pt>
                <c:pt idx="177">
                  <c:v>25.23</c:v>
                </c:pt>
                <c:pt idx="178">
                  <c:v>25.25</c:v>
                </c:pt>
                <c:pt idx="179">
                  <c:v>25.23</c:v>
                </c:pt>
                <c:pt idx="180">
                  <c:v>25.21</c:v>
                </c:pt>
                <c:pt idx="181">
                  <c:v>25.18</c:v>
                </c:pt>
                <c:pt idx="182">
                  <c:v>25.19</c:v>
                </c:pt>
                <c:pt idx="183">
                  <c:v>25.2</c:v>
                </c:pt>
                <c:pt idx="184">
                  <c:v>25.1</c:v>
                </c:pt>
                <c:pt idx="185">
                  <c:v>25.08</c:v>
                </c:pt>
                <c:pt idx="186">
                  <c:v>25.27</c:v>
                </c:pt>
                <c:pt idx="187">
                  <c:v>25.35</c:v>
                </c:pt>
                <c:pt idx="188">
                  <c:v>25.3</c:v>
                </c:pt>
                <c:pt idx="189">
                  <c:v>25.28</c:v>
                </c:pt>
                <c:pt idx="190">
                  <c:v>25.25</c:v>
                </c:pt>
                <c:pt idx="191">
                  <c:v>25.21</c:v>
                </c:pt>
                <c:pt idx="192">
                  <c:v>25.2</c:v>
                </c:pt>
                <c:pt idx="193">
                  <c:v>25.2</c:v>
                </c:pt>
                <c:pt idx="194">
                  <c:v>25.2</c:v>
                </c:pt>
                <c:pt idx="195">
                  <c:v>25.2</c:v>
                </c:pt>
                <c:pt idx="196">
                  <c:v>25.2</c:v>
                </c:pt>
                <c:pt idx="197">
                  <c:v>25.15</c:v>
                </c:pt>
                <c:pt idx="198">
                  <c:v>25.22</c:v>
                </c:pt>
                <c:pt idx="199">
                  <c:v>25.24</c:v>
                </c:pt>
                <c:pt idx="200">
                  <c:v>25.26</c:v>
                </c:pt>
                <c:pt idx="201">
                  <c:v>25.23</c:v>
                </c:pt>
                <c:pt idx="202">
                  <c:v>25.24</c:v>
                </c:pt>
                <c:pt idx="203">
                  <c:v>25.25</c:v>
                </c:pt>
                <c:pt idx="204">
                  <c:v>25.23</c:v>
                </c:pt>
                <c:pt idx="205">
                  <c:v>25.3</c:v>
                </c:pt>
                <c:pt idx="206">
                  <c:v>25.34</c:v>
                </c:pt>
                <c:pt idx="207">
                  <c:v>25.43</c:v>
                </c:pt>
                <c:pt idx="208">
                  <c:v>25.42</c:v>
                </c:pt>
                <c:pt idx="209">
                  <c:v>25.43</c:v>
                </c:pt>
                <c:pt idx="210">
                  <c:v>25.45</c:v>
                </c:pt>
                <c:pt idx="211">
                  <c:v>25.43</c:v>
                </c:pt>
                <c:pt idx="212">
                  <c:v>25.37</c:v>
                </c:pt>
                <c:pt idx="213">
                  <c:v>25.38</c:v>
                </c:pt>
                <c:pt idx="214">
                  <c:v>25.4</c:v>
                </c:pt>
                <c:pt idx="215">
                  <c:v>25.4</c:v>
                </c:pt>
                <c:pt idx="216">
                  <c:v>25.4</c:v>
                </c:pt>
                <c:pt idx="217">
                  <c:v>25.47</c:v>
                </c:pt>
                <c:pt idx="218">
                  <c:v>25.48</c:v>
                </c:pt>
                <c:pt idx="219">
                  <c:v>25.45</c:v>
                </c:pt>
                <c:pt idx="220">
                  <c:v>25.46</c:v>
                </c:pt>
                <c:pt idx="221">
                  <c:v>25.48</c:v>
                </c:pt>
                <c:pt idx="222">
                  <c:v>25.49</c:v>
                </c:pt>
                <c:pt idx="223">
                  <c:v>25.53</c:v>
                </c:pt>
                <c:pt idx="224">
                  <c:v>25.72</c:v>
                </c:pt>
                <c:pt idx="225">
                  <c:v>25.78</c:v>
                </c:pt>
                <c:pt idx="226">
                  <c:v>25.8</c:v>
                </c:pt>
                <c:pt idx="227">
                  <c:v>25.75</c:v>
                </c:pt>
                <c:pt idx="228">
                  <c:v>25.84</c:v>
                </c:pt>
                <c:pt idx="229">
                  <c:v>25.97</c:v>
                </c:pt>
                <c:pt idx="230">
                  <c:v>26.01</c:v>
                </c:pt>
                <c:pt idx="231">
                  <c:v>26.01</c:v>
                </c:pt>
                <c:pt idx="232">
                  <c:v>25.77</c:v>
                </c:pt>
                <c:pt idx="233">
                  <c:v>25.67</c:v>
                </c:pt>
                <c:pt idx="234">
                  <c:v>25.66</c:v>
                </c:pt>
                <c:pt idx="235">
                  <c:v>25.65</c:v>
                </c:pt>
                <c:pt idx="236">
                  <c:v>25.63</c:v>
                </c:pt>
                <c:pt idx="237">
                  <c:v>25.68</c:v>
                </c:pt>
                <c:pt idx="238">
                  <c:v>26.12</c:v>
                </c:pt>
                <c:pt idx="239">
                  <c:v>25.96</c:v>
                </c:pt>
                <c:pt idx="240">
                  <c:v>25.8</c:v>
                </c:pt>
                <c:pt idx="241">
                  <c:v>25.9</c:v>
                </c:pt>
                <c:pt idx="242">
                  <c:v>26.45</c:v>
                </c:pt>
                <c:pt idx="243">
                  <c:v>26.15</c:v>
                </c:pt>
                <c:pt idx="244">
                  <c:v>26.13</c:v>
                </c:pt>
                <c:pt idx="245">
                  <c:v>26.03</c:v>
                </c:pt>
                <c:pt idx="246">
                  <c:v>25.96</c:v>
                </c:pt>
                <c:pt idx="247">
                  <c:v>25.95</c:v>
                </c:pt>
                <c:pt idx="248">
                  <c:v>26</c:v>
                </c:pt>
                <c:pt idx="249">
                  <c:v>26.27</c:v>
                </c:pt>
                <c:pt idx="250">
                  <c:v>26.28</c:v>
                </c:pt>
                <c:pt idx="251">
                  <c:v>26.3</c:v>
                </c:pt>
                <c:pt idx="252">
                  <c:v>26.15</c:v>
                </c:pt>
                <c:pt idx="253">
                  <c:v>25.95</c:v>
                </c:pt>
                <c:pt idx="254">
                  <c:v>25.92</c:v>
                </c:pt>
                <c:pt idx="255">
                  <c:v>25.98</c:v>
                </c:pt>
                <c:pt idx="256">
                  <c:v>25.94</c:v>
                </c:pt>
                <c:pt idx="257">
                  <c:v>25.59</c:v>
                </c:pt>
                <c:pt idx="258">
                  <c:v>25.54</c:v>
                </c:pt>
                <c:pt idx="259">
                  <c:v>25.47</c:v>
                </c:pt>
                <c:pt idx="260">
                  <c:v>25.47</c:v>
                </c:pt>
                <c:pt idx="261">
                  <c:v>25.48</c:v>
                </c:pt>
                <c:pt idx="262">
                  <c:v>25.32</c:v>
                </c:pt>
                <c:pt idx="263">
                  <c:v>25.06</c:v>
                </c:pt>
                <c:pt idx="264">
                  <c:v>25.09</c:v>
                </c:pt>
                <c:pt idx="265">
                  <c:v>24.87</c:v>
                </c:pt>
                <c:pt idx="266">
                  <c:v>24.72</c:v>
                </c:pt>
                <c:pt idx="267">
                  <c:v>24.33</c:v>
                </c:pt>
                <c:pt idx="268">
                  <c:v>24.18</c:v>
                </c:pt>
                <c:pt idx="269">
                  <c:v>24.09</c:v>
                </c:pt>
                <c:pt idx="270">
                  <c:v>24.18</c:v>
                </c:pt>
                <c:pt idx="271">
                  <c:v>24.33</c:v>
                </c:pt>
                <c:pt idx="272">
                  <c:v>24.28</c:v>
                </c:pt>
                <c:pt idx="273">
                  <c:v>24.38</c:v>
                </c:pt>
                <c:pt idx="274">
                  <c:v>24.38</c:v>
                </c:pt>
                <c:pt idx="275">
                  <c:v>24.36</c:v>
                </c:pt>
                <c:pt idx="276">
                  <c:v>24.38</c:v>
                </c:pt>
                <c:pt idx="277">
                  <c:v>24.41</c:v>
                </c:pt>
                <c:pt idx="278">
                  <c:v>24.37</c:v>
                </c:pt>
                <c:pt idx="279">
                  <c:v>24.35</c:v>
                </c:pt>
                <c:pt idx="280">
                  <c:v>24.35</c:v>
                </c:pt>
                <c:pt idx="281">
                  <c:v>24.34</c:v>
                </c:pt>
                <c:pt idx="282">
                  <c:v>24.4</c:v>
                </c:pt>
                <c:pt idx="283">
                  <c:v>24.41</c:v>
                </c:pt>
                <c:pt idx="284">
                  <c:v>24.46</c:v>
                </c:pt>
                <c:pt idx="285">
                  <c:v>24.55</c:v>
                </c:pt>
                <c:pt idx="286">
                  <c:v>24.59</c:v>
                </c:pt>
                <c:pt idx="287">
                  <c:v>24.6</c:v>
                </c:pt>
                <c:pt idx="288">
                  <c:v>24.69</c:v>
                </c:pt>
                <c:pt idx="289">
                  <c:v>24.74</c:v>
                </c:pt>
                <c:pt idx="290">
                  <c:v>24.71</c:v>
                </c:pt>
                <c:pt idx="291">
                  <c:v>24.7</c:v>
                </c:pt>
                <c:pt idx="292">
                  <c:v>24.75</c:v>
                </c:pt>
                <c:pt idx="293">
                  <c:v>24.77</c:v>
                </c:pt>
                <c:pt idx="294">
                  <c:v>24.71</c:v>
                </c:pt>
                <c:pt idx="295">
                  <c:v>24.69</c:v>
                </c:pt>
                <c:pt idx="296">
                  <c:v>24.68</c:v>
                </c:pt>
                <c:pt idx="297">
                  <c:v>24.65</c:v>
                </c:pt>
                <c:pt idx="298">
                  <c:v>24.63</c:v>
                </c:pt>
                <c:pt idx="299">
                  <c:v>24.64</c:v>
                </c:pt>
                <c:pt idx="300">
                  <c:v>24.6</c:v>
                </c:pt>
                <c:pt idx="301">
                  <c:v>24.55</c:v>
                </c:pt>
                <c:pt idx="302">
                  <c:v>24.52</c:v>
                </c:pt>
                <c:pt idx="303">
                  <c:v>24.53</c:v>
                </c:pt>
                <c:pt idx="304">
                  <c:v>24.52</c:v>
                </c:pt>
                <c:pt idx="305">
                  <c:v>24.48</c:v>
                </c:pt>
                <c:pt idx="306">
                  <c:v>24.48</c:v>
                </c:pt>
                <c:pt idx="307">
                  <c:v>24.3</c:v>
                </c:pt>
                <c:pt idx="308">
                  <c:v>24</c:v>
                </c:pt>
                <c:pt idx="309">
                  <c:v>23.99</c:v>
                </c:pt>
                <c:pt idx="310">
                  <c:v>23.7</c:v>
                </c:pt>
                <c:pt idx="311">
                  <c:v>23.7</c:v>
                </c:pt>
                <c:pt idx="312">
                  <c:v>23.74</c:v>
                </c:pt>
                <c:pt idx="313">
                  <c:v>23.66</c:v>
                </c:pt>
                <c:pt idx="314">
                  <c:v>23.66</c:v>
                </c:pt>
                <c:pt idx="315">
                  <c:v>23.58</c:v>
                </c:pt>
                <c:pt idx="316">
                  <c:v>23.56</c:v>
                </c:pt>
                <c:pt idx="317">
                  <c:v>23.54</c:v>
                </c:pt>
                <c:pt idx="318">
                  <c:v>23.57</c:v>
                </c:pt>
                <c:pt idx="319">
                  <c:v>23.55</c:v>
                </c:pt>
                <c:pt idx="320">
                  <c:v>23.48</c:v>
                </c:pt>
                <c:pt idx="321">
                  <c:v>23.46</c:v>
                </c:pt>
                <c:pt idx="322">
                  <c:v>23.45</c:v>
                </c:pt>
                <c:pt idx="323">
                  <c:v>23.42</c:v>
                </c:pt>
                <c:pt idx="324">
                  <c:v>23.38</c:v>
                </c:pt>
                <c:pt idx="325">
                  <c:v>23.33</c:v>
                </c:pt>
                <c:pt idx="326">
                  <c:v>23.3</c:v>
                </c:pt>
                <c:pt idx="327">
                  <c:v>22.28</c:v>
                </c:pt>
                <c:pt idx="328">
                  <c:v>22.22</c:v>
                </c:pt>
                <c:pt idx="329">
                  <c:v>21.98</c:v>
                </c:pt>
                <c:pt idx="330">
                  <c:v>22.01</c:v>
                </c:pt>
                <c:pt idx="331">
                  <c:v>22.02</c:v>
                </c:pt>
                <c:pt idx="332">
                  <c:v>22.12</c:v>
                </c:pt>
                <c:pt idx="333">
                  <c:v>22.15</c:v>
                </c:pt>
                <c:pt idx="334">
                  <c:v>22.18</c:v>
                </c:pt>
                <c:pt idx="335">
                  <c:v>22.16</c:v>
                </c:pt>
                <c:pt idx="336">
                  <c:v>22.15</c:v>
                </c:pt>
                <c:pt idx="337">
                  <c:v>22.1</c:v>
                </c:pt>
                <c:pt idx="338">
                  <c:v>21.94</c:v>
                </c:pt>
                <c:pt idx="339">
                  <c:v>21.9</c:v>
                </c:pt>
                <c:pt idx="340">
                  <c:v>21.83</c:v>
                </c:pt>
                <c:pt idx="341">
                  <c:v>21.83</c:v>
                </c:pt>
                <c:pt idx="342">
                  <c:v>21.81</c:v>
                </c:pt>
                <c:pt idx="343">
                  <c:v>21.83</c:v>
                </c:pt>
                <c:pt idx="344">
                  <c:v>21.82</c:v>
                </c:pt>
                <c:pt idx="345">
                  <c:v>21.71</c:v>
                </c:pt>
                <c:pt idx="346">
                  <c:v>21.66</c:v>
                </c:pt>
                <c:pt idx="347">
                  <c:v>21.82</c:v>
                </c:pt>
                <c:pt idx="348">
                  <c:v>21.84</c:v>
                </c:pt>
                <c:pt idx="349">
                  <c:v>21.85</c:v>
                </c:pt>
                <c:pt idx="350">
                  <c:v>21.8</c:v>
                </c:pt>
                <c:pt idx="351">
                  <c:v>21.69</c:v>
                </c:pt>
                <c:pt idx="352">
                  <c:v>21.69</c:v>
                </c:pt>
                <c:pt idx="353">
                  <c:v>21.71</c:v>
                </c:pt>
                <c:pt idx="354">
                  <c:v>21.67</c:v>
                </c:pt>
                <c:pt idx="355">
                  <c:v>21.64</c:v>
                </c:pt>
                <c:pt idx="356">
                  <c:v>21.64</c:v>
                </c:pt>
                <c:pt idx="357">
                  <c:v>21.65</c:v>
                </c:pt>
                <c:pt idx="358">
                  <c:v>21.65</c:v>
                </c:pt>
                <c:pt idx="359">
                  <c:v>21.65</c:v>
                </c:pt>
                <c:pt idx="360">
                  <c:v>21.63</c:v>
                </c:pt>
                <c:pt idx="361">
                  <c:v>21.64</c:v>
                </c:pt>
                <c:pt idx="362">
                  <c:v>21.6</c:v>
                </c:pt>
                <c:pt idx="363">
                  <c:v>21.58</c:v>
                </c:pt>
                <c:pt idx="364">
                  <c:v>21.5</c:v>
                </c:pt>
                <c:pt idx="365">
                  <c:v>21.36</c:v>
                </c:pt>
                <c:pt idx="366">
                  <c:v>21.11</c:v>
                </c:pt>
                <c:pt idx="367">
                  <c:v>20.04</c:v>
                </c:pt>
                <c:pt idx="368">
                  <c:v>20.02</c:v>
                </c:pt>
                <c:pt idx="369">
                  <c:v>20.03</c:v>
                </c:pt>
                <c:pt idx="370">
                  <c:v>20.02</c:v>
                </c:pt>
                <c:pt idx="371">
                  <c:v>20.010000000000002</c:v>
                </c:pt>
                <c:pt idx="372">
                  <c:v>20</c:v>
                </c:pt>
                <c:pt idx="373">
                  <c:v>19.96</c:v>
                </c:pt>
                <c:pt idx="374">
                  <c:v>19.96</c:v>
                </c:pt>
                <c:pt idx="375">
                  <c:v>19.940000000000001</c:v>
                </c:pt>
                <c:pt idx="376">
                  <c:v>19.91</c:v>
                </c:pt>
                <c:pt idx="377">
                  <c:v>19.899999999999999</c:v>
                </c:pt>
                <c:pt idx="378">
                  <c:v>19.7</c:v>
                </c:pt>
                <c:pt idx="379">
                  <c:v>19.54</c:v>
                </c:pt>
                <c:pt idx="380">
                  <c:v>19.350000000000001</c:v>
                </c:pt>
                <c:pt idx="381">
                  <c:v>19.32</c:v>
                </c:pt>
                <c:pt idx="382">
                  <c:v>19.3</c:v>
                </c:pt>
                <c:pt idx="383">
                  <c:v>19.21</c:v>
                </c:pt>
                <c:pt idx="384">
                  <c:v>19.14</c:v>
                </c:pt>
                <c:pt idx="385">
                  <c:v>19.09</c:v>
                </c:pt>
                <c:pt idx="386">
                  <c:v>19.05</c:v>
                </c:pt>
                <c:pt idx="387">
                  <c:v>19.02</c:v>
                </c:pt>
                <c:pt idx="388">
                  <c:v>18.96</c:v>
                </c:pt>
                <c:pt idx="389">
                  <c:v>18.93</c:v>
                </c:pt>
                <c:pt idx="390">
                  <c:v>18.96</c:v>
                </c:pt>
                <c:pt idx="391">
                  <c:v>19.059999999999999</c:v>
                </c:pt>
                <c:pt idx="392">
                  <c:v>19.23</c:v>
                </c:pt>
                <c:pt idx="393">
                  <c:v>19.3</c:v>
                </c:pt>
                <c:pt idx="394">
                  <c:v>19.34</c:v>
                </c:pt>
                <c:pt idx="395">
                  <c:v>19.43</c:v>
                </c:pt>
                <c:pt idx="396">
                  <c:v>19.45</c:v>
                </c:pt>
                <c:pt idx="397">
                  <c:v>19.48</c:v>
                </c:pt>
                <c:pt idx="398">
                  <c:v>19.489999999999998</c:v>
                </c:pt>
                <c:pt idx="399">
                  <c:v>19.420000000000002</c:v>
                </c:pt>
                <c:pt idx="400">
                  <c:v>19.41</c:v>
                </c:pt>
                <c:pt idx="401">
                  <c:v>19.41</c:v>
                </c:pt>
                <c:pt idx="402">
                  <c:v>19.39</c:v>
                </c:pt>
                <c:pt idx="403">
                  <c:v>19.39</c:v>
                </c:pt>
                <c:pt idx="404">
                  <c:v>19.309999999999999</c:v>
                </c:pt>
                <c:pt idx="405">
                  <c:v>18.399999999999999</c:v>
                </c:pt>
                <c:pt idx="406">
                  <c:v>18.2</c:v>
                </c:pt>
                <c:pt idx="407">
                  <c:v>18.14</c:v>
                </c:pt>
                <c:pt idx="408">
                  <c:v>18.14</c:v>
                </c:pt>
                <c:pt idx="409">
                  <c:v>18.12</c:v>
                </c:pt>
                <c:pt idx="410">
                  <c:v>18.07</c:v>
                </c:pt>
                <c:pt idx="411">
                  <c:v>18.059999999999999</c:v>
                </c:pt>
                <c:pt idx="412">
                  <c:v>18.059999999999999</c:v>
                </c:pt>
                <c:pt idx="413">
                  <c:v>18.059999999999999</c:v>
                </c:pt>
                <c:pt idx="414">
                  <c:v>18.04</c:v>
                </c:pt>
                <c:pt idx="415">
                  <c:v>18.079999999999998</c:v>
                </c:pt>
                <c:pt idx="416">
                  <c:v>18.07</c:v>
                </c:pt>
                <c:pt idx="417">
                  <c:v>18.05</c:v>
                </c:pt>
                <c:pt idx="418">
                  <c:v>18.09</c:v>
                </c:pt>
                <c:pt idx="419">
                  <c:v>17.899999999999999</c:v>
                </c:pt>
                <c:pt idx="420">
                  <c:v>17.89</c:v>
                </c:pt>
                <c:pt idx="421">
                  <c:v>17.95</c:v>
                </c:pt>
                <c:pt idx="422">
                  <c:v>17.91</c:v>
                </c:pt>
                <c:pt idx="423">
                  <c:v>17.89</c:v>
                </c:pt>
                <c:pt idx="424">
                  <c:v>17.88</c:v>
                </c:pt>
                <c:pt idx="425">
                  <c:v>17.850000000000001</c:v>
                </c:pt>
                <c:pt idx="426">
                  <c:v>17.77</c:v>
                </c:pt>
                <c:pt idx="427">
                  <c:v>17.79</c:v>
                </c:pt>
                <c:pt idx="428">
                  <c:v>17.54</c:v>
                </c:pt>
                <c:pt idx="429">
                  <c:v>17.399999999999999</c:v>
                </c:pt>
                <c:pt idx="430">
                  <c:v>17.3</c:v>
                </c:pt>
                <c:pt idx="431">
                  <c:v>17.2</c:v>
                </c:pt>
                <c:pt idx="432">
                  <c:v>17.29</c:v>
                </c:pt>
                <c:pt idx="433">
                  <c:v>17.21</c:v>
                </c:pt>
                <c:pt idx="434">
                  <c:v>17.190000000000001</c:v>
                </c:pt>
                <c:pt idx="435">
                  <c:v>17.25</c:v>
                </c:pt>
                <c:pt idx="436">
                  <c:v>17.25</c:v>
                </c:pt>
                <c:pt idx="437">
                  <c:v>17.010000000000002</c:v>
                </c:pt>
                <c:pt idx="438">
                  <c:v>16.920000000000002</c:v>
                </c:pt>
                <c:pt idx="439">
                  <c:v>16.87</c:v>
                </c:pt>
                <c:pt idx="440">
                  <c:v>16.75</c:v>
                </c:pt>
                <c:pt idx="441">
                  <c:v>16.690000000000001</c:v>
                </c:pt>
                <c:pt idx="442">
                  <c:v>16.62</c:v>
                </c:pt>
                <c:pt idx="443">
                  <c:v>16.579999999999998</c:v>
                </c:pt>
                <c:pt idx="444">
                  <c:v>16.55</c:v>
                </c:pt>
                <c:pt idx="445">
                  <c:v>16.579999999999998</c:v>
                </c:pt>
                <c:pt idx="446">
                  <c:v>16.57</c:v>
                </c:pt>
                <c:pt idx="447">
                  <c:v>16.5</c:v>
                </c:pt>
                <c:pt idx="448">
                  <c:v>16.5</c:v>
                </c:pt>
                <c:pt idx="449">
                  <c:v>16.5</c:v>
                </c:pt>
                <c:pt idx="450">
                  <c:v>16.45</c:v>
                </c:pt>
                <c:pt idx="451">
                  <c:v>16.45</c:v>
                </c:pt>
                <c:pt idx="452">
                  <c:v>16.46</c:v>
                </c:pt>
                <c:pt idx="453">
                  <c:v>16.45</c:v>
                </c:pt>
                <c:pt idx="454">
                  <c:v>16.39</c:v>
                </c:pt>
                <c:pt idx="455">
                  <c:v>16.350000000000001</c:v>
                </c:pt>
                <c:pt idx="456">
                  <c:v>16.350000000000001</c:v>
                </c:pt>
                <c:pt idx="457">
                  <c:v>16.260000000000002</c:v>
                </c:pt>
                <c:pt idx="458">
                  <c:v>16.22</c:v>
                </c:pt>
                <c:pt idx="459">
                  <c:v>16.12</c:v>
                </c:pt>
                <c:pt idx="460">
                  <c:v>16.170000000000002</c:v>
                </c:pt>
                <c:pt idx="461">
                  <c:v>16.18</c:v>
                </c:pt>
                <c:pt idx="462">
                  <c:v>16.04</c:v>
                </c:pt>
                <c:pt idx="463">
                  <c:v>15.98</c:v>
                </c:pt>
                <c:pt idx="464">
                  <c:v>15.93</c:v>
                </c:pt>
                <c:pt idx="465">
                  <c:v>15.93</c:v>
                </c:pt>
                <c:pt idx="466">
                  <c:v>15.84</c:v>
                </c:pt>
                <c:pt idx="467">
                  <c:v>15.81</c:v>
                </c:pt>
                <c:pt idx="468">
                  <c:v>15.72</c:v>
                </c:pt>
                <c:pt idx="469">
                  <c:v>15.67</c:v>
                </c:pt>
                <c:pt idx="470">
                  <c:v>15.53</c:v>
                </c:pt>
                <c:pt idx="471">
                  <c:v>15.53</c:v>
                </c:pt>
                <c:pt idx="472">
                  <c:v>15.55</c:v>
                </c:pt>
                <c:pt idx="473">
                  <c:v>15.6</c:v>
                </c:pt>
                <c:pt idx="474">
                  <c:v>15.51</c:v>
                </c:pt>
                <c:pt idx="475">
                  <c:v>15.5</c:v>
                </c:pt>
                <c:pt idx="476">
                  <c:v>15.45</c:v>
                </c:pt>
                <c:pt idx="477">
                  <c:v>15.49</c:v>
                </c:pt>
                <c:pt idx="478">
                  <c:v>15.48</c:v>
                </c:pt>
                <c:pt idx="479">
                  <c:v>15.49</c:v>
                </c:pt>
                <c:pt idx="480">
                  <c:v>15.42</c:v>
                </c:pt>
                <c:pt idx="481">
                  <c:v>15.37</c:v>
                </c:pt>
                <c:pt idx="482">
                  <c:v>15.36</c:v>
                </c:pt>
                <c:pt idx="483">
                  <c:v>15.21</c:v>
                </c:pt>
                <c:pt idx="484">
                  <c:v>15.2</c:v>
                </c:pt>
                <c:pt idx="485">
                  <c:v>15.13</c:v>
                </c:pt>
                <c:pt idx="486">
                  <c:v>15.01</c:v>
                </c:pt>
                <c:pt idx="487">
                  <c:v>14.74</c:v>
                </c:pt>
                <c:pt idx="488">
                  <c:v>14.68</c:v>
                </c:pt>
                <c:pt idx="489">
                  <c:v>14.5</c:v>
                </c:pt>
                <c:pt idx="490">
                  <c:v>14.51</c:v>
                </c:pt>
                <c:pt idx="491">
                  <c:v>14.47</c:v>
                </c:pt>
                <c:pt idx="492">
                  <c:v>14.35</c:v>
                </c:pt>
                <c:pt idx="493">
                  <c:v>14.26</c:v>
                </c:pt>
                <c:pt idx="494">
                  <c:v>14.15</c:v>
                </c:pt>
                <c:pt idx="495">
                  <c:v>14.17</c:v>
                </c:pt>
                <c:pt idx="496">
                  <c:v>13.59</c:v>
                </c:pt>
                <c:pt idx="497">
                  <c:v>13.48</c:v>
                </c:pt>
                <c:pt idx="498">
                  <c:v>13.48</c:v>
                </c:pt>
                <c:pt idx="499">
                  <c:v>13.44</c:v>
                </c:pt>
                <c:pt idx="500">
                  <c:v>13.41</c:v>
                </c:pt>
                <c:pt idx="501">
                  <c:v>13.27</c:v>
                </c:pt>
                <c:pt idx="502">
                  <c:v>13.12</c:v>
                </c:pt>
                <c:pt idx="503">
                  <c:v>13.12</c:v>
                </c:pt>
                <c:pt idx="504">
                  <c:v>13.08</c:v>
                </c:pt>
                <c:pt idx="505">
                  <c:v>13.06</c:v>
                </c:pt>
                <c:pt idx="506">
                  <c:v>13.05</c:v>
                </c:pt>
                <c:pt idx="507">
                  <c:v>13.01</c:v>
                </c:pt>
                <c:pt idx="508">
                  <c:v>12.96</c:v>
                </c:pt>
                <c:pt idx="509">
                  <c:v>13.03</c:v>
                </c:pt>
                <c:pt idx="510">
                  <c:v>12.98</c:v>
                </c:pt>
                <c:pt idx="511">
                  <c:v>12.98</c:v>
                </c:pt>
                <c:pt idx="512">
                  <c:v>12.97</c:v>
                </c:pt>
                <c:pt idx="513">
                  <c:v>12.96</c:v>
                </c:pt>
                <c:pt idx="514">
                  <c:v>12.96</c:v>
                </c:pt>
                <c:pt idx="515">
                  <c:v>12.95</c:v>
                </c:pt>
                <c:pt idx="516">
                  <c:v>12.95</c:v>
                </c:pt>
                <c:pt idx="517">
                  <c:v>12.95</c:v>
                </c:pt>
                <c:pt idx="518">
                  <c:v>12.94</c:v>
                </c:pt>
                <c:pt idx="519">
                  <c:v>12.95</c:v>
                </c:pt>
                <c:pt idx="520">
                  <c:v>12.93</c:v>
                </c:pt>
                <c:pt idx="521">
                  <c:v>12.9</c:v>
                </c:pt>
                <c:pt idx="522">
                  <c:v>12.9</c:v>
                </c:pt>
                <c:pt idx="523">
                  <c:v>12.9</c:v>
                </c:pt>
                <c:pt idx="524">
                  <c:v>12.9</c:v>
                </c:pt>
                <c:pt idx="525">
                  <c:v>12.91</c:v>
                </c:pt>
                <c:pt idx="526">
                  <c:v>12.94</c:v>
                </c:pt>
                <c:pt idx="527">
                  <c:v>12.95</c:v>
                </c:pt>
                <c:pt idx="528">
                  <c:v>12.96</c:v>
                </c:pt>
                <c:pt idx="529">
                  <c:v>12.96</c:v>
                </c:pt>
                <c:pt idx="530">
                  <c:v>12.96</c:v>
                </c:pt>
                <c:pt idx="531">
                  <c:v>12.97</c:v>
                </c:pt>
                <c:pt idx="532">
                  <c:v>13</c:v>
                </c:pt>
                <c:pt idx="533">
                  <c:v>13.03</c:v>
                </c:pt>
                <c:pt idx="534">
                  <c:v>13.02</c:v>
                </c:pt>
                <c:pt idx="535">
                  <c:v>13.03</c:v>
                </c:pt>
                <c:pt idx="536">
                  <c:v>13.04</c:v>
                </c:pt>
                <c:pt idx="537">
                  <c:v>13.03</c:v>
                </c:pt>
                <c:pt idx="538">
                  <c:v>13.04</c:v>
                </c:pt>
                <c:pt idx="539">
                  <c:v>13.03</c:v>
                </c:pt>
                <c:pt idx="540">
                  <c:v>13.01</c:v>
                </c:pt>
                <c:pt idx="541">
                  <c:v>13.01</c:v>
                </c:pt>
                <c:pt idx="542">
                  <c:v>12.97</c:v>
                </c:pt>
                <c:pt idx="543">
                  <c:v>12.94</c:v>
                </c:pt>
                <c:pt idx="544">
                  <c:v>12.93</c:v>
                </c:pt>
                <c:pt idx="545">
                  <c:v>12.88</c:v>
                </c:pt>
                <c:pt idx="546">
                  <c:v>12.85</c:v>
                </c:pt>
                <c:pt idx="547">
                  <c:v>12.85</c:v>
                </c:pt>
                <c:pt idx="548">
                  <c:v>12.82</c:v>
                </c:pt>
                <c:pt idx="549">
                  <c:v>12.82</c:v>
                </c:pt>
                <c:pt idx="550">
                  <c:v>12.81</c:v>
                </c:pt>
                <c:pt idx="551">
                  <c:v>12.82</c:v>
                </c:pt>
                <c:pt idx="552">
                  <c:v>12.83</c:v>
                </c:pt>
                <c:pt idx="553">
                  <c:v>12.84</c:v>
                </c:pt>
                <c:pt idx="554">
                  <c:v>12.81</c:v>
                </c:pt>
                <c:pt idx="555">
                  <c:v>12.81</c:v>
                </c:pt>
                <c:pt idx="556">
                  <c:v>12.85</c:v>
                </c:pt>
                <c:pt idx="557">
                  <c:v>12.9</c:v>
                </c:pt>
                <c:pt idx="558">
                  <c:v>12.9</c:v>
                </c:pt>
                <c:pt idx="559">
                  <c:v>12.92</c:v>
                </c:pt>
                <c:pt idx="560">
                  <c:v>12.93</c:v>
                </c:pt>
                <c:pt idx="561">
                  <c:v>12.94</c:v>
                </c:pt>
                <c:pt idx="562">
                  <c:v>12.94</c:v>
                </c:pt>
                <c:pt idx="563">
                  <c:v>12.94</c:v>
                </c:pt>
                <c:pt idx="564">
                  <c:v>13.01</c:v>
                </c:pt>
                <c:pt idx="565">
                  <c:v>13.08</c:v>
                </c:pt>
                <c:pt idx="566">
                  <c:v>13.1</c:v>
                </c:pt>
                <c:pt idx="567">
                  <c:v>13.09</c:v>
                </c:pt>
                <c:pt idx="568">
                  <c:v>13.09</c:v>
                </c:pt>
                <c:pt idx="569">
                  <c:v>13.09</c:v>
                </c:pt>
                <c:pt idx="570">
                  <c:v>13.07</c:v>
                </c:pt>
                <c:pt idx="571">
                  <c:v>13.08</c:v>
                </c:pt>
                <c:pt idx="572">
                  <c:v>13.08</c:v>
                </c:pt>
                <c:pt idx="573">
                  <c:v>13.07</c:v>
                </c:pt>
                <c:pt idx="574">
                  <c:v>13.07</c:v>
                </c:pt>
                <c:pt idx="575">
                  <c:v>13.08</c:v>
                </c:pt>
                <c:pt idx="576">
                  <c:v>13.07</c:v>
                </c:pt>
                <c:pt idx="577">
                  <c:v>13.08</c:v>
                </c:pt>
                <c:pt idx="578">
                  <c:v>13.08</c:v>
                </c:pt>
                <c:pt idx="579">
                  <c:v>13.1</c:v>
                </c:pt>
                <c:pt idx="580">
                  <c:v>13.1</c:v>
                </c:pt>
                <c:pt idx="581">
                  <c:v>13.09</c:v>
                </c:pt>
                <c:pt idx="582">
                  <c:v>13.09</c:v>
                </c:pt>
                <c:pt idx="583">
                  <c:v>13.1</c:v>
                </c:pt>
                <c:pt idx="584">
                  <c:v>13.1</c:v>
                </c:pt>
                <c:pt idx="585">
                  <c:v>13.1</c:v>
                </c:pt>
                <c:pt idx="586">
                  <c:v>13.1</c:v>
                </c:pt>
                <c:pt idx="587">
                  <c:v>13.1</c:v>
                </c:pt>
                <c:pt idx="588">
                  <c:v>13.11</c:v>
                </c:pt>
                <c:pt idx="589">
                  <c:v>13.13</c:v>
                </c:pt>
                <c:pt idx="590">
                  <c:v>13.18</c:v>
                </c:pt>
                <c:pt idx="591">
                  <c:v>13.21</c:v>
                </c:pt>
                <c:pt idx="592">
                  <c:v>13.21</c:v>
                </c:pt>
                <c:pt idx="593">
                  <c:v>13.22</c:v>
                </c:pt>
                <c:pt idx="594">
                  <c:v>13.22</c:v>
                </c:pt>
                <c:pt idx="595">
                  <c:v>13.23</c:v>
                </c:pt>
                <c:pt idx="596">
                  <c:v>13.22</c:v>
                </c:pt>
                <c:pt idx="597">
                  <c:v>13.22</c:v>
                </c:pt>
                <c:pt idx="598">
                  <c:v>13.22</c:v>
                </c:pt>
                <c:pt idx="599">
                  <c:v>13.22</c:v>
                </c:pt>
                <c:pt idx="600">
                  <c:v>13.2</c:v>
                </c:pt>
                <c:pt idx="601">
                  <c:v>13.2</c:v>
                </c:pt>
                <c:pt idx="602">
                  <c:v>13.2</c:v>
                </c:pt>
                <c:pt idx="603">
                  <c:v>13.2</c:v>
                </c:pt>
                <c:pt idx="604">
                  <c:v>13.2</c:v>
                </c:pt>
                <c:pt idx="605">
                  <c:v>13.2</c:v>
                </c:pt>
                <c:pt idx="606">
                  <c:v>13.2</c:v>
                </c:pt>
                <c:pt idx="607">
                  <c:v>13.23</c:v>
                </c:pt>
                <c:pt idx="608">
                  <c:v>13.26</c:v>
                </c:pt>
                <c:pt idx="609">
                  <c:v>13.3</c:v>
                </c:pt>
                <c:pt idx="610">
                  <c:v>13.31</c:v>
                </c:pt>
                <c:pt idx="611">
                  <c:v>13.31</c:v>
                </c:pt>
                <c:pt idx="612">
                  <c:v>13.32</c:v>
                </c:pt>
                <c:pt idx="613">
                  <c:v>13.33</c:v>
                </c:pt>
                <c:pt idx="614">
                  <c:v>13.34</c:v>
                </c:pt>
                <c:pt idx="615">
                  <c:v>13.34</c:v>
                </c:pt>
                <c:pt idx="616">
                  <c:v>13.34</c:v>
                </c:pt>
                <c:pt idx="617">
                  <c:v>13.35</c:v>
                </c:pt>
                <c:pt idx="618">
                  <c:v>13.34</c:v>
                </c:pt>
                <c:pt idx="619">
                  <c:v>13.35</c:v>
                </c:pt>
                <c:pt idx="620">
                  <c:v>13.37</c:v>
                </c:pt>
                <c:pt idx="621">
                  <c:v>13.5</c:v>
                </c:pt>
                <c:pt idx="622">
                  <c:v>13.65</c:v>
                </c:pt>
                <c:pt idx="623">
                  <c:v>13.66</c:v>
                </c:pt>
                <c:pt idx="624">
                  <c:v>13.71</c:v>
                </c:pt>
                <c:pt idx="625">
                  <c:v>13.72</c:v>
                </c:pt>
                <c:pt idx="626">
                  <c:v>13.71</c:v>
                </c:pt>
                <c:pt idx="627">
                  <c:v>13.71</c:v>
                </c:pt>
                <c:pt idx="628">
                  <c:v>13.74</c:v>
                </c:pt>
                <c:pt idx="629">
                  <c:v>13.82</c:v>
                </c:pt>
                <c:pt idx="630">
                  <c:v>13.82</c:v>
                </c:pt>
                <c:pt idx="631">
                  <c:v>14.28</c:v>
                </c:pt>
                <c:pt idx="632">
                  <c:v>14.2</c:v>
                </c:pt>
                <c:pt idx="633">
                  <c:v>14.2</c:v>
                </c:pt>
                <c:pt idx="634">
                  <c:v>14.03</c:v>
                </c:pt>
                <c:pt idx="635">
                  <c:v>13.99</c:v>
                </c:pt>
                <c:pt idx="636">
                  <c:v>13.91</c:v>
                </c:pt>
                <c:pt idx="637">
                  <c:v>13.94</c:v>
                </c:pt>
                <c:pt idx="638">
                  <c:v>13.94</c:v>
                </c:pt>
                <c:pt idx="639">
                  <c:v>13.96</c:v>
                </c:pt>
                <c:pt idx="640">
                  <c:v>13.98</c:v>
                </c:pt>
                <c:pt idx="641">
                  <c:v>13.98</c:v>
                </c:pt>
                <c:pt idx="642">
                  <c:v>14.01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14.04</c:v>
                </c:pt>
                <c:pt idx="648">
                  <c:v>14.05</c:v>
                </c:pt>
                <c:pt idx="649">
                  <c:v>14.04</c:v>
                </c:pt>
                <c:pt idx="650">
                  <c:v>14.05</c:v>
                </c:pt>
                <c:pt idx="651">
                  <c:v>14.06</c:v>
                </c:pt>
                <c:pt idx="652">
                  <c:v>14.06</c:v>
                </c:pt>
                <c:pt idx="653">
                  <c:v>14.14</c:v>
                </c:pt>
                <c:pt idx="654">
                  <c:v>14.17</c:v>
                </c:pt>
                <c:pt idx="655">
                  <c:v>14.17</c:v>
                </c:pt>
                <c:pt idx="656">
                  <c:v>14.18</c:v>
                </c:pt>
                <c:pt idx="657">
                  <c:v>14.18</c:v>
                </c:pt>
                <c:pt idx="658">
                  <c:v>14.18</c:v>
                </c:pt>
                <c:pt idx="659">
                  <c:v>14.19</c:v>
                </c:pt>
                <c:pt idx="660">
                  <c:v>14.19</c:v>
                </c:pt>
                <c:pt idx="661">
                  <c:v>14.27</c:v>
                </c:pt>
                <c:pt idx="662">
                  <c:v>14.85</c:v>
                </c:pt>
                <c:pt idx="663">
                  <c:v>14.92</c:v>
                </c:pt>
                <c:pt idx="664">
                  <c:v>15</c:v>
                </c:pt>
                <c:pt idx="665">
                  <c:v>15</c:v>
                </c:pt>
                <c:pt idx="666">
                  <c:v>15.5</c:v>
                </c:pt>
                <c:pt idx="667">
                  <c:v>15.93</c:v>
                </c:pt>
                <c:pt idx="668">
                  <c:v>15.93</c:v>
                </c:pt>
                <c:pt idx="669">
                  <c:v>15.98</c:v>
                </c:pt>
                <c:pt idx="670">
                  <c:v>16.149999999999999</c:v>
                </c:pt>
                <c:pt idx="671">
                  <c:v>16.48</c:v>
                </c:pt>
                <c:pt idx="672">
                  <c:v>16.46</c:v>
                </c:pt>
                <c:pt idx="673">
                  <c:v>16.45</c:v>
                </c:pt>
                <c:pt idx="674">
                  <c:v>16.37</c:v>
                </c:pt>
                <c:pt idx="675">
                  <c:v>16.32</c:v>
                </c:pt>
                <c:pt idx="676">
                  <c:v>16.309999999999999</c:v>
                </c:pt>
                <c:pt idx="677">
                  <c:v>16.27</c:v>
                </c:pt>
                <c:pt idx="678">
                  <c:v>16.25</c:v>
                </c:pt>
                <c:pt idx="679">
                  <c:v>16.190000000000001</c:v>
                </c:pt>
                <c:pt idx="680">
                  <c:v>16.18</c:v>
                </c:pt>
                <c:pt idx="681">
                  <c:v>16.25</c:v>
                </c:pt>
                <c:pt idx="682">
                  <c:v>16.350000000000001</c:v>
                </c:pt>
                <c:pt idx="683">
                  <c:v>16.5</c:v>
                </c:pt>
                <c:pt idx="684">
                  <c:v>17.27</c:v>
                </c:pt>
                <c:pt idx="685">
                  <c:v>17.489999999999998</c:v>
                </c:pt>
                <c:pt idx="686">
                  <c:v>17.34</c:v>
                </c:pt>
                <c:pt idx="687">
                  <c:v>17.32</c:v>
                </c:pt>
                <c:pt idx="688">
                  <c:v>17.350000000000001</c:v>
                </c:pt>
                <c:pt idx="689">
                  <c:v>17.3</c:v>
                </c:pt>
                <c:pt idx="690">
                  <c:v>17.399999999999999</c:v>
                </c:pt>
                <c:pt idx="691">
                  <c:v>17.39</c:v>
                </c:pt>
                <c:pt idx="692">
                  <c:v>17.39</c:v>
                </c:pt>
                <c:pt idx="693">
                  <c:v>17.39</c:v>
                </c:pt>
                <c:pt idx="694">
                  <c:v>17.649999999999999</c:v>
                </c:pt>
                <c:pt idx="695">
                  <c:v>17.95</c:v>
                </c:pt>
                <c:pt idx="696">
                  <c:v>18.54</c:v>
                </c:pt>
                <c:pt idx="697">
                  <c:v>18.75</c:v>
                </c:pt>
                <c:pt idx="698">
                  <c:v>18.510000000000002</c:v>
                </c:pt>
                <c:pt idx="699">
                  <c:v>18.43</c:v>
                </c:pt>
                <c:pt idx="700">
                  <c:v>18.36</c:v>
                </c:pt>
                <c:pt idx="701">
                  <c:v>18.36</c:v>
                </c:pt>
                <c:pt idx="702">
                  <c:v>18.649999999999999</c:v>
                </c:pt>
                <c:pt idx="703">
                  <c:v>18.649999999999999</c:v>
                </c:pt>
                <c:pt idx="704">
                  <c:v>19</c:v>
                </c:pt>
                <c:pt idx="705">
                  <c:v>19.29</c:v>
                </c:pt>
                <c:pt idx="706">
                  <c:v>19.46</c:v>
                </c:pt>
                <c:pt idx="707">
                  <c:v>19.22</c:v>
                </c:pt>
                <c:pt idx="708">
                  <c:v>18.96</c:v>
                </c:pt>
                <c:pt idx="709">
                  <c:v>18.71</c:v>
                </c:pt>
                <c:pt idx="710">
                  <c:v>18.34</c:v>
                </c:pt>
                <c:pt idx="711">
                  <c:v>18.21</c:v>
                </c:pt>
                <c:pt idx="712">
                  <c:v>18.21</c:v>
                </c:pt>
                <c:pt idx="713">
                  <c:v>18.3</c:v>
                </c:pt>
                <c:pt idx="714">
                  <c:v>18.260000000000002</c:v>
                </c:pt>
                <c:pt idx="715">
                  <c:v>18.21</c:v>
                </c:pt>
                <c:pt idx="716">
                  <c:v>18.21</c:v>
                </c:pt>
                <c:pt idx="717">
                  <c:v>18.2</c:v>
                </c:pt>
                <c:pt idx="718">
                  <c:v>18.43</c:v>
                </c:pt>
                <c:pt idx="719">
                  <c:v>18.36</c:v>
                </c:pt>
                <c:pt idx="720">
                  <c:v>18.309999999999999</c:v>
                </c:pt>
                <c:pt idx="721">
                  <c:v>18.309999999999999</c:v>
                </c:pt>
                <c:pt idx="722">
                  <c:v>18.3</c:v>
                </c:pt>
                <c:pt idx="723">
                  <c:v>18.3</c:v>
                </c:pt>
                <c:pt idx="724">
                  <c:v>18.29</c:v>
                </c:pt>
                <c:pt idx="725">
                  <c:v>18.23</c:v>
                </c:pt>
                <c:pt idx="726">
                  <c:v>18.260000000000002</c:v>
                </c:pt>
                <c:pt idx="727">
                  <c:v>18.28</c:v>
                </c:pt>
                <c:pt idx="728">
                  <c:v>18.3</c:v>
                </c:pt>
                <c:pt idx="729">
                  <c:v>18.36</c:v>
                </c:pt>
                <c:pt idx="730">
                  <c:v>18.41</c:v>
                </c:pt>
                <c:pt idx="731">
                  <c:v>18.57</c:v>
                </c:pt>
                <c:pt idx="732">
                  <c:v>18.579999999999998</c:v>
                </c:pt>
                <c:pt idx="733">
                  <c:v>18.64</c:v>
                </c:pt>
                <c:pt idx="734">
                  <c:v>18.670000000000002</c:v>
                </c:pt>
                <c:pt idx="735">
                  <c:v>17.61</c:v>
                </c:pt>
                <c:pt idx="736">
                  <c:v>17.55</c:v>
                </c:pt>
                <c:pt idx="737">
                  <c:v>17.440000000000001</c:v>
                </c:pt>
                <c:pt idx="738">
                  <c:v>17.34</c:v>
                </c:pt>
                <c:pt idx="739">
                  <c:v>17.190000000000001</c:v>
                </c:pt>
                <c:pt idx="740">
                  <c:v>17.16</c:v>
                </c:pt>
                <c:pt idx="741">
                  <c:v>17.13</c:v>
                </c:pt>
                <c:pt idx="742">
                  <c:v>17.11</c:v>
                </c:pt>
                <c:pt idx="743">
                  <c:v>17.059999999999999</c:v>
                </c:pt>
                <c:pt idx="744">
                  <c:v>17.010000000000002</c:v>
                </c:pt>
                <c:pt idx="745">
                  <c:v>16.989999999999998</c:v>
                </c:pt>
                <c:pt idx="746">
                  <c:v>17</c:v>
                </c:pt>
                <c:pt idx="747">
                  <c:v>16.98</c:v>
                </c:pt>
                <c:pt idx="748">
                  <c:v>16.97</c:v>
                </c:pt>
                <c:pt idx="749">
                  <c:v>16.97</c:v>
                </c:pt>
                <c:pt idx="750">
                  <c:v>17</c:v>
                </c:pt>
                <c:pt idx="751">
                  <c:v>17.2</c:v>
                </c:pt>
                <c:pt idx="752">
                  <c:v>17.239999999999998</c:v>
                </c:pt>
                <c:pt idx="753">
                  <c:v>17.27</c:v>
                </c:pt>
                <c:pt idx="754">
                  <c:v>17.29</c:v>
                </c:pt>
                <c:pt idx="755">
                  <c:v>17.239999999999998</c:v>
                </c:pt>
                <c:pt idx="756">
                  <c:v>17.61</c:v>
                </c:pt>
                <c:pt idx="757">
                  <c:v>17.59</c:v>
                </c:pt>
                <c:pt idx="758">
                  <c:v>17.57</c:v>
                </c:pt>
                <c:pt idx="759">
                  <c:v>17.54</c:v>
                </c:pt>
                <c:pt idx="760">
                  <c:v>17.55</c:v>
                </c:pt>
                <c:pt idx="761">
                  <c:v>17.55</c:v>
                </c:pt>
                <c:pt idx="762">
                  <c:v>18.100000000000001</c:v>
                </c:pt>
                <c:pt idx="763">
                  <c:v>18.22</c:v>
                </c:pt>
                <c:pt idx="764">
                  <c:v>18.079999999999998</c:v>
                </c:pt>
                <c:pt idx="765">
                  <c:v>18.079999999999998</c:v>
                </c:pt>
                <c:pt idx="766">
                  <c:v>17.7</c:v>
                </c:pt>
                <c:pt idx="767">
                  <c:v>17.64</c:v>
                </c:pt>
                <c:pt idx="768">
                  <c:v>17.57</c:v>
                </c:pt>
                <c:pt idx="769">
                  <c:v>17.600000000000001</c:v>
                </c:pt>
                <c:pt idx="770">
                  <c:v>17.61</c:v>
                </c:pt>
                <c:pt idx="771">
                  <c:v>17.98</c:v>
                </c:pt>
                <c:pt idx="772">
                  <c:v>18.38</c:v>
                </c:pt>
                <c:pt idx="773">
                  <c:v>18.36</c:v>
                </c:pt>
                <c:pt idx="774">
                  <c:v>18.46</c:v>
                </c:pt>
                <c:pt idx="775">
                  <c:v>18.600000000000001</c:v>
                </c:pt>
                <c:pt idx="776">
                  <c:v>18.579999999999998</c:v>
                </c:pt>
                <c:pt idx="777">
                  <c:v>18.55</c:v>
                </c:pt>
                <c:pt idx="778">
                  <c:v>18.57</c:v>
                </c:pt>
                <c:pt idx="779">
                  <c:v>18.579999999999998</c:v>
                </c:pt>
                <c:pt idx="780">
                  <c:v>18.559999999999999</c:v>
                </c:pt>
                <c:pt idx="781">
                  <c:v>18.54</c:v>
                </c:pt>
                <c:pt idx="782">
                  <c:v>18.53</c:v>
                </c:pt>
                <c:pt idx="783">
                  <c:v>18.510000000000002</c:v>
                </c:pt>
                <c:pt idx="784">
                  <c:v>18.52</c:v>
                </c:pt>
                <c:pt idx="785">
                  <c:v>18.510000000000002</c:v>
                </c:pt>
                <c:pt idx="786">
                  <c:v>18.52</c:v>
                </c:pt>
                <c:pt idx="787">
                  <c:v>18.53</c:v>
                </c:pt>
                <c:pt idx="788">
                  <c:v>18.48</c:v>
                </c:pt>
                <c:pt idx="789">
                  <c:v>18.45</c:v>
                </c:pt>
                <c:pt idx="790">
                  <c:v>18.43</c:v>
                </c:pt>
                <c:pt idx="791">
                  <c:v>18.39</c:v>
                </c:pt>
                <c:pt idx="792">
                  <c:v>18.38</c:v>
                </c:pt>
                <c:pt idx="793">
                  <c:v>18.329999999999998</c:v>
                </c:pt>
                <c:pt idx="794">
                  <c:v>18.29</c:v>
                </c:pt>
                <c:pt idx="795">
                  <c:v>18.260000000000002</c:v>
                </c:pt>
                <c:pt idx="796">
                  <c:v>18.23</c:v>
                </c:pt>
                <c:pt idx="797">
                  <c:v>18.29</c:v>
                </c:pt>
                <c:pt idx="798">
                  <c:v>18.28</c:v>
                </c:pt>
                <c:pt idx="799">
                  <c:v>18.3</c:v>
                </c:pt>
                <c:pt idx="800">
                  <c:v>18.38</c:v>
                </c:pt>
                <c:pt idx="801">
                  <c:v>18.399999999999999</c:v>
                </c:pt>
                <c:pt idx="802">
                  <c:v>18.399999999999999</c:v>
                </c:pt>
                <c:pt idx="803">
                  <c:v>18.399999999999999</c:v>
                </c:pt>
                <c:pt idx="804">
                  <c:v>18.37</c:v>
                </c:pt>
                <c:pt idx="805">
                  <c:v>18.350000000000001</c:v>
                </c:pt>
                <c:pt idx="806">
                  <c:v>18.23</c:v>
                </c:pt>
                <c:pt idx="807">
                  <c:v>18.2</c:v>
                </c:pt>
                <c:pt idx="808">
                  <c:v>18.190000000000001</c:v>
                </c:pt>
                <c:pt idx="809">
                  <c:v>18.2</c:v>
                </c:pt>
                <c:pt idx="810">
                  <c:v>18.21</c:v>
                </c:pt>
                <c:pt idx="811">
                  <c:v>18.329999999999998</c:v>
                </c:pt>
                <c:pt idx="812">
                  <c:v>18.36</c:v>
                </c:pt>
                <c:pt idx="813">
                  <c:v>18.41</c:v>
                </c:pt>
                <c:pt idx="814">
                  <c:v>18.39</c:v>
                </c:pt>
                <c:pt idx="815">
                  <c:v>18.420000000000002</c:v>
                </c:pt>
                <c:pt idx="816">
                  <c:v>18.55</c:v>
                </c:pt>
                <c:pt idx="817">
                  <c:v>18.55</c:v>
                </c:pt>
                <c:pt idx="818">
                  <c:v>18.55</c:v>
                </c:pt>
                <c:pt idx="819">
                  <c:v>18.84</c:v>
                </c:pt>
                <c:pt idx="820">
                  <c:v>19.21</c:v>
                </c:pt>
                <c:pt idx="821">
                  <c:v>19.350000000000001</c:v>
                </c:pt>
                <c:pt idx="822">
                  <c:v>19.239999999999998</c:v>
                </c:pt>
                <c:pt idx="823">
                  <c:v>19.09</c:v>
                </c:pt>
                <c:pt idx="824">
                  <c:v>19.03</c:v>
                </c:pt>
                <c:pt idx="825">
                  <c:v>18.989999999999998</c:v>
                </c:pt>
                <c:pt idx="826">
                  <c:v>18.98</c:v>
                </c:pt>
                <c:pt idx="827">
                  <c:v>18.8</c:v>
                </c:pt>
                <c:pt idx="828">
                  <c:v>18.71</c:v>
                </c:pt>
                <c:pt idx="829">
                  <c:v>18.690000000000001</c:v>
                </c:pt>
                <c:pt idx="830">
                  <c:v>18.71</c:v>
                </c:pt>
                <c:pt idx="831">
                  <c:v>18.7</c:v>
                </c:pt>
                <c:pt idx="832">
                  <c:v>18.71</c:v>
                </c:pt>
                <c:pt idx="833">
                  <c:v>18.7</c:v>
                </c:pt>
                <c:pt idx="834">
                  <c:v>18.670000000000002</c:v>
                </c:pt>
                <c:pt idx="835">
                  <c:v>18.670000000000002</c:v>
                </c:pt>
                <c:pt idx="836">
                  <c:v>18.64</c:v>
                </c:pt>
                <c:pt idx="837">
                  <c:v>18.62</c:v>
                </c:pt>
                <c:pt idx="838">
                  <c:v>18.59</c:v>
                </c:pt>
                <c:pt idx="839">
                  <c:v>18.54</c:v>
                </c:pt>
                <c:pt idx="840">
                  <c:v>18.55</c:v>
                </c:pt>
                <c:pt idx="841">
                  <c:v>18.59</c:v>
                </c:pt>
                <c:pt idx="842">
                  <c:v>18.59</c:v>
                </c:pt>
                <c:pt idx="843">
                  <c:v>18.59</c:v>
                </c:pt>
                <c:pt idx="844">
                  <c:v>18.7</c:v>
                </c:pt>
                <c:pt idx="845">
                  <c:v>18.649999999999999</c:v>
                </c:pt>
                <c:pt idx="846">
                  <c:v>18.61</c:v>
                </c:pt>
                <c:pt idx="847">
                  <c:v>18.600000000000001</c:v>
                </c:pt>
                <c:pt idx="848">
                  <c:v>18.600000000000001</c:v>
                </c:pt>
                <c:pt idx="849">
                  <c:v>18.86</c:v>
                </c:pt>
                <c:pt idx="850">
                  <c:v>19</c:v>
                </c:pt>
                <c:pt idx="851">
                  <c:v>19.100000000000001</c:v>
                </c:pt>
                <c:pt idx="852">
                  <c:v>19.11</c:v>
                </c:pt>
                <c:pt idx="853">
                  <c:v>19.11</c:v>
                </c:pt>
                <c:pt idx="854">
                  <c:v>19.059999999999999</c:v>
                </c:pt>
                <c:pt idx="855">
                  <c:v>19.12</c:v>
                </c:pt>
                <c:pt idx="856">
                  <c:v>19.12</c:v>
                </c:pt>
                <c:pt idx="857">
                  <c:v>19.059999999999999</c:v>
                </c:pt>
                <c:pt idx="858">
                  <c:v>19.05</c:v>
                </c:pt>
                <c:pt idx="859">
                  <c:v>19.010000000000002</c:v>
                </c:pt>
                <c:pt idx="860">
                  <c:v>18.95</c:v>
                </c:pt>
                <c:pt idx="861">
                  <c:v>18.95</c:v>
                </c:pt>
                <c:pt idx="862">
                  <c:v>18.77</c:v>
                </c:pt>
                <c:pt idx="863">
                  <c:v>18.75</c:v>
                </c:pt>
                <c:pt idx="864">
                  <c:v>18.84</c:v>
                </c:pt>
                <c:pt idx="865">
                  <c:v>18.87</c:v>
                </c:pt>
                <c:pt idx="866">
                  <c:v>18.82</c:v>
                </c:pt>
                <c:pt idx="867">
                  <c:v>18.829999999999998</c:v>
                </c:pt>
                <c:pt idx="868">
                  <c:v>18.84</c:v>
                </c:pt>
                <c:pt idx="869">
                  <c:v>18.84</c:v>
                </c:pt>
                <c:pt idx="870">
                  <c:v>18.850000000000001</c:v>
                </c:pt>
                <c:pt idx="871">
                  <c:v>18.899999999999999</c:v>
                </c:pt>
                <c:pt idx="872">
                  <c:v>18.899999999999999</c:v>
                </c:pt>
                <c:pt idx="873">
                  <c:v>18.899999999999999</c:v>
                </c:pt>
                <c:pt idx="874">
                  <c:v>18.88</c:v>
                </c:pt>
                <c:pt idx="875">
                  <c:v>18.87</c:v>
                </c:pt>
                <c:pt idx="876">
                  <c:v>18.87</c:v>
                </c:pt>
                <c:pt idx="877">
                  <c:v>18.93</c:v>
                </c:pt>
                <c:pt idx="878">
                  <c:v>18.940000000000001</c:v>
                </c:pt>
                <c:pt idx="879">
                  <c:v>18.940000000000001</c:v>
                </c:pt>
                <c:pt idx="880">
                  <c:v>18.98</c:v>
                </c:pt>
                <c:pt idx="881">
                  <c:v>19.02</c:v>
                </c:pt>
                <c:pt idx="882">
                  <c:v>19</c:v>
                </c:pt>
                <c:pt idx="883">
                  <c:v>19</c:v>
                </c:pt>
                <c:pt idx="884">
                  <c:v>19.010000000000002</c:v>
                </c:pt>
                <c:pt idx="885">
                  <c:v>19.18</c:v>
                </c:pt>
                <c:pt idx="886">
                  <c:v>19.28</c:v>
                </c:pt>
                <c:pt idx="887">
                  <c:v>19.34</c:v>
                </c:pt>
                <c:pt idx="888">
                  <c:v>19.53</c:v>
                </c:pt>
                <c:pt idx="889">
                  <c:v>19.55</c:v>
                </c:pt>
                <c:pt idx="890">
                  <c:v>19.71</c:v>
                </c:pt>
                <c:pt idx="891">
                  <c:v>19.71</c:v>
                </c:pt>
                <c:pt idx="892">
                  <c:v>19.760000000000002</c:v>
                </c:pt>
                <c:pt idx="893">
                  <c:v>20.010000000000002</c:v>
                </c:pt>
                <c:pt idx="894">
                  <c:v>19.96</c:v>
                </c:pt>
                <c:pt idx="895">
                  <c:v>19.899999999999999</c:v>
                </c:pt>
                <c:pt idx="896">
                  <c:v>19.88</c:v>
                </c:pt>
                <c:pt idx="897">
                  <c:v>19.86</c:v>
                </c:pt>
                <c:pt idx="898">
                  <c:v>19.690000000000001</c:v>
                </c:pt>
                <c:pt idx="899">
                  <c:v>19.63</c:v>
                </c:pt>
                <c:pt idx="900">
                  <c:v>19.809999999999999</c:v>
                </c:pt>
                <c:pt idx="901">
                  <c:v>19.86</c:v>
                </c:pt>
                <c:pt idx="902">
                  <c:v>19.809999999999999</c:v>
                </c:pt>
                <c:pt idx="903">
                  <c:v>19.79</c:v>
                </c:pt>
                <c:pt idx="904">
                  <c:v>19.77</c:v>
                </c:pt>
                <c:pt idx="905">
                  <c:v>19.71</c:v>
                </c:pt>
                <c:pt idx="906">
                  <c:v>19.71</c:v>
                </c:pt>
                <c:pt idx="907">
                  <c:v>19.72</c:v>
                </c:pt>
                <c:pt idx="908">
                  <c:v>19.72</c:v>
                </c:pt>
                <c:pt idx="909">
                  <c:v>19.72</c:v>
                </c:pt>
                <c:pt idx="910">
                  <c:v>19.72</c:v>
                </c:pt>
                <c:pt idx="911">
                  <c:v>19.72</c:v>
                </c:pt>
                <c:pt idx="912">
                  <c:v>19.7</c:v>
                </c:pt>
                <c:pt idx="913">
                  <c:v>19.66</c:v>
                </c:pt>
                <c:pt idx="914">
                  <c:v>19.64</c:v>
                </c:pt>
                <c:pt idx="915">
                  <c:v>19.59</c:v>
                </c:pt>
                <c:pt idx="916">
                  <c:v>19.559999999999999</c:v>
                </c:pt>
                <c:pt idx="917">
                  <c:v>19.55</c:v>
                </c:pt>
                <c:pt idx="918">
                  <c:v>19.559999999999999</c:v>
                </c:pt>
                <c:pt idx="919">
                  <c:v>19.59</c:v>
                </c:pt>
                <c:pt idx="920">
                  <c:v>19.600000000000001</c:v>
                </c:pt>
                <c:pt idx="921">
                  <c:v>19.59</c:v>
                </c:pt>
                <c:pt idx="922">
                  <c:v>19.59</c:v>
                </c:pt>
                <c:pt idx="923">
                  <c:v>19.59</c:v>
                </c:pt>
                <c:pt idx="924">
                  <c:v>19.579999999999998</c:v>
                </c:pt>
                <c:pt idx="925">
                  <c:v>19.600000000000001</c:v>
                </c:pt>
                <c:pt idx="926">
                  <c:v>19.61</c:v>
                </c:pt>
                <c:pt idx="927">
                  <c:v>19.600000000000001</c:v>
                </c:pt>
                <c:pt idx="928">
                  <c:v>19.600000000000001</c:v>
                </c:pt>
                <c:pt idx="929">
                  <c:v>19.600000000000001</c:v>
                </c:pt>
                <c:pt idx="930">
                  <c:v>19.66</c:v>
                </c:pt>
                <c:pt idx="931">
                  <c:v>19.829999999999998</c:v>
                </c:pt>
                <c:pt idx="932">
                  <c:v>19.87</c:v>
                </c:pt>
                <c:pt idx="933">
                  <c:v>20.149999999999999</c:v>
                </c:pt>
                <c:pt idx="934">
                  <c:v>20.09</c:v>
                </c:pt>
                <c:pt idx="935">
                  <c:v>19.940000000000001</c:v>
                </c:pt>
                <c:pt idx="936">
                  <c:v>19.91</c:v>
                </c:pt>
                <c:pt idx="937">
                  <c:v>19.87</c:v>
                </c:pt>
                <c:pt idx="938">
                  <c:v>19.89</c:v>
                </c:pt>
                <c:pt idx="939">
                  <c:v>19.88</c:v>
                </c:pt>
                <c:pt idx="940">
                  <c:v>19.89</c:v>
                </c:pt>
                <c:pt idx="941">
                  <c:v>19.89</c:v>
                </c:pt>
                <c:pt idx="942">
                  <c:v>19.89</c:v>
                </c:pt>
                <c:pt idx="943">
                  <c:v>19.93</c:v>
                </c:pt>
                <c:pt idx="944">
                  <c:v>19.920000000000002</c:v>
                </c:pt>
                <c:pt idx="945">
                  <c:v>19.899999999999999</c:v>
                </c:pt>
                <c:pt idx="946">
                  <c:v>19.899999999999999</c:v>
                </c:pt>
                <c:pt idx="947">
                  <c:v>19.899999999999999</c:v>
                </c:pt>
                <c:pt idx="948">
                  <c:v>19.899999999999999</c:v>
                </c:pt>
                <c:pt idx="949">
                  <c:v>19.88</c:v>
                </c:pt>
                <c:pt idx="950">
                  <c:v>19.899999999999999</c:v>
                </c:pt>
                <c:pt idx="951">
                  <c:v>19.87</c:v>
                </c:pt>
                <c:pt idx="952">
                  <c:v>19.87</c:v>
                </c:pt>
                <c:pt idx="953">
                  <c:v>19.850000000000001</c:v>
                </c:pt>
                <c:pt idx="954">
                  <c:v>19.79</c:v>
                </c:pt>
                <c:pt idx="955">
                  <c:v>19.77</c:v>
                </c:pt>
                <c:pt idx="956">
                  <c:v>19.760000000000002</c:v>
                </c:pt>
                <c:pt idx="957">
                  <c:v>19.71</c:v>
                </c:pt>
                <c:pt idx="958">
                  <c:v>19.71</c:v>
                </c:pt>
                <c:pt idx="959">
                  <c:v>19.739999999999998</c:v>
                </c:pt>
                <c:pt idx="960">
                  <c:v>19.8</c:v>
                </c:pt>
                <c:pt idx="961">
                  <c:v>19.82</c:v>
                </c:pt>
                <c:pt idx="962">
                  <c:v>19.899999999999999</c:v>
                </c:pt>
                <c:pt idx="963">
                  <c:v>19.89</c:v>
                </c:pt>
                <c:pt idx="964">
                  <c:v>19.86</c:v>
                </c:pt>
                <c:pt idx="965">
                  <c:v>19.850000000000001</c:v>
                </c:pt>
                <c:pt idx="966">
                  <c:v>19.84</c:v>
                </c:pt>
                <c:pt idx="967">
                  <c:v>19.809999999999999</c:v>
                </c:pt>
                <c:pt idx="968">
                  <c:v>19.84</c:v>
                </c:pt>
                <c:pt idx="969">
                  <c:v>19.86</c:v>
                </c:pt>
                <c:pt idx="970">
                  <c:v>19.86</c:v>
                </c:pt>
                <c:pt idx="971">
                  <c:v>19.829999999999998</c:v>
                </c:pt>
                <c:pt idx="972">
                  <c:v>19.84</c:v>
                </c:pt>
                <c:pt idx="973">
                  <c:v>19.84</c:v>
                </c:pt>
                <c:pt idx="974">
                  <c:v>19.79</c:v>
                </c:pt>
                <c:pt idx="975">
                  <c:v>19.78</c:v>
                </c:pt>
                <c:pt idx="976">
                  <c:v>19.77</c:v>
                </c:pt>
                <c:pt idx="977">
                  <c:v>19.72</c:v>
                </c:pt>
                <c:pt idx="978">
                  <c:v>19.670000000000002</c:v>
                </c:pt>
                <c:pt idx="979">
                  <c:v>19.61</c:v>
                </c:pt>
                <c:pt idx="980">
                  <c:v>19.559999999999999</c:v>
                </c:pt>
                <c:pt idx="981">
                  <c:v>19.559999999999999</c:v>
                </c:pt>
                <c:pt idx="982">
                  <c:v>19.46</c:v>
                </c:pt>
                <c:pt idx="983">
                  <c:v>19.36</c:v>
                </c:pt>
                <c:pt idx="984">
                  <c:v>19.21</c:v>
                </c:pt>
                <c:pt idx="985">
                  <c:v>19.2</c:v>
                </c:pt>
                <c:pt idx="986">
                  <c:v>19.21</c:v>
                </c:pt>
                <c:pt idx="987">
                  <c:v>18.91</c:v>
                </c:pt>
                <c:pt idx="988">
                  <c:v>18.510000000000002</c:v>
                </c:pt>
                <c:pt idx="989">
                  <c:v>18.420000000000002</c:v>
                </c:pt>
                <c:pt idx="990">
                  <c:v>18.440000000000001</c:v>
                </c:pt>
                <c:pt idx="991">
                  <c:v>18.440000000000001</c:v>
                </c:pt>
                <c:pt idx="992">
                  <c:v>18.54</c:v>
                </c:pt>
                <c:pt idx="993">
                  <c:v>18.54</c:v>
                </c:pt>
                <c:pt idx="994">
                  <c:v>18.52</c:v>
                </c:pt>
                <c:pt idx="995">
                  <c:v>18.61</c:v>
                </c:pt>
                <c:pt idx="996">
                  <c:v>18.63</c:v>
                </c:pt>
                <c:pt idx="997">
                  <c:v>18.43</c:v>
                </c:pt>
                <c:pt idx="998">
                  <c:v>18.29</c:v>
                </c:pt>
                <c:pt idx="999">
                  <c:v>18.28</c:v>
                </c:pt>
                <c:pt idx="1000">
                  <c:v>18.21</c:v>
                </c:pt>
                <c:pt idx="1001">
                  <c:v>18.260000000000002</c:v>
                </c:pt>
                <c:pt idx="1002">
                  <c:v>18.34</c:v>
                </c:pt>
                <c:pt idx="1003">
                  <c:v>18.37</c:v>
                </c:pt>
                <c:pt idx="1004">
                  <c:v>18.34</c:v>
                </c:pt>
                <c:pt idx="1005">
                  <c:v>18.309999999999999</c:v>
                </c:pt>
                <c:pt idx="1006">
                  <c:v>18.350000000000001</c:v>
                </c:pt>
                <c:pt idx="1007">
                  <c:v>18.32</c:v>
                </c:pt>
                <c:pt idx="1008">
                  <c:v>18.29</c:v>
                </c:pt>
                <c:pt idx="1009">
                  <c:v>18.2</c:v>
                </c:pt>
                <c:pt idx="1010">
                  <c:v>18.16</c:v>
                </c:pt>
                <c:pt idx="1011">
                  <c:v>18.100000000000001</c:v>
                </c:pt>
                <c:pt idx="1012">
                  <c:v>18.09</c:v>
                </c:pt>
                <c:pt idx="1013">
                  <c:v>18.100000000000001</c:v>
                </c:pt>
                <c:pt idx="1014">
                  <c:v>18.07</c:v>
                </c:pt>
                <c:pt idx="1015">
                  <c:v>18.07</c:v>
                </c:pt>
                <c:pt idx="1016">
                  <c:v>18.09</c:v>
                </c:pt>
                <c:pt idx="1017">
                  <c:v>18.079999999999998</c:v>
                </c:pt>
                <c:pt idx="1018">
                  <c:v>18.07</c:v>
                </c:pt>
                <c:pt idx="1019">
                  <c:v>18.07</c:v>
                </c:pt>
                <c:pt idx="1020">
                  <c:v>18.04</c:v>
                </c:pt>
                <c:pt idx="1021">
                  <c:v>18.07</c:v>
                </c:pt>
                <c:pt idx="1022">
                  <c:v>18.05</c:v>
                </c:pt>
                <c:pt idx="1023">
                  <c:v>18.079999999999998</c:v>
                </c:pt>
                <c:pt idx="1024">
                  <c:v>18.03</c:v>
                </c:pt>
                <c:pt idx="1025">
                  <c:v>17.989999999999998</c:v>
                </c:pt>
                <c:pt idx="1026">
                  <c:v>17.899999999999999</c:v>
                </c:pt>
                <c:pt idx="1027">
                  <c:v>17.86</c:v>
                </c:pt>
                <c:pt idx="1028">
                  <c:v>17.82</c:v>
                </c:pt>
                <c:pt idx="1029">
                  <c:v>17.84</c:v>
                </c:pt>
                <c:pt idx="1030">
                  <c:v>17.809999999999999</c:v>
                </c:pt>
                <c:pt idx="1031">
                  <c:v>17.84</c:v>
                </c:pt>
                <c:pt idx="1032">
                  <c:v>17.78</c:v>
                </c:pt>
                <c:pt idx="1033">
                  <c:v>17.73</c:v>
                </c:pt>
                <c:pt idx="1034">
                  <c:v>17.7</c:v>
                </c:pt>
                <c:pt idx="1035">
                  <c:v>17.7</c:v>
                </c:pt>
                <c:pt idx="1036">
                  <c:v>17.79</c:v>
                </c:pt>
                <c:pt idx="1037">
                  <c:v>17.760000000000002</c:v>
                </c:pt>
                <c:pt idx="1038">
                  <c:v>17.75</c:v>
                </c:pt>
                <c:pt idx="1039">
                  <c:v>17.75</c:v>
                </c:pt>
                <c:pt idx="1040">
                  <c:v>17.690000000000001</c:v>
                </c:pt>
                <c:pt idx="1041">
                  <c:v>17.7</c:v>
                </c:pt>
                <c:pt idx="1042">
                  <c:v>17.59</c:v>
                </c:pt>
                <c:pt idx="1043">
                  <c:v>17.59</c:v>
                </c:pt>
                <c:pt idx="1044">
                  <c:v>17.440000000000001</c:v>
                </c:pt>
                <c:pt idx="1045">
                  <c:v>17.37</c:v>
                </c:pt>
                <c:pt idx="1046">
                  <c:v>17.260000000000002</c:v>
                </c:pt>
                <c:pt idx="1047">
                  <c:v>17.239999999999998</c:v>
                </c:pt>
                <c:pt idx="1048">
                  <c:v>17.239999999999998</c:v>
                </c:pt>
                <c:pt idx="1049">
                  <c:v>16.91</c:v>
                </c:pt>
                <c:pt idx="1050">
                  <c:v>16.86</c:v>
                </c:pt>
                <c:pt idx="1051">
                  <c:v>16.8</c:v>
                </c:pt>
                <c:pt idx="1052">
                  <c:v>16.8</c:v>
                </c:pt>
                <c:pt idx="1053">
                  <c:v>16.8</c:v>
                </c:pt>
                <c:pt idx="1054">
                  <c:v>16.75</c:v>
                </c:pt>
                <c:pt idx="1055">
                  <c:v>16.62</c:v>
                </c:pt>
                <c:pt idx="1056">
                  <c:v>16.670000000000002</c:v>
                </c:pt>
                <c:pt idx="1057">
                  <c:v>16.350000000000001</c:v>
                </c:pt>
                <c:pt idx="1058">
                  <c:v>16.670000000000002</c:v>
                </c:pt>
                <c:pt idx="1059">
                  <c:v>16.670000000000002</c:v>
                </c:pt>
                <c:pt idx="1060">
                  <c:v>16.55</c:v>
                </c:pt>
                <c:pt idx="1061">
                  <c:v>16.559999999999999</c:v>
                </c:pt>
                <c:pt idx="1062">
                  <c:v>16.440000000000001</c:v>
                </c:pt>
                <c:pt idx="1063">
                  <c:v>16.41</c:v>
                </c:pt>
                <c:pt idx="1064">
                  <c:v>16.329999999999998</c:v>
                </c:pt>
                <c:pt idx="1065">
                  <c:v>16.29</c:v>
                </c:pt>
                <c:pt idx="1066">
                  <c:v>16.260000000000002</c:v>
                </c:pt>
                <c:pt idx="1067">
                  <c:v>16.27</c:v>
                </c:pt>
                <c:pt idx="1068">
                  <c:v>16.510000000000002</c:v>
                </c:pt>
                <c:pt idx="1069">
                  <c:v>16.55</c:v>
                </c:pt>
                <c:pt idx="1070">
                  <c:v>16.55</c:v>
                </c:pt>
                <c:pt idx="1071">
                  <c:v>16.53</c:v>
                </c:pt>
                <c:pt idx="1072">
                  <c:v>16.53</c:v>
                </c:pt>
                <c:pt idx="1073">
                  <c:v>16.52</c:v>
                </c:pt>
                <c:pt idx="1074">
                  <c:v>16.53</c:v>
                </c:pt>
                <c:pt idx="1075">
                  <c:v>16.61</c:v>
                </c:pt>
                <c:pt idx="1076">
                  <c:v>16.61</c:v>
                </c:pt>
                <c:pt idx="1077">
                  <c:v>16.690000000000001</c:v>
                </c:pt>
                <c:pt idx="1078">
                  <c:v>16.75</c:v>
                </c:pt>
                <c:pt idx="1079">
                  <c:v>16.72</c:v>
                </c:pt>
                <c:pt idx="1080">
                  <c:v>16.73</c:v>
                </c:pt>
                <c:pt idx="1081">
                  <c:v>16.739999999999998</c:v>
                </c:pt>
                <c:pt idx="1082">
                  <c:v>16.7</c:v>
                </c:pt>
                <c:pt idx="1083">
                  <c:v>16.59</c:v>
                </c:pt>
                <c:pt idx="1084">
                  <c:v>16.59</c:v>
                </c:pt>
                <c:pt idx="1085">
                  <c:v>16.510000000000002</c:v>
                </c:pt>
                <c:pt idx="1086">
                  <c:v>16.54</c:v>
                </c:pt>
                <c:pt idx="1087">
                  <c:v>16.510000000000002</c:v>
                </c:pt>
                <c:pt idx="1088">
                  <c:v>16.45</c:v>
                </c:pt>
                <c:pt idx="1089">
                  <c:v>16.46</c:v>
                </c:pt>
                <c:pt idx="1090">
                  <c:v>16.41</c:v>
                </c:pt>
                <c:pt idx="1091">
                  <c:v>16.53</c:v>
                </c:pt>
                <c:pt idx="1092">
                  <c:v>16.489999999999998</c:v>
                </c:pt>
                <c:pt idx="1093">
                  <c:v>16.5</c:v>
                </c:pt>
                <c:pt idx="1094">
                  <c:v>16.5</c:v>
                </c:pt>
                <c:pt idx="1095">
                  <c:v>16.47</c:v>
                </c:pt>
                <c:pt idx="1096">
                  <c:v>16.5</c:v>
                </c:pt>
                <c:pt idx="1097">
                  <c:v>16.5</c:v>
                </c:pt>
                <c:pt idx="1098">
                  <c:v>16.48</c:v>
                </c:pt>
                <c:pt idx="1099">
                  <c:v>16.489999999999998</c:v>
                </c:pt>
                <c:pt idx="1100">
                  <c:v>16.420000000000002</c:v>
                </c:pt>
                <c:pt idx="1101">
                  <c:v>16.260000000000002</c:v>
                </c:pt>
                <c:pt idx="1102">
                  <c:v>16.22</c:v>
                </c:pt>
                <c:pt idx="1103">
                  <c:v>16.47</c:v>
                </c:pt>
                <c:pt idx="1104">
                  <c:v>16.47</c:v>
                </c:pt>
                <c:pt idx="1105">
                  <c:v>16.420000000000002</c:v>
                </c:pt>
                <c:pt idx="1106">
                  <c:v>16.38</c:v>
                </c:pt>
                <c:pt idx="1107">
                  <c:v>16.3</c:v>
                </c:pt>
                <c:pt idx="1108">
                  <c:v>16.170000000000002</c:v>
                </c:pt>
                <c:pt idx="1109">
                  <c:v>16.05</c:v>
                </c:pt>
                <c:pt idx="1110">
                  <c:v>15.74</c:v>
                </c:pt>
                <c:pt idx="1111">
                  <c:v>15.74</c:v>
                </c:pt>
                <c:pt idx="1112">
                  <c:v>15.82</c:v>
                </c:pt>
                <c:pt idx="1113">
                  <c:v>15.86</c:v>
                </c:pt>
                <c:pt idx="1114">
                  <c:v>15.8</c:v>
                </c:pt>
                <c:pt idx="1115">
                  <c:v>15.77</c:v>
                </c:pt>
                <c:pt idx="1116">
                  <c:v>15.83</c:v>
                </c:pt>
                <c:pt idx="1117">
                  <c:v>16.100000000000001</c:v>
                </c:pt>
                <c:pt idx="1118">
                  <c:v>15.98</c:v>
                </c:pt>
                <c:pt idx="1119">
                  <c:v>16.100000000000001</c:v>
                </c:pt>
                <c:pt idx="1120">
                  <c:v>16.059999999999999</c:v>
                </c:pt>
                <c:pt idx="1121">
                  <c:v>15.97</c:v>
                </c:pt>
                <c:pt idx="1122">
                  <c:v>15.9</c:v>
                </c:pt>
                <c:pt idx="1123">
                  <c:v>15.91</c:v>
                </c:pt>
                <c:pt idx="1124">
                  <c:v>15.81</c:v>
                </c:pt>
                <c:pt idx="1125">
                  <c:v>15.71</c:v>
                </c:pt>
                <c:pt idx="1126">
                  <c:v>15.62</c:v>
                </c:pt>
                <c:pt idx="1127">
                  <c:v>15.59</c:v>
                </c:pt>
                <c:pt idx="1128">
                  <c:v>15.39</c:v>
                </c:pt>
                <c:pt idx="1129">
                  <c:v>15.31</c:v>
                </c:pt>
                <c:pt idx="1130">
                  <c:v>15.25</c:v>
                </c:pt>
                <c:pt idx="1131">
                  <c:v>15.26</c:v>
                </c:pt>
                <c:pt idx="1132">
                  <c:v>15.27</c:v>
                </c:pt>
                <c:pt idx="1133">
                  <c:v>15.23</c:v>
                </c:pt>
                <c:pt idx="1134">
                  <c:v>15.22</c:v>
                </c:pt>
                <c:pt idx="1135">
                  <c:v>15.2</c:v>
                </c:pt>
                <c:pt idx="1136">
                  <c:v>15.14</c:v>
                </c:pt>
                <c:pt idx="1137">
                  <c:v>15.11</c:v>
                </c:pt>
                <c:pt idx="1138">
                  <c:v>15.09</c:v>
                </c:pt>
                <c:pt idx="1139">
                  <c:v>15.06</c:v>
                </c:pt>
                <c:pt idx="1140">
                  <c:v>15.04</c:v>
                </c:pt>
                <c:pt idx="1141">
                  <c:v>15.04</c:v>
                </c:pt>
                <c:pt idx="1142">
                  <c:v>15.02</c:v>
                </c:pt>
                <c:pt idx="1143">
                  <c:v>15.02</c:v>
                </c:pt>
                <c:pt idx="1144">
                  <c:v>15.23</c:v>
                </c:pt>
                <c:pt idx="1145">
                  <c:v>15.37</c:v>
                </c:pt>
                <c:pt idx="1146">
                  <c:v>15.36</c:v>
                </c:pt>
                <c:pt idx="1147">
                  <c:v>15.35</c:v>
                </c:pt>
                <c:pt idx="1148">
                  <c:v>15.15</c:v>
                </c:pt>
                <c:pt idx="1149">
                  <c:v>14.98</c:v>
                </c:pt>
                <c:pt idx="1150">
                  <c:v>14.85</c:v>
                </c:pt>
                <c:pt idx="1151">
                  <c:v>14.87</c:v>
                </c:pt>
                <c:pt idx="1152">
                  <c:v>14.8</c:v>
                </c:pt>
                <c:pt idx="1153">
                  <c:v>14.73</c:v>
                </c:pt>
                <c:pt idx="1154">
                  <c:v>14.7</c:v>
                </c:pt>
                <c:pt idx="1155">
                  <c:v>14.65</c:v>
                </c:pt>
                <c:pt idx="1156">
                  <c:v>14.59</c:v>
                </c:pt>
                <c:pt idx="1157">
                  <c:v>14.55</c:v>
                </c:pt>
                <c:pt idx="1158">
                  <c:v>14.49</c:v>
                </c:pt>
                <c:pt idx="1159">
                  <c:v>14.53</c:v>
                </c:pt>
                <c:pt idx="1160">
                  <c:v>14.55</c:v>
                </c:pt>
                <c:pt idx="1161">
                  <c:v>14.55</c:v>
                </c:pt>
                <c:pt idx="1162">
                  <c:v>14.66</c:v>
                </c:pt>
                <c:pt idx="1163">
                  <c:v>14.61</c:v>
                </c:pt>
                <c:pt idx="1164">
                  <c:v>14.57</c:v>
                </c:pt>
                <c:pt idx="1165">
                  <c:v>14.52</c:v>
                </c:pt>
                <c:pt idx="1166">
                  <c:v>14.2</c:v>
                </c:pt>
                <c:pt idx="1167">
                  <c:v>14.14</c:v>
                </c:pt>
                <c:pt idx="1168">
                  <c:v>14.03</c:v>
                </c:pt>
                <c:pt idx="1169">
                  <c:v>13.95</c:v>
                </c:pt>
                <c:pt idx="1170">
                  <c:v>13.95</c:v>
                </c:pt>
                <c:pt idx="1171">
                  <c:v>13.84</c:v>
                </c:pt>
                <c:pt idx="1172">
                  <c:v>13.85</c:v>
                </c:pt>
                <c:pt idx="1173">
                  <c:v>13.99</c:v>
                </c:pt>
                <c:pt idx="1174">
                  <c:v>13.93</c:v>
                </c:pt>
                <c:pt idx="1175">
                  <c:v>13.77</c:v>
                </c:pt>
                <c:pt idx="1176">
                  <c:v>13.68</c:v>
                </c:pt>
                <c:pt idx="1177">
                  <c:v>13.64</c:v>
                </c:pt>
                <c:pt idx="1178">
                  <c:v>13.68</c:v>
                </c:pt>
                <c:pt idx="1179">
                  <c:v>13.66</c:v>
                </c:pt>
                <c:pt idx="1180">
                  <c:v>13.62</c:v>
                </c:pt>
                <c:pt idx="1181">
                  <c:v>13.59</c:v>
                </c:pt>
                <c:pt idx="1182">
                  <c:v>13.53</c:v>
                </c:pt>
                <c:pt idx="1183">
                  <c:v>13.46</c:v>
                </c:pt>
                <c:pt idx="1184">
                  <c:v>13.35</c:v>
                </c:pt>
                <c:pt idx="1185">
                  <c:v>13.22</c:v>
                </c:pt>
                <c:pt idx="1186">
                  <c:v>13</c:v>
                </c:pt>
                <c:pt idx="1187">
                  <c:v>12.97</c:v>
                </c:pt>
                <c:pt idx="1188">
                  <c:v>12.89</c:v>
                </c:pt>
                <c:pt idx="1189">
                  <c:v>12.88</c:v>
                </c:pt>
                <c:pt idx="1190">
                  <c:v>12.78</c:v>
                </c:pt>
                <c:pt idx="1191">
                  <c:v>12.78</c:v>
                </c:pt>
                <c:pt idx="1192">
                  <c:v>12.78</c:v>
                </c:pt>
                <c:pt idx="1193">
                  <c:v>12.93</c:v>
                </c:pt>
                <c:pt idx="1194">
                  <c:v>12.93</c:v>
                </c:pt>
                <c:pt idx="1195">
                  <c:v>12.98</c:v>
                </c:pt>
                <c:pt idx="1196">
                  <c:v>12.98</c:v>
                </c:pt>
                <c:pt idx="1197">
                  <c:v>12.99</c:v>
                </c:pt>
                <c:pt idx="1198">
                  <c:v>13.09</c:v>
                </c:pt>
                <c:pt idx="1199">
                  <c:v>12.93</c:v>
                </c:pt>
                <c:pt idx="1200">
                  <c:v>12.95</c:v>
                </c:pt>
                <c:pt idx="1201">
                  <c:v>12.88</c:v>
                </c:pt>
                <c:pt idx="1202">
                  <c:v>12.97</c:v>
                </c:pt>
                <c:pt idx="1203">
                  <c:v>12.86</c:v>
                </c:pt>
                <c:pt idx="1204">
                  <c:v>12.87</c:v>
                </c:pt>
                <c:pt idx="1205">
                  <c:v>12.9</c:v>
                </c:pt>
                <c:pt idx="1206">
                  <c:v>13.09</c:v>
                </c:pt>
                <c:pt idx="1207">
                  <c:v>13.24</c:v>
                </c:pt>
                <c:pt idx="1208">
                  <c:v>13.28</c:v>
                </c:pt>
                <c:pt idx="1209">
                  <c:v>13.58</c:v>
                </c:pt>
                <c:pt idx="1210">
                  <c:v>13.55</c:v>
                </c:pt>
                <c:pt idx="1211">
                  <c:v>13.16</c:v>
                </c:pt>
                <c:pt idx="1212">
                  <c:v>12.56</c:v>
                </c:pt>
                <c:pt idx="1213">
                  <c:v>12.41</c:v>
                </c:pt>
                <c:pt idx="1214">
                  <c:v>12.32</c:v>
                </c:pt>
                <c:pt idx="1215">
                  <c:v>12.08</c:v>
                </c:pt>
                <c:pt idx="1216">
                  <c:v>12</c:v>
                </c:pt>
                <c:pt idx="1217">
                  <c:v>11.79</c:v>
                </c:pt>
                <c:pt idx="1218">
                  <c:v>11.69</c:v>
                </c:pt>
                <c:pt idx="1219">
                  <c:v>11.74</c:v>
                </c:pt>
                <c:pt idx="1220">
                  <c:v>11.7</c:v>
                </c:pt>
                <c:pt idx="1221">
                  <c:v>11.74</c:v>
                </c:pt>
                <c:pt idx="1222">
                  <c:v>11.91</c:v>
                </c:pt>
                <c:pt idx="1223">
                  <c:v>12.24</c:v>
                </c:pt>
                <c:pt idx="1224">
                  <c:v>12.04</c:v>
                </c:pt>
                <c:pt idx="1225">
                  <c:v>12.04</c:v>
                </c:pt>
                <c:pt idx="1226">
                  <c:v>12.18</c:v>
                </c:pt>
                <c:pt idx="1227">
                  <c:v>12.19</c:v>
                </c:pt>
                <c:pt idx="1228">
                  <c:v>11.86</c:v>
                </c:pt>
                <c:pt idx="1229">
                  <c:v>11.74</c:v>
                </c:pt>
                <c:pt idx="1230">
                  <c:v>11.47</c:v>
                </c:pt>
                <c:pt idx="1231">
                  <c:v>11.38</c:v>
                </c:pt>
                <c:pt idx="1232">
                  <c:v>11.41</c:v>
                </c:pt>
                <c:pt idx="1233">
                  <c:v>11.37</c:v>
                </c:pt>
                <c:pt idx="1234">
                  <c:v>11.32</c:v>
                </c:pt>
                <c:pt idx="1235">
                  <c:v>11.29</c:v>
                </c:pt>
                <c:pt idx="1236">
                  <c:v>11.21</c:v>
                </c:pt>
                <c:pt idx="1237">
                  <c:v>10.75</c:v>
                </c:pt>
                <c:pt idx="1238">
                  <c:v>10.6</c:v>
                </c:pt>
                <c:pt idx="1239">
                  <c:v>10.52</c:v>
                </c:pt>
                <c:pt idx="1240">
                  <c:v>10.4</c:v>
                </c:pt>
                <c:pt idx="1241">
                  <c:v>10.55</c:v>
                </c:pt>
                <c:pt idx="1242">
                  <c:v>10.65</c:v>
                </c:pt>
                <c:pt idx="1243">
                  <c:v>10.48</c:v>
                </c:pt>
                <c:pt idx="1244">
                  <c:v>10.23</c:v>
                </c:pt>
                <c:pt idx="1245">
                  <c:v>10.220000000000001</c:v>
                </c:pt>
                <c:pt idx="1246">
                  <c:v>10.43</c:v>
                </c:pt>
                <c:pt idx="1247">
                  <c:v>10.41</c:v>
                </c:pt>
                <c:pt idx="1248">
                  <c:v>10.38</c:v>
                </c:pt>
                <c:pt idx="1249">
                  <c:v>10.28</c:v>
                </c:pt>
                <c:pt idx="1250">
                  <c:v>10.23</c:v>
                </c:pt>
                <c:pt idx="1251">
                  <c:v>10.19</c:v>
                </c:pt>
                <c:pt idx="1252">
                  <c:v>10.16</c:v>
                </c:pt>
                <c:pt idx="1253">
                  <c:v>10.24</c:v>
                </c:pt>
                <c:pt idx="1254">
                  <c:v>10.32</c:v>
                </c:pt>
                <c:pt idx="1255">
                  <c:v>10.36</c:v>
                </c:pt>
                <c:pt idx="1256">
                  <c:v>10.5</c:v>
                </c:pt>
                <c:pt idx="1257">
                  <c:v>10.49</c:v>
                </c:pt>
                <c:pt idx="1258">
                  <c:v>10.37</c:v>
                </c:pt>
                <c:pt idx="1259">
                  <c:v>10.47</c:v>
                </c:pt>
                <c:pt idx="1260">
                  <c:v>10.68</c:v>
                </c:pt>
                <c:pt idx="1261">
                  <c:v>10.53</c:v>
                </c:pt>
                <c:pt idx="1262">
                  <c:v>10.48</c:v>
                </c:pt>
                <c:pt idx="1263">
                  <c:v>10.48</c:v>
                </c:pt>
                <c:pt idx="1264">
                  <c:v>10.53</c:v>
                </c:pt>
                <c:pt idx="1265">
                  <c:v>10.51</c:v>
                </c:pt>
                <c:pt idx="1266">
                  <c:v>10.39</c:v>
                </c:pt>
                <c:pt idx="1267">
                  <c:v>10.29</c:v>
                </c:pt>
                <c:pt idx="1268">
                  <c:v>10.23</c:v>
                </c:pt>
                <c:pt idx="1269">
                  <c:v>10.3</c:v>
                </c:pt>
                <c:pt idx="1270">
                  <c:v>10.29</c:v>
                </c:pt>
                <c:pt idx="1271">
                  <c:v>10.18</c:v>
                </c:pt>
                <c:pt idx="1272">
                  <c:v>10.28</c:v>
                </c:pt>
                <c:pt idx="1273">
                  <c:v>10.210000000000001</c:v>
                </c:pt>
                <c:pt idx="1274">
                  <c:v>10.11</c:v>
                </c:pt>
                <c:pt idx="1275">
                  <c:v>9.93</c:v>
                </c:pt>
                <c:pt idx="1276">
                  <c:v>9.93</c:v>
                </c:pt>
                <c:pt idx="1277">
                  <c:v>9.9600000000000009</c:v>
                </c:pt>
                <c:pt idx="1278">
                  <c:v>10.02</c:v>
                </c:pt>
                <c:pt idx="1279">
                  <c:v>10.130000000000001</c:v>
                </c:pt>
                <c:pt idx="1280">
                  <c:v>10.28</c:v>
                </c:pt>
                <c:pt idx="1281">
                  <c:v>10.3</c:v>
                </c:pt>
                <c:pt idx="1282">
                  <c:v>10.23</c:v>
                </c:pt>
                <c:pt idx="1283">
                  <c:v>10.23</c:v>
                </c:pt>
                <c:pt idx="1284">
                  <c:v>10.19</c:v>
                </c:pt>
                <c:pt idx="1285">
                  <c:v>10.3</c:v>
                </c:pt>
                <c:pt idx="1286">
                  <c:v>10.210000000000001</c:v>
                </c:pt>
                <c:pt idx="1287">
                  <c:v>10.37</c:v>
                </c:pt>
                <c:pt idx="1288">
                  <c:v>10.33</c:v>
                </c:pt>
                <c:pt idx="1289">
                  <c:v>10.130000000000001</c:v>
                </c:pt>
                <c:pt idx="1290">
                  <c:v>10.06</c:v>
                </c:pt>
                <c:pt idx="1291">
                  <c:v>10.02</c:v>
                </c:pt>
                <c:pt idx="1292">
                  <c:v>10.27</c:v>
                </c:pt>
                <c:pt idx="1293">
                  <c:v>10.199999999999999</c:v>
                </c:pt>
                <c:pt idx="1294">
                  <c:v>10.119999999999999</c:v>
                </c:pt>
                <c:pt idx="1295">
                  <c:v>10.23</c:v>
                </c:pt>
                <c:pt idx="1296">
                  <c:v>10.23</c:v>
                </c:pt>
                <c:pt idx="1297">
                  <c:v>10.24</c:v>
                </c:pt>
                <c:pt idx="1298">
                  <c:v>10.14</c:v>
                </c:pt>
                <c:pt idx="1299">
                  <c:v>10.11</c:v>
                </c:pt>
                <c:pt idx="1300">
                  <c:v>10.050000000000001</c:v>
                </c:pt>
                <c:pt idx="1301">
                  <c:v>10.09</c:v>
                </c:pt>
                <c:pt idx="1302">
                  <c:v>10.09</c:v>
                </c:pt>
                <c:pt idx="1303">
                  <c:v>10.1</c:v>
                </c:pt>
                <c:pt idx="1304">
                  <c:v>10.050000000000001</c:v>
                </c:pt>
                <c:pt idx="1305">
                  <c:v>10.039999999999999</c:v>
                </c:pt>
                <c:pt idx="1306">
                  <c:v>9.9700000000000006</c:v>
                </c:pt>
                <c:pt idx="1307">
                  <c:v>10</c:v>
                </c:pt>
                <c:pt idx="1308">
                  <c:v>9.94</c:v>
                </c:pt>
                <c:pt idx="1309">
                  <c:v>9.86</c:v>
                </c:pt>
                <c:pt idx="1310">
                  <c:v>9.8800000000000008</c:v>
                </c:pt>
                <c:pt idx="1311">
                  <c:v>9.92</c:v>
                </c:pt>
                <c:pt idx="1312">
                  <c:v>9.94</c:v>
                </c:pt>
                <c:pt idx="1313">
                  <c:v>9.93</c:v>
                </c:pt>
                <c:pt idx="1314">
                  <c:v>9.98</c:v>
                </c:pt>
                <c:pt idx="1315">
                  <c:v>9.92</c:v>
                </c:pt>
                <c:pt idx="1316">
                  <c:v>9.92</c:v>
                </c:pt>
                <c:pt idx="1317">
                  <c:v>9.92</c:v>
                </c:pt>
                <c:pt idx="1318">
                  <c:v>9.93</c:v>
                </c:pt>
                <c:pt idx="1319">
                  <c:v>9.93</c:v>
                </c:pt>
                <c:pt idx="1320">
                  <c:v>9.9600000000000009</c:v>
                </c:pt>
                <c:pt idx="1321">
                  <c:v>9.92</c:v>
                </c:pt>
                <c:pt idx="1322">
                  <c:v>9.91</c:v>
                </c:pt>
                <c:pt idx="1323">
                  <c:v>9.8800000000000008</c:v>
                </c:pt>
                <c:pt idx="1324">
                  <c:v>9.84</c:v>
                </c:pt>
                <c:pt idx="1325">
                  <c:v>9.73</c:v>
                </c:pt>
                <c:pt idx="1326">
                  <c:v>9.7200000000000006</c:v>
                </c:pt>
                <c:pt idx="1327">
                  <c:v>9.7200000000000006</c:v>
                </c:pt>
                <c:pt idx="1328">
                  <c:v>9.7100000000000009</c:v>
                </c:pt>
                <c:pt idx="1329">
                  <c:v>9.6999999999999993</c:v>
                </c:pt>
                <c:pt idx="1330">
                  <c:v>9.6999999999999993</c:v>
                </c:pt>
                <c:pt idx="1331">
                  <c:v>9.59</c:v>
                </c:pt>
                <c:pt idx="1332">
                  <c:v>9.6</c:v>
                </c:pt>
                <c:pt idx="1333">
                  <c:v>9.49</c:v>
                </c:pt>
                <c:pt idx="1334">
                  <c:v>9.51</c:v>
                </c:pt>
                <c:pt idx="1335">
                  <c:v>9.48</c:v>
                </c:pt>
                <c:pt idx="1336">
                  <c:v>9.3800000000000008</c:v>
                </c:pt>
                <c:pt idx="1337">
                  <c:v>9.32</c:v>
                </c:pt>
                <c:pt idx="1338">
                  <c:v>9.2799999999999994</c:v>
                </c:pt>
                <c:pt idx="1339">
                  <c:v>9.2799999999999994</c:v>
                </c:pt>
                <c:pt idx="1340">
                  <c:v>9.23</c:v>
                </c:pt>
                <c:pt idx="1341">
                  <c:v>9.09</c:v>
                </c:pt>
                <c:pt idx="1342">
                  <c:v>9.1</c:v>
                </c:pt>
                <c:pt idx="1343">
                  <c:v>9.1199999999999992</c:v>
                </c:pt>
                <c:pt idx="1344">
                  <c:v>9.01</c:v>
                </c:pt>
                <c:pt idx="1345">
                  <c:v>8.99</c:v>
                </c:pt>
                <c:pt idx="1346">
                  <c:v>8.93</c:v>
                </c:pt>
                <c:pt idx="1347">
                  <c:v>8.94</c:v>
                </c:pt>
                <c:pt idx="1348">
                  <c:v>8.9</c:v>
                </c:pt>
                <c:pt idx="1349">
                  <c:v>8.82</c:v>
                </c:pt>
                <c:pt idx="1350">
                  <c:v>8.74</c:v>
                </c:pt>
                <c:pt idx="1351">
                  <c:v>8.75</c:v>
                </c:pt>
                <c:pt idx="1352">
                  <c:v>8.74</c:v>
                </c:pt>
                <c:pt idx="1353">
                  <c:v>8.73</c:v>
                </c:pt>
                <c:pt idx="1354">
                  <c:v>8.74</c:v>
                </c:pt>
                <c:pt idx="1355">
                  <c:v>8.93</c:v>
                </c:pt>
                <c:pt idx="1356">
                  <c:v>8.93</c:v>
                </c:pt>
                <c:pt idx="1357">
                  <c:v>8.93</c:v>
                </c:pt>
                <c:pt idx="1358">
                  <c:v>8.89</c:v>
                </c:pt>
                <c:pt idx="1359">
                  <c:v>8.93</c:v>
                </c:pt>
                <c:pt idx="1360">
                  <c:v>8.91</c:v>
                </c:pt>
                <c:pt idx="1361">
                  <c:v>8.86</c:v>
                </c:pt>
                <c:pt idx="1362">
                  <c:v>8.82</c:v>
                </c:pt>
                <c:pt idx="1363">
                  <c:v>8.7899999999999991</c:v>
                </c:pt>
                <c:pt idx="1364">
                  <c:v>8.7899999999999991</c:v>
                </c:pt>
                <c:pt idx="1365">
                  <c:v>8.74</c:v>
                </c:pt>
                <c:pt idx="1366">
                  <c:v>8.7899999999999991</c:v>
                </c:pt>
                <c:pt idx="1367">
                  <c:v>8.75</c:v>
                </c:pt>
                <c:pt idx="1368">
                  <c:v>8.7100000000000009</c:v>
                </c:pt>
                <c:pt idx="1369">
                  <c:v>8.6999999999999993</c:v>
                </c:pt>
                <c:pt idx="1370">
                  <c:v>8.76</c:v>
                </c:pt>
                <c:pt idx="1371">
                  <c:v>8.74</c:v>
                </c:pt>
                <c:pt idx="1372">
                  <c:v>8.73</c:v>
                </c:pt>
                <c:pt idx="1373">
                  <c:v>8.6300000000000008</c:v>
                </c:pt>
                <c:pt idx="1374">
                  <c:v>8.6</c:v>
                </c:pt>
                <c:pt idx="1375">
                  <c:v>8.52</c:v>
                </c:pt>
                <c:pt idx="1376">
                  <c:v>8.4499999999999993</c:v>
                </c:pt>
                <c:pt idx="1377">
                  <c:v>8.41</c:v>
                </c:pt>
                <c:pt idx="1378">
                  <c:v>8.4</c:v>
                </c:pt>
                <c:pt idx="1379">
                  <c:v>8.4</c:v>
                </c:pt>
                <c:pt idx="1380">
                  <c:v>8.33</c:v>
                </c:pt>
                <c:pt idx="1381">
                  <c:v>8.32</c:v>
                </c:pt>
                <c:pt idx="1382">
                  <c:v>8.3000000000000007</c:v>
                </c:pt>
                <c:pt idx="1383">
                  <c:v>8.3000000000000007</c:v>
                </c:pt>
                <c:pt idx="1384">
                  <c:v>8.31</c:v>
                </c:pt>
                <c:pt idx="1385">
                  <c:v>8.2799999999999994</c:v>
                </c:pt>
                <c:pt idx="1386">
                  <c:v>8.3000000000000007</c:v>
                </c:pt>
                <c:pt idx="1387">
                  <c:v>8.3000000000000007</c:v>
                </c:pt>
                <c:pt idx="1388">
                  <c:v>8.2899999999999991</c:v>
                </c:pt>
                <c:pt idx="1389">
                  <c:v>8.26</c:v>
                </c:pt>
                <c:pt idx="1390">
                  <c:v>8.25</c:v>
                </c:pt>
                <c:pt idx="1391">
                  <c:v>8.27</c:v>
                </c:pt>
                <c:pt idx="1392">
                  <c:v>8.27</c:v>
                </c:pt>
                <c:pt idx="1393">
                  <c:v>8.25</c:v>
                </c:pt>
                <c:pt idx="1394">
                  <c:v>8.26</c:v>
                </c:pt>
                <c:pt idx="1395">
                  <c:v>8.1999999999999993</c:v>
                </c:pt>
                <c:pt idx="1396">
                  <c:v>8.1999999999999993</c:v>
                </c:pt>
                <c:pt idx="1397">
                  <c:v>8.18</c:v>
                </c:pt>
                <c:pt idx="1398">
                  <c:v>8.19</c:v>
                </c:pt>
                <c:pt idx="1399">
                  <c:v>8.09</c:v>
                </c:pt>
                <c:pt idx="1400">
                  <c:v>8.0299999999999994</c:v>
                </c:pt>
                <c:pt idx="1401">
                  <c:v>8</c:v>
                </c:pt>
                <c:pt idx="1402">
                  <c:v>7.98</c:v>
                </c:pt>
                <c:pt idx="1403">
                  <c:v>7.97</c:v>
                </c:pt>
                <c:pt idx="1404">
                  <c:v>7.9</c:v>
                </c:pt>
                <c:pt idx="1405">
                  <c:v>7.88</c:v>
                </c:pt>
                <c:pt idx="1406">
                  <c:v>7.88</c:v>
                </c:pt>
                <c:pt idx="1407">
                  <c:v>7.81</c:v>
                </c:pt>
                <c:pt idx="1408">
                  <c:v>7.75</c:v>
                </c:pt>
                <c:pt idx="1409">
                  <c:v>7.74</c:v>
                </c:pt>
                <c:pt idx="1410">
                  <c:v>7.7</c:v>
                </c:pt>
                <c:pt idx="1411">
                  <c:v>7.7</c:v>
                </c:pt>
                <c:pt idx="1412">
                  <c:v>7.69</c:v>
                </c:pt>
                <c:pt idx="1413">
                  <c:v>7.83</c:v>
                </c:pt>
                <c:pt idx="1414">
                  <c:v>7.73</c:v>
                </c:pt>
                <c:pt idx="1415">
                  <c:v>7.67</c:v>
                </c:pt>
                <c:pt idx="1416">
                  <c:v>7.6</c:v>
                </c:pt>
                <c:pt idx="1417">
                  <c:v>7.52</c:v>
                </c:pt>
                <c:pt idx="1418">
                  <c:v>7.42</c:v>
                </c:pt>
                <c:pt idx="1419">
                  <c:v>7.4</c:v>
                </c:pt>
                <c:pt idx="1420">
                  <c:v>7.38</c:v>
                </c:pt>
                <c:pt idx="1421">
                  <c:v>7.39</c:v>
                </c:pt>
                <c:pt idx="1422">
                  <c:v>7.43</c:v>
                </c:pt>
                <c:pt idx="1423">
                  <c:v>7.36</c:v>
                </c:pt>
                <c:pt idx="1424">
                  <c:v>7.32</c:v>
                </c:pt>
                <c:pt idx="1425">
                  <c:v>7.3</c:v>
                </c:pt>
                <c:pt idx="1426">
                  <c:v>7.29</c:v>
                </c:pt>
                <c:pt idx="1427">
                  <c:v>7.27</c:v>
                </c:pt>
                <c:pt idx="1428">
                  <c:v>7.29</c:v>
                </c:pt>
                <c:pt idx="1429">
                  <c:v>7.3</c:v>
                </c:pt>
                <c:pt idx="1430">
                  <c:v>7.31</c:v>
                </c:pt>
                <c:pt idx="1431">
                  <c:v>7.26</c:v>
                </c:pt>
                <c:pt idx="1432">
                  <c:v>7.2</c:v>
                </c:pt>
                <c:pt idx="1433">
                  <c:v>7.19</c:v>
                </c:pt>
                <c:pt idx="1434">
                  <c:v>7</c:v>
                </c:pt>
                <c:pt idx="1435">
                  <c:v>7.02</c:v>
                </c:pt>
                <c:pt idx="1436">
                  <c:v>6.93</c:v>
                </c:pt>
                <c:pt idx="1437">
                  <c:v>6.93</c:v>
                </c:pt>
                <c:pt idx="1438">
                  <c:v>6.79</c:v>
                </c:pt>
                <c:pt idx="1439">
                  <c:v>6.8</c:v>
                </c:pt>
                <c:pt idx="1440">
                  <c:v>6.8</c:v>
                </c:pt>
                <c:pt idx="1441">
                  <c:v>6.8</c:v>
                </c:pt>
                <c:pt idx="1442">
                  <c:v>6.79</c:v>
                </c:pt>
                <c:pt idx="1443">
                  <c:v>6.64</c:v>
                </c:pt>
                <c:pt idx="1444">
                  <c:v>6.59</c:v>
                </c:pt>
                <c:pt idx="1445">
                  <c:v>6.57</c:v>
                </c:pt>
                <c:pt idx="1446">
                  <c:v>6.54</c:v>
                </c:pt>
                <c:pt idx="1447">
                  <c:v>6.5</c:v>
                </c:pt>
                <c:pt idx="1448">
                  <c:v>6.48</c:v>
                </c:pt>
                <c:pt idx="1449">
                  <c:v>6.28</c:v>
                </c:pt>
                <c:pt idx="1450">
                  <c:v>6.34</c:v>
                </c:pt>
                <c:pt idx="1451">
                  <c:v>6.3</c:v>
                </c:pt>
                <c:pt idx="1452">
                  <c:v>6.26</c:v>
                </c:pt>
                <c:pt idx="1453">
                  <c:v>6.28</c:v>
                </c:pt>
                <c:pt idx="1454">
                  <c:v>6.3</c:v>
                </c:pt>
                <c:pt idx="1455">
                  <c:v>6.57</c:v>
                </c:pt>
                <c:pt idx="1456">
                  <c:v>6.52</c:v>
                </c:pt>
                <c:pt idx="1457">
                  <c:v>6.52</c:v>
                </c:pt>
                <c:pt idx="1458">
                  <c:v>6.53</c:v>
                </c:pt>
                <c:pt idx="1459">
                  <c:v>6.49</c:v>
                </c:pt>
                <c:pt idx="1460">
                  <c:v>6.45</c:v>
                </c:pt>
                <c:pt idx="1461">
                  <c:v>6.44</c:v>
                </c:pt>
                <c:pt idx="1462">
                  <c:v>6.46</c:v>
                </c:pt>
                <c:pt idx="1463">
                  <c:v>6.49</c:v>
                </c:pt>
                <c:pt idx="1464">
                  <c:v>6.54</c:v>
                </c:pt>
                <c:pt idx="1465">
                  <c:v>6.55</c:v>
                </c:pt>
                <c:pt idx="1466">
                  <c:v>6.58</c:v>
                </c:pt>
                <c:pt idx="1467">
                  <c:v>6.6</c:v>
                </c:pt>
                <c:pt idx="1468">
                  <c:v>6.65</c:v>
                </c:pt>
                <c:pt idx="1469">
                  <c:v>6.63</c:v>
                </c:pt>
                <c:pt idx="1470">
                  <c:v>6.65</c:v>
                </c:pt>
                <c:pt idx="1471">
                  <c:v>6.63</c:v>
                </c:pt>
                <c:pt idx="1472">
                  <c:v>6.65</c:v>
                </c:pt>
                <c:pt idx="1473">
                  <c:v>6.63</c:v>
                </c:pt>
                <c:pt idx="1474">
                  <c:v>6.62</c:v>
                </c:pt>
                <c:pt idx="1475">
                  <c:v>6.6</c:v>
                </c:pt>
                <c:pt idx="1476">
                  <c:v>6.5</c:v>
                </c:pt>
                <c:pt idx="1477">
                  <c:v>6.44</c:v>
                </c:pt>
                <c:pt idx="1478">
                  <c:v>6.45</c:v>
                </c:pt>
                <c:pt idx="1479">
                  <c:v>6.44</c:v>
                </c:pt>
                <c:pt idx="1480">
                  <c:v>6.44</c:v>
                </c:pt>
                <c:pt idx="1481">
                  <c:v>6.39</c:v>
                </c:pt>
                <c:pt idx="1482">
                  <c:v>6.42</c:v>
                </c:pt>
                <c:pt idx="1483">
                  <c:v>6.41</c:v>
                </c:pt>
                <c:pt idx="1484">
                  <c:v>6.38</c:v>
                </c:pt>
                <c:pt idx="1485">
                  <c:v>6.37</c:v>
                </c:pt>
                <c:pt idx="1486">
                  <c:v>6.31</c:v>
                </c:pt>
                <c:pt idx="1487">
                  <c:v>6.32</c:v>
                </c:pt>
                <c:pt idx="1488">
                  <c:v>6.28</c:v>
                </c:pt>
                <c:pt idx="1489">
                  <c:v>6.28</c:v>
                </c:pt>
                <c:pt idx="1490">
                  <c:v>6.24</c:v>
                </c:pt>
                <c:pt idx="1491">
                  <c:v>6.26</c:v>
                </c:pt>
                <c:pt idx="1492">
                  <c:v>6.26</c:v>
                </c:pt>
                <c:pt idx="1493">
                  <c:v>6.24</c:v>
                </c:pt>
                <c:pt idx="1494">
                  <c:v>6.25</c:v>
                </c:pt>
                <c:pt idx="1495">
                  <c:v>6.23</c:v>
                </c:pt>
                <c:pt idx="1496">
                  <c:v>6.26</c:v>
                </c:pt>
                <c:pt idx="1497">
                  <c:v>6.24</c:v>
                </c:pt>
                <c:pt idx="1498">
                  <c:v>6.24</c:v>
                </c:pt>
                <c:pt idx="1499">
                  <c:v>6.26</c:v>
                </c:pt>
                <c:pt idx="1500">
                  <c:v>6.31</c:v>
                </c:pt>
                <c:pt idx="1501">
                  <c:v>6.32</c:v>
                </c:pt>
                <c:pt idx="1502">
                  <c:v>6.28</c:v>
                </c:pt>
                <c:pt idx="1503">
                  <c:v>6.25</c:v>
                </c:pt>
                <c:pt idx="1504">
                  <c:v>6.23</c:v>
                </c:pt>
                <c:pt idx="1505">
                  <c:v>6.21</c:v>
                </c:pt>
                <c:pt idx="1506">
                  <c:v>6.21</c:v>
                </c:pt>
                <c:pt idx="1507">
                  <c:v>6.2</c:v>
                </c:pt>
                <c:pt idx="1508">
                  <c:v>6.2</c:v>
                </c:pt>
                <c:pt idx="1509">
                  <c:v>6.11</c:v>
                </c:pt>
                <c:pt idx="1510">
                  <c:v>6.11</c:v>
                </c:pt>
                <c:pt idx="1511">
                  <c:v>6.11</c:v>
                </c:pt>
                <c:pt idx="1512">
                  <c:v>6.12</c:v>
                </c:pt>
                <c:pt idx="1513">
                  <c:v>6.12</c:v>
                </c:pt>
                <c:pt idx="1514">
                  <c:v>6.09</c:v>
                </c:pt>
                <c:pt idx="1515">
                  <c:v>6.08</c:v>
                </c:pt>
                <c:pt idx="1516">
                  <c:v>6.07</c:v>
                </c:pt>
                <c:pt idx="1517">
                  <c:v>6.08</c:v>
                </c:pt>
                <c:pt idx="1518">
                  <c:v>6.1</c:v>
                </c:pt>
                <c:pt idx="1519">
                  <c:v>6.07</c:v>
                </c:pt>
                <c:pt idx="1520">
                  <c:v>6.07</c:v>
                </c:pt>
                <c:pt idx="1521">
                  <c:v>6.07</c:v>
                </c:pt>
                <c:pt idx="1522">
                  <c:v>6.05</c:v>
                </c:pt>
                <c:pt idx="1523">
                  <c:v>5.89</c:v>
                </c:pt>
                <c:pt idx="1524">
                  <c:v>5.86</c:v>
                </c:pt>
                <c:pt idx="1525">
                  <c:v>5.94</c:v>
                </c:pt>
                <c:pt idx="1526">
                  <c:v>5.99</c:v>
                </c:pt>
                <c:pt idx="1527">
                  <c:v>5.99</c:v>
                </c:pt>
                <c:pt idx="1528">
                  <c:v>5.97</c:v>
                </c:pt>
                <c:pt idx="1529">
                  <c:v>5.99</c:v>
                </c:pt>
                <c:pt idx="1530">
                  <c:v>5.97</c:v>
                </c:pt>
                <c:pt idx="1531">
                  <c:v>5.97</c:v>
                </c:pt>
                <c:pt idx="1532">
                  <c:v>5.94</c:v>
                </c:pt>
                <c:pt idx="1533">
                  <c:v>5.93</c:v>
                </c:pt>
                <c:pt idx="1534">
                  <c:v>5.92</c:v>
                </c:pt>
                <c:pt idx="1535">
                  <c:v>5.93</c:v>
                </c:pt>
                <c:pt idx="1536">
                  <c:v>5.85</c:v>
                </c:pt>
                <c:pt idx="1537">
                  <c:v>5.82</c:v>
                </c:pt>
                <c:pt idx="1538">
                  <c:v>5.81</c:v>
                </c:pt>
                <c:pt idx="1539">
                  <c:v>5.81</c:v>
                </c:pt>
                <c:pt idx="1540">
                  <c:v>5.81</c:v>
                </c:pt>
                <c:pt idx="1541">
                  <c:v>5.82</c:v>
                </c:pt>
                <c:pt idx="1542">
                  <c:v>5.8</c:v>
                </c:pt>
                <c:pt idx="1543">
                  <c:v>5.8</c:v>
                </c:pt>
                <c:pt idx="1544">
                  <c:v>5.76</c:v>
                </c:pt>
                <c:pt idx="1545">
                  <c:v>5.76</c:v>
                </c:pt>
                <c:pt idx="1546">
                  <c:v>5.75</c:v>
                </c:pt>
                <c:pt idx="1547">
                  <c:v>5.74</c:v>
                </c:pt>
                <c:pt idx="1548">
                  <c:v>5.75</c:v>
                </c:pt>
                <c:pt idx="1549">
                  <c:v>5.74</c:v>
                </c:pt>
                <c:pt idx="1550">
                  <c:v>5.75</c:v>
                </c:pt>
                <c:pt idx="1551">
                  <c:v>5.74</c:v>
                </c:pt>
                <c:pt idx="1552">
                  <c:v>5.71</c:v>
                </c:pt>
                <c:pt idx="1553">
                  <c:v>5.71</c:v>
                </c:pt>
                <c:pt idx="1554">
                  <c:v>5.73</c:v>
                </c:pt>
                <c:pt idx="1555">
                  <c:v>5.58</c:v>
                </c:pt>
                <c:pt idx="1556">
                  <c:v>5.58</c:v>
                </c:pt>
                <c:pt idx="1557">
                  <c:v>5.57</c:v>
                </c:pt>
                <c:pt idx="1558">
                  <c:v>5.55</c:v>
                </c:pt>
                <c:pt idx="1559">
                  <c:v>5.55</c:v>
                </c:pt>
                <c:pt idx="1560">
                  <c:v>5.51</c:v>
                </c:pt>
                <c:pt idx="1561">
                  <c:v>5.38</c:v>
                </c:pt>
                <c:pt idx="1562">
                  <c:v>5.4</c:v>
                </c:pt>
                <c:pt idx="1563">
                  <c:v>5.39</c:v>
                </c:pt>
                <c:pt idx="1564">
                  <c:v>5.33</c:v>
                </c:pt>
                <c:pt idx="1565">
                  <c:v>5.33</c:v>
                </c:pt>
                <c:pt idx="1566">
                  <c:v>5.31</c:v>
                </c:pt>
                <c:pt idx="1567">
                  <c:v>5.3</c:v>
                </c:pt>
                <c:pt idx="1568">
                  <c:v>5.28</c:v>
                </c:pt>
                <c:pt idx="1569">
                  <c:v>5.27</c:v>
                </c:pt>
                <c:pt idx="1570">
                  <c:v>5.28</c:v>
                </c:pt>
                <c:pt idx="1571">
                  <c:v>5.25</c:v>
                </c:pt>
                <c:pt idx="1572">
                  <c:v>5.24</c:v>
                </c:pt>
                <c:pt idx="1573">
                  <c:v>5.23</c:v>
                </c:pt>
                <c:pt idx="1574">
                  <c:v>5.21</c:v>
                </c:pt>
                <c:pt idx="1575">
                  <c:v>5.2</c:v>
                </c:pt>
                <c:pt idx="1576">
                  <c:v>5.18</c:v>
                </c:pt>
                <c:pt idx="1577">
                  <c:v>5.18</c:v>
                </c:pt>
                <c:pt idx="1578">
                  <c:v>5.19</c:v>
                </c:pt>
                <c:pt idx="1579">
                  <c:v>5.19</c:v>
                </c:pt>
                <c:pt idx="1580">
                  <c:v>5.18</c:v>
                </c:pt>
                <c:pt idx="1581">
                  <c:v>5.18</c:v>
                </c:pt>
                <c:pt idx="1582">
                  <c:v>5.17</c:v>
                </c:pt>
                <c:pt idx="1583">
                  <c:v>5.17</c:v>
                </c:pt>
                <c:pt idx="1584">
                  <c:v>5.17</c:v>
                </c:pt>
                <c:pt idx="1585">
                  <c:v>5.16</c:v>
                </c:pt>
                <c:pt idx="1586">
                  <c:v>5.16</c:v>
                </c:pt>
                <c:pt idx="1587">
                  <c:v>5.15</c:v>
                </c:pt>
                <c:pt idx="1588">
                  <c:v>5.16</c:v>
                </c:pt>
                <c:pt idx="1589">
                  <c:v>5.18</c:v>
                </c:pt>
                <c:pt idx="1590">
                  <c:v>5.16</c:v>
                </c:pt>
                <c:pt idx="1591">
                  <c:v>5.15</c:v>
                </c:pt>
                <c:pt idx="1592">
                  <c:v>5.17</c:v>
                </c:pt>
                <c:pt idx="1593">
                  <c:v>5.16</c:v>
                </c:pt>
                <c:pt idx="1594">
                  <c:v>5.18</c:v>
                </c:pt>
                <c:pt idx="1595">
                  <c:v>5.17</c:v>
                </c:pt>
                <c:pt idx="1596">
                  <c:v>5.15</c:v>
                </c:pt>
                <c:pt idx="1597">
                  <c:v>5.15</c:v>
                </c:pt>
                <c:pt idx="1598">
                  <c:v>5.16</c:v>
                </c:pt>
                <c:pt idx="1599">
                  <c:v>5.15</c:v>
                </c:pt>
                <c:pt idx="1600">
                  <c:v>5.15</c:v>
                </c:pt>
                <c:pt idx="1601">
                  <c:v>5.15</c:v>
                </c:pt>
                <c:pt idx="1602">
                  <c:v>5.14</c:v>
                </c:pt>
                <c:pt idx="1603">
                  <c:v>5.14</c:v>
                </c:pt>
                <c:pt idx="1604">
                  <c:v>5.13</c:v>
                </c:pt>
                <c:pt idx="1605">
                  <c:v>5.14</c:v>
                </c:pt>
                <c:pt idx="1606">
                  <c:v>5.15</c:v>
                </c:pt>
                <c:pt idx="1607">
                  <c:v>5.14</c:v>
                </c:pt>
                <c:pt idx="1608">
                  <c:v>5.15</c:v>
                </c:pt>
                <c:pt idx="1609">
                  <c:v>5.14</c:v>
                </c:pt>
                <c:pt idx="1610">
                  <c:v>5.15</c:v>
                </c:pt>
                <c:pt idx="1611">
                  <c:v>5.15</c:v>
                </c:pt>
                <c:pt idx="1612">
                  <c:v>5.14</c:v>
                </c:pt>
                <c:pt idx="1613">
                  <c:v>5.13</c:v>
                </c:pt>
                <c:pt idx="1614">
                  <c:v>5.13</c:v>
                </c:pt>
                <c:pt idx="1615">
                  <c:v>5.15</c:v>
                </c:pt>
                <c:pt idx="1616">
                  <c:v>5.16</c:v>
                </c:pt>
                <c:pt idx="1617">
                  <c:v>5.16</c:v>
                </c:pt>
                <c:pt idx="1618">
                  <c:v>5.17</c:v>
                </c:pt>
                <c:pt idx="1619">
                  <c:v>5.2</c:v>
                </c:pt>
                <c:pt idx="1620">
                  <c:v>5.17</c:v>
                </c:pt>
                <c:pt idx="1621">
                  <c:v>5.17</c:v>
                </c:pt>
                <c:pt idx="1622">
                  <c:v>5.14</c:v>
                </c:pt>
                <c:pt idx="1623">
                  <c:v>5.13</c:v>
                </c:pt>
                <c:pt idx="1624">
                  <c:v>5.12</c:v>
                </c:pt>
                <c:pt idx="1625">
                  <c:v>5.12</c:v>
                </c:pt>
                <c:pt idx="1626">
                  <c:v>5.1100000000000003</c:v>
                </c:pt>
                <c:pt idx="1627">
                  <c:v>5.08</c:v>
                </c:pt>
                <c:pt idx="1628">
                  <c:v>5.05</c:v>
                </c:pt>
                <c:pt idx="1629">
                  <c:v>5.05</c:v>
                </c:pt>
                <c:pt idx="1630">
                  <c:v>5.05</c:v>
                </c:pt>
                <c:pt idx="1631">
                  <c:v>5.05</c:v>
                </c:pt>
                <c:pt idx="1632">
                  <c:v>5.03</c:v>
                </c:pt>
                <c:pt idx="1633">
                  <c:v>5.03</c:v>
                </c:pt>
                <c:pt idx="1634">
                  <c:v>5.04</c:v>
                </c:pt>
                <c:pt idx="1635">
                  <c:v>5.01</c:v>
                </c:pt>
                <c:pt idx="1636">
                  <c:v>5.01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4.99</c:v>
                </c:pt>
                <c:pt idx="1641">
                  <c:v>5</c:v>
                </c:pt>
                <c:pt idx="1642">
                  <c:v>5.08</c:v>
                </c:pt>
                <c:pt idx="1643">
                  <c:v>5.0599999999999996</c:v>
                </c:pt>
                <c:pt idx="1644">
                  <c:v>5.0599999999999996</c:v>
                </c:pt>
                <c:pt idx="1645">
                  <c:v>5.07</c:v>
                </c:pt>
                <c:pt idx="1646">
                  <c:v>5.04</c:v>
                </c:pt>
                <c:pt idx="1647">
                  <c:v>5.07</c:v>
                </c:pt>
                <c:pt idx="1648">
                  <c:v>5.07</c:v>
                </c:pt>
                <c:pt idx="1649">
                  <c:v>5.0599999999999996</c:v>
                </c:pt>
                <c:pt idx="1650">
                  <c:v>5.0599999999999996</c:v>
                </c:pt>
                <c:pt idx="1651">
                  <c:v>5.0599999999999996</c:v>
                </c:pt>
                <c:pt idx="1652">
                  <c:v>5.05</c:v>
                </c:pt>
                <c:pt idx="1653">
                  <c:v>5.04</c:v>
                </c:pt>
                <c:pt idx="1654">
                  <c:v>5.05</c:v>
                </c:pt>
                <c:pt idx="1655">
                  <c:v>5.0199999999999996</c:v>
                </c:pt>
                <c:pt idx="1656">
                  <c:v>5.0199999999999996</c:v>
                </c:pt>
                <c:pt idx="1657">
                  <c:v>5.09</c:v>
                </c:pt>
                <c:pt idx="1658">
                  <c:v>5.1100000000000003</c:v>
                </c:pt>
                <c:pt idx="1659">
                  <c:v>5.0999999999999996</c:v>
                </c:pt>
                <c:pt idx="1660">
                  <c:v>5.09</c:v>
                </c:pt>
                <c:pt idx="1661">
                  <c:v>5.0999999999999996</c:v>
                </c:pt>
                <c:pt idx="1662">
                  <c:v>5.1100000000000003</c:v>
                </c:pt>
                <c:pt idx="1663">
                  <c:v>5.15</c:v>
                </c:pt>
                <c:pt idx="1664">
                  <c:v>5.17</c:v>
                </c:pt>
                <c:pt idx="1665">
                  <c:v>5.2</c:v>
                </c:pt>
                <c:pt idx="1666">
                  <c:v>5.21</c:v>
                </c:pt>
                <c:pt idx="1667">
                  <c:v>5.24</c:v>
                </c:pt>
                <c:pt idx="1668">
                  <c:v>5.24</c:v>
                </c:pt>
                <c:pt idx="1669">
                  <c:v>5.25</c:v>
                </c:pt>
                <c:pt idx="1670">
                  <c:v>5.25</c:v>
                </c:pt>
                <c:pt idx="1671">
                  <c:v>5.25</c:v>
                </c:pt>
                <c:pt idx="1672">
                  <c:v>5.22</c:v>
                </c:pt>
                <c:pt idx="1673">
                  <c:v>5.22</c:v>
                </c:pt>
                <c:pt idx="1674">
                  <c:v>5.21</c:v>
                </c:pt>
                <c:pt idx="1675">
                  <c:v>5.25</c:v>
                </c:pt>
                <c:pt idx="1676">
                  <c:v>5.25</c:v>
                </c:pt>
                <c:pt idx="1677">
                  <c:v>5.28</c:v>
                </c:pt>
                <c:pt idx="1678">
                  <c:v>5.3</c:v>
                </c:pt>
                <c:pt idx="1679">
                  <c:v>5.36</c:v>
                </c:pt>
                <c:pt idx="1680">
                  <c:v>5.43</c:v>
                </c:pt>
                <c:pt idx="1681">
                  <c:v>5.46</c:v>
                </c:pt>
                <c:pt idx="1682">
                  <c:v>5.47</c:v>
                </c:pt>
                <c:pt idx="1683">
                  <c:v>5.6</c:v>
                </c:pt>
                <c:pt idx="1684">
                  <c:v>5.75</c:v>
                </c:pt>
                <c:pt idx="1685">
                  <c:v>5.63</c:v>
                </c:pt>
                <c:pt idx="1686">
                  <c:v>5.61</c:v>
                </c:pt>
                <c:pt idx="1687">
                  <c:v>5.9</c:v>
                </c:pt>
                <c:pt idx="1688">
                  <c:v>5.95</c:v>
                </c:pt>
                <c:pt idx="1689">
                  <c:v>5.93</c:v>
                </c:pt>
                <c:pt idx="1690">
                  <c:v>5.8</c:v>
                </c:pt>
                <c:pt idx="1691">
                  <c:v>5.75</c:v>
                </c:pt>
                <c:pt idx="1692">
                  <c:v>5.63</c:v>
                </c:pt>
                <c:pt idx="1693">
                  <c:v>5.63</c:v>
                </c:pt>
                <c:pt idx="1694">
                  <c:v>5.71</c:v>
                </c:pt>
                <c:pt idx="1695">
                  <c:v>5.75</c:v>
                </c:pt>
                <c:pt idx="1696">
                  <c:v>5.76</c:v>
                </c:pt>
                <c:pt idx="1697">
                  <c:v>5.73</c:v>
                </c:pt>
                <c:pt idx="1698">
                  <c:v>5.72</c:v>
                </c:pt>
                <c:pt idx="1699">
                  <c:v>5.7</c:v>
                </c:pt>
                <c:pt idx="1700">
                  <c:v>5.74</c:v>
                </c:pt>
                <c:pt idx="1701">
                  <c:v>5.86</c:v>
                </c:pt>
                <c:pt idx="1702">
                  <c:v>5.91</c:v>
                </c:pt>
                <c:pt idx="1703">
                  <c:v>5.87</c:v>
                </c:pt>
                <c:pt idx="1704">
                  <c:v>5.93</c:v>
                </c:pt>
                <c:pt idx="1705">
                  <c:v>5.91</c:v>
                </c:pt>
                <c:pt idx="1706">
                  <c:v>5.96</c:v>
                </c:pt>
                <c:pt idx="1707">
                  <c:v>6.02</c:v>
                </c:pt>
                <c:pt idx="1708">
                  <c:v>6.03</c:v>
                </c:pt>
                <c:pt idx="1709">
                  <c:v>6.05</c:v>
                </c:pt>
                <c:pt idx="1710">
                  <c:v>6.1</c:v>
                </c:pt>
                <c:pt idx="1711">
                  <c:v>6.02</c:v>
                </c:pt>
                <c:pt idx="1712">
                  <c:v>6</c:v>
                </c:pt>
                <c:pt idx="1713">
                  <c:v>5.99</c:v>
                </c:pt>
                <c:pt idx="1714">
                  <c:v>5.96</c:v>
                </c:pt>
                <c:pt idx="1715">
                  <c:v>5.79</c:v>
                </c:pt>
                <c:pt idx="1716">
                  <c:v>5.72</c:v>
                </c:pt>
                <c:pt idx="1717">
                  <c:v>5.68</c:v>
                </c:pt>
                <c:pt idx="1718">
                  <c:v>5.68</c:v>
                </c:pt>
                <c:pt idx="1719">
                  <c:v>5.74</c:v>
                </c:pt>
                <c:pt idx="1720">
                  <c:v>5.7</c:v>
                </c:pt>
                <c:pt idx="1721">
                  <c:v>5.68</c:v>
                </c:pt>
                <c:pt idx="1722">
                  <c:v>5.67</c:v>
                </c:pt>
                <c:pt idx="1723">
                  <c:v>5.66</c:v>
                </c:pt>
                <c:pt idx="1724">
                  <c:v>5.67</c:v>
                </c:pt>
                <c:pt idx="1725">
                  <c:v>5.66</c:v>
                </c:pt>
                <c:pt idx="1726">
                  <c:v>5.66</c:v>
                </c:pt>
                <c:pt idx="1727">
                  <c:v>5.68</c:v>
                </c:pt>
                <c:pt idx="1728">
                  <c:v>5.69</c:v>
                </c:pt>
                <c:pt idx="1729">
                  <c:v>5.6</c:v>
                </c:pt>
                <c:pt idx="1730">
                  <c:v>5.6</c:v>
                </c:pt>
                <c:pt idx="1731">
                  <c:v>5.57</c:v>
                </c:pt>
                <c:pt idx="1732">
                  <c:v>5.48</c:v>
                </c:pt>
                <c:pt idx="1733">
                  <c:v>5.45</c:v>
                </c:pt>
                <c:pt idx="1734">
                  <c:v>5.45</c:v>
                </c:pt>
                <c:pt idx="1735">
                  <c:v>5.46</c:v>
                </c:pt>
                <c:pt idx="1736">
                  <c:v>5.43</c:v>
                </c:pt>
                <c:pt idx="1737">
                  <c:v>5.51</c:v>
                </c:pt>
                <c:pt idx="1738">
                  <c:v>5.56</c:v>
                </c:pt>
                <c:pt idx="1739">
                  <c:v>5.64</c:v>
                </c:pt>
                <c:pt idx="1740">
                  <c:v>5.63</c:v>
                </c:pt>
                <c:pt idx="1741">
                  <c:v>5.57</c:v>
                </c:pt>
                <c:pt idx="1742">
                  <c:v>5.5</c:v>
                </c:pt>
                <c:pt idx="1743">
                  <c:v>5.5</c:v>
                </c:pt>
                <c:pt idx="1744">
                  <c:v>5.49</c:v>
                </c:pt>
                <c:pt idx="1745">
                  <c:v>5.51</c:v>
                </c:pt>
                <c:pt idx="1746">
                  <c:v>5.57</c:v>
                </c:pt>
                <c:pt idx="1747">
                  <c:v>5.55</c:v>
                </c:pt>
                <c:pt idx="1748">
                  <c:v>5.55</c:v>
                </c:pt>
                <c:pt idx="1749">
                  <c:v>5.56</c:v>
                </c:pt>
                <c:pt idx="1750">
                  <c:v>5.57</c:v>
                </c:pt>
                <c:pt idx="1751">
                  <c:v>5.6</c:v>
                </c:pt>
                <c:pt idx="1752">
                  <c:v>5.52</c:v>
                </c:pt>
                <c:pt idx="1753">
                  <c:v>5.57</c:v>
                </c:pt>
                <c:pt idx="1754">
                  <c:v>5.63</c:v>
                </c:pt>
                <c:pt idx="1755">
                  <c:v>5.6</c:v>
                </c:pt>
                <c:pt idx="1756">
                  <c:v>5.58</c:v>
                </c:pt>
                <c:pt idx="1757">
                  <c:v>5.55</c:v>
                </c:pt>
                <c:pt idx="1758">
                  <c:v>5.55</c:v>
                </c:pt>
                <c:pt idx="1759">
                  <c:v>5.56</c:v>
                </c:pt>
                <c:pt idx="1760">
                  <c:v>5.56</c:v>
                </c:pt>
                <c:pt idx="1761">
                  <c:v>5.52</c:v>
                </c:pt>
                <c:pt idx="1762">
                  <c:v>5.53</c:v>
                </c:pt>
                <c:pt idx="1763">
                  <c:v>5.52</c:v>
                </c:pt>
                <c:pt idx="1764">
                  <c:v>5.5</c:v>
                </c:pt>
                <c:pt idx="1765">
                  <c:v>5.53</c:v>
                </c:pt>
                <c:pt idx="1766">
                  <c:v>5.5</c:v>
                </c:pt>
                <c:pt idx="1767">
                  <c:v>5.51</c:v>
                </c:pt>
                <c:pt idx="1768">
                  <c:v>5.59</c:v>
                </c:pt>
                <c:pt idx="1769">
                  <c:v>5.63</c:v>
                </c:pt>
                <c:pt idx="1770">
                  <c:v>5.64</c:v>
                </c:pt>
                <c:pt idx="1771">
                  <c:v>5.64</c:v>
                </c:pt>
                <c:pt idx="1772">
                  <c:v>5.64</c:v>
                </c:pt>
                <c:pt idx="1773">
                  <c:v>5.65</c:v>
                </c:pt>
                <c:pt idx="1774">
                  <c:v>5.64</c:v>
                </c:pt>
                <c:pt idx="1775">
                  <c:v>5.65</c:v>
                </c:pt>
                <c:pt idx="1776">
                  <c:v>5.61</c:v>
                </c:pt>
                <c:pt idx="1777">
                  <c:v>5.61</c:v>
                </c:pt>
                <c:pt idx="1778">
                  <c:v>5.6</c:v>
                </c:pt>
                <c:pt idx="1779">
                  <c:v>5.6</c:v>
                </c:pt>
                <c:pt idx="1780">
                  <c:v>5.62</c:v>
                </c:pt>
                <c:pt idx="1781">
                  <c:v>5.61</c:v>
                </c:pt>
                <c:pt idx="1782">
                  <c:v>5.6</c:v>
                </c:pt>
                <c:pt idx="1783">
                  <c:v>5.63</c:v>
                </c:pt>
                <c:pt idx="1784">
                  <c:v>5.63</c:v>
                </c:pt>
                <c:pt idx="1785">
                  <c:v>5.6</c:v>
                </c:pt>
                <c:pt idx="1786">
                  <c:v>5.6</c:v>
                </c:pt>
                <c:pt idx="1787">
                  <c:v>5.59</c:v>
                </c:pt>
                <c:pt idx="1788">
                  <c:v>5.63</c:v>
                </c:pt>
                <c:pt idx="1789">
                  <c:v>5.63</c:v>
                </c:pt>
                <c:pt idx="1790">
                  <c:v>5.62</c:v>
                </c:pt>
                <c:pt idx="1791">
                  <c:v>5.62</c:v>
                </c:pt>
                <c:pt idx="1792">
                  <c:v>5.64</c:v>
                </c:pt>
                <c:pt idx="1793">
                  <c:v>5.66</c:v>
                </c:pt>
                <c:pt idx="1794">
                  <c:v>5.73</c:v>
                </c:pt>
                <c:pt idx="1795">
                  <c:v>5.79</c:v>
                </c:pt>
                <c:pt idx="1796">
                  <c:v>5.75</c:v>
                </c:pt>
                <c:pt idx="1797">
                  <c:v>5.73</c:v>
                </c:pt>
                <c:pt idx="1798">
                  <c:v>5.82</c:v>
                </c:pt>
                <c:pt idx="1799">
                  <c:v>5.8</c:v>
                </c:pt>
                <c:pt idx="1800">
                  <c:v>5.8</c:v>
                </c:pt>
                <c:pt idx="1801">
                  <c:v>5.86</c:v>
                </c:pt>
                <c:pt idx="1802">
                  <c:v>5.98</c:v>
                </c:pt>
                <c:pt idx="1803">
                  <c:v>5.96</c:v>
                </c:pt>
                <c:pt idx="1804">
                  <c:v>5.93</c:v>
                </c:pt>
                <c:pt idx="1805">
                  <c:v>5.9</c:v>
                </c:pt>
                <c:pt idx="1806">
                  <c:v>5.95</c:v>
                </c:pt>
                <c:pt idx="1807">
                  <c:v>5.91</c:v>
                </c:pt>
                <c:pt idx="1808">
                  <c:v>5.91</c:v>
                </c:pt>
                <c:pt idx="1809">
                  <c:v>6</c:v>
                </c:pt>
                <c:pt idx="1810">
                  <c:v>6</c:v>
                </c:pt>
                <c:pt idx="1811">
                  <c:v>6.04</c:v>
                </c:pt>
                <c:pt idx="1812">
                  <c:v>6.06</c:v>
                </c:pt>
                <c:pt idx="1813">
                  <c:v>6.06</c:v>
                </c:pt>
                <c:pt idx="1814">
                  <c:v>6.13</c:v>
                </c:pt>
                <c:pt idx="1815">
                  <c:v>6.2</c:v>
                </c:pt>
                <c:pt idx="1816">
                  <c:v>6.22</c:v>
                </c:pt>
                <c:pt idx="1817">
                  <c:v>6.32</c:v>
                </c:pt>
                <c:pt idx="1818">
                  <c:v>6.25</c:v>
                </c:pt>
                <c:pt idx="1819">
                  <c:v>6.2</c:v>
                </c:pt>
                <c:pt idx="1820">
                  <c:v>6.32</c:v>
                </c:pt>
                <c:pt idx="1821">
                  <c:v>6.35</c:v>
                </c:pt>
                <c:pt idx="1822">
                  <c:v>6.28</c:v>
                </c:pt>
                <c:pt idx="1823">
                  <c:v>6.3</c:v>
                </c:pt>
                <c:pt idx="1824">
                  <c:v>6.27</c:v>
                </c:pt>
                <c:pt idx="1825">
                  <c:v>6.18</c:v>
                </c:pt>
                <c:pt idx="1826">
                  <c:v>6.19</c:v>
                </c:pt>
                <c:pt idx="1827">
                  <c:v>6.39</c:v>
                </c:pt>
                <c:pt idx="1828">
                  <c:v>6.39</c:v>
                </c:pt>
                <c:pt idx="1829">
                  <c:v>6.36</c:v>
                </c:pt>
                <c:pt idx="1830">
                  <c:v>6.35</c:v>
                </c:pt>
                <c:pt idx="1831">
                  <c:v>6.34</c:v>
                </c:pt>
                <c:pt idx="1832">
                  <c:v>6.33</c:v>
                </c:pt>
                <c:pt idx="1833">
                  <c:v>6.34</c:v>
                </c:pt>
                <c:pt idx="1834">
                  <c:v>6.34</c:v>
                </c:pt>
                <c:pt idx="1835">
                  <c:v>6.31</c:v>
                </c:pt>
                <c:pt idx="1836">
                  <c:v>6.31</c:v>
                </c:pt>
                <c:pt idx="1837">
                  <c:v>6.3</c:v>
                </c:pt>
                <c:pt idx="1838">
                  <c:v>6.21</c:v>
                </c:pt>
                <c:pt idx="1839">
                  <c:v>6.19</c:v>
                </c:pt>
                <c:pt idx="1840">
                  <c:v>6.16</c:v>
                </c:pt>
                <c:pt idx="1841">
                  <c:v>6.22</c:v>
                </c:pt>
                <c:pt idx="1842">
                  <c:v>6.24</c:v>
                </c:pt>
                <c:pt idx="1843">
                  <c:v>6.3</c:v>
                </c:pt>
                <c:pt idx="1844">
                  <c:v>6.29</c:v>
                </c:pt>
                <c:pt idx="1845">
                  <c:v>6.29</c:v>
                </c:pt>
                <c:pt idx="1846">
                  <c:v>6.29</c:v>
                </c:pt>
                <c:pt idx="1847">
                  <c:v>6.27</c:v>
                </c:pt>
                <c:pt idx="1848">
                  <c:v>6.25</c:v>
                </c:pt>
                <c:pt idx="1849">
                  <c:v>6.27</c:v>
                </c:pt>
                <c:pt idx="1850">
                  <c:v>6.21</c:v>
                </c:pt>
                <c:pt idx="1851">
                  <c:v>6.21</c:v>
                </c:pt>
                <c:pt idx="1852">
                  <c:v>6.33</c:v>
                </c:pt>
                <c:pt idx="1853">
                  <c:v>6.37</c:v>
                </c:pt>
                <c:pt idx="1854">
                  <c:v>6.41</c:v>
                </c:pt>
                <c:pt idx="1855">
                  <c:v>6.58</c:v>
                </c:pt>
                <c:pt idx="1856">
                  <c:v>6.54</c:v>
                </c:pt>
                <c:pt idx="1857">
                  <c:v>6.56</c:v>
                </c:pt>
                <c:pt idx="1858">
                  <c:v>6.56</c:v>
                </c:pt>
                <c:pt idx="1859">
                  <c:v>6.58</c:v>
                </c:pt>
                <c:pt idx="1860">
                  <c:v>6.56</c:v>
                </c:pt>
                <c:pt idx="1861">
                  <c:v>6.62</c:v>
                </c:pt>
                <c:pt idx="1862">
                  <c:v>6.72</c:v>
                </c:pt>
                <c:pt idx="1863">
                  <c:v>6.85</c:v>
                </c:pt>
                <c:pt idx="1864">
                  <c:v>6.81</c:v>
                </c:pt>
                <c:pt idx="1865">
                  <c:v>6.84</c:v>
                </c:pt>
                <c:pt idx="1866">
                  <c:v>6.88</c:v>
                </c:pt>
                <c:pt idx="1867">
                  <c:v>6.85</c:v>
                </c:pt>
                <c:pt idx="1868">
                  <c:v>6.81</c:v>
                </c:pt>
                <c:pt idx="1869">
                  <c:v>6.81</c:v>
                </c:pt>
                <c:pt idx="1870">
                  <c:v>6.81</c:v>
                </c:pt>
                <c:pt idx="1871">
                  <c:v>6.85</c:v>
                </c:pt>
                <c:pt idx="1872">
                  <c:v>6.8</c:v>
                </c:pt>
                <c:pt idx="1873">
                  <c:v>6.84</c:v>
                </c:pt>
                <c:pt idx="1874">
                  <c:v>6.87</c:v>
                </c:pt>
                <c:pt idx="1875">
                  <c:v>6.78</c:v>
                </c:pt>
                <c:pt idx="1876">
                  <c:v>6.73</c:v>
                </c:pt>
                <c:pt idx="1877">
                  <c:v>6.75</c:v>
                </c:pt>
                <c:pt idx="1878">
                  <c:v>6.75</c:v>
                </c:pt>
                <c:pt idx="1879">
                  <c:v>6.81</c:v>
                </c:pt>
                <c:pt idx="1880">
                  <c:v>6.79</c:v>
                </c:pt>
                <c:pt idx="1881">
                  <c:v>6.8</c:v>
                </c:pt>
                <c:pt idx="1882">
                  <c:v>6.78</c:v>
                </c:pt>
                <c:pt idx="1883">
                  <c:v>6.82</c:v>
                </c:pt>
                <c:pt idx="1884">
                  <c:v>6.85</c:v>
                </c:pt>
                <c:pt idx="1885">
                  <c:v>6.9</c:v>
                </c:pt>
                <c:pt idx="1886">
                  <c:v>6.9</c:v>
                </c:pt>
                <c:pt idx="1887">
                  <c:v>6.91</c:v>
                </c:pt>
                <c:pt idx="1888">
                  <c:v>6.89</c:v>
                </c:pt>
                <c:pt idx="1889">
                  <c:v>6.81</c:v>
                </c:pt>
                <c:pt idx="1890">
                  <c:v>6.78</c:v>
                </c:pt>
                <c:pt idx="1891">
                  <c:v>6.78</c:v>
                </c:pt>
                <c:pt idx="1892">
                  <c:v>6.79</c:v>
                </c:pt>
                <c:pt idx="1893">
                  <c:v>6.8</c:v>
                </c:pt>
                <c:pt idx="1894">
                  <c:v>6.81</c:v>
                </c:pt>
                <c:pt idx="1895">
                  <c:v>7.15</c:v>
                </c:pt>
                <c:pt idx="1896">
                  <c:v>7.23</c:v>
                </c:pt>
                <c:pt idx="1897">
                  <c:v>7.23</c:v>
                </c:pt>
                <c:pt idx="1898">
                  <c:v>7.25</c:v>
                </c:pt>
                <c:pt idx="1899">
                  <c:v>7.35</c:v>
                </c:pt>
                <c:pt idx="1900">
                  <c:v>7.35</c:v>
                </c:pt>
                <c:pt idx="1901">
                  <c:v>7.4</c:v>
                </c:pt>
                <c:pt idx="1902">
                  <c:v>7.4</c:v>
                </c:pt>
                <c:pt idx="1903">
                  <c:v>7.36</c:v>
                </c:pt>
                <c:pt idx="1904">
                  <c:v>7.36</c:v>
                </c:pt>
                <c:pt idx="1905">
                  <c:v>7.36</c:v>
                </c:pt>
                <c:pt idx="1906">
                  <c:v>7.34</c:v>
                </c:pt>
                <c:pt idx="1907">
                  <c:v>7.38</c:v>
                </c:pt>
                <c:pt idx="1908">
                  <c:v>7.38</c:v>
                </c:pt>
                <c:pt idx="1909">
                  <c:v>7.38</c:v>
                </c:pt>
                <c:pt idx="1910">
                  <c:v>7.34</c:v>
                </c:pt>
                <c:pt idx="1911">
                  <c:v>7.31</c:v>
                </c:pt>
                <c:pt idx="1912">
                  <c:v>7.31</c:v>
                </c:pt>
                <c:pt idx="1913">
                  <c:v>7.34</c:v>
                </c:pt>
                <c:pt idx="1914">
                  <c:v>7.31</c:v>
                </c:pt>
                <c:pt idx="1915">
                  <c:v>7.23</c:v>
                </c:pt>
                <c:pt idx="1916">
                  <c:v>7.25</c:v>
                </c:pt>
                <c:pt idx="1917">
                  <c:v>7.22</c:v>
                </c:pt>
                <c:pt idx="1918">
                  <c:v>7.27</c:v>
                </c:pt>
                <c:pt idx="1919">
                  <c:v>7.3</c:v>
                </c:pt>
                <c:pt idx="1920">
                  <c:v>7.01</c:v>
                </c:pt>
                <c:pt idx="1921">
                  <c:v>7.03</c:v>
                </c:pt>
                <c:pt idx="1922">
                  <c:v>7.04</c:v>
                </c:pt>
                <c:pt idx="1923">
                  <c:v>7.02</c:v>
                </c:pt>
                <c:pt idx="1924">
                  <c:v>7.03</c:v>
                </c:pt>
                <c:pt idx="1925">
                  <c:v>7.02</c:v>
                </c:pt>
                <c:pt idx="1926">
                  <c:v>7.05</c:v>
                </c:pt>
                <c:pt idx="1927">
                  <c:v>7.05</c:v>
                </c:pt>
                <c:pt idx="1928">
                  <c:v>7.03</c:v>
                </c:pt>
                <c:pt idx="1929">
                  <c:v>7.03</c:v>
                </c:pt>
                <c:pt idx="1930">
                  <c:v>7.01</c:v>
                </c:pt>
                <c:pt idx="1931">
                  <c:v>7</c:v>
                </c:pt>
                <c:pt idx="1932">
                  <c:v>6.96</c:v>
                </c:pt>
                <c:pt idx="1933">
                  <c:v>6.98</c:v>
                </c:pt>
                <c:pt idx="1934">
                  <c:v>6.99</c:v>
                </c:pt>
                <c:pt idx="1935">
                  <c:v>6.99</c:v>
                </c:pt>
                <c:pt idx="1936">
                  <c:v>6.99</c:v>
                </c:pt>
                <c:pt idx="1937">
                  <c:v>6.97</c:v>
                </c:pt>
                <c:pt idx="1938">
                  <c:v>7</c:v>
                </c:pt>
                <c:pt idx="1939">
                  <c:v>7</c:v>
                </c:pt>
                <c:pt idx="1940">
                  <c:v>6.9</c:v>
                </c:pt>
                <c:pt idx="1941">
                  <c:v>6.92</c:v>
                </c:pt>
                <c:pt idx="1942">
                  <c:v>6.94</c:v>
                </c:pt>
                <c:pt idx="1943">
                  <c:v>6.95</c:v>
                </c:pt>
                <c:pt idx="1944">
                  <c:v>6.95</c:v>
                </c:pt>
                <c:pt idx="1945">
                  <c:v>6.96</c:v>
                </c:pt>
                <c:pt idx="1946">
                  <c:v>6.95</c:v>
                </c:pt>
                <c:pt idx="1947">
                  <c:v>6.93</c:v>
                </c:pt>
                <c:pt idx="1948">
                  <c:v>6.88</c:v>
                </c:pt>
                <c:pt idx="1949">
                  <c:v>6.87</c:v>
                </c:pt>
                <c:pt idx="1950">
                  <c:v>6.86</c:v>
                </c:pt>
                <c:pt idx="1951">
                  <c:v>6.91</c:v>
                </c:pt>
                <c:pt idx="1952">
                  <c:v>6.91</c:v>
                </c:pt>
                <c:pt idx="1953">
                  <c:v>6.89</c:v>
                </c:pt>
                <c:pt idx="1954">
                  <c:v>6.9</c:v>
                </c:pt>
                <c:pt idx="1955">
                  <c:v>6.9</c:v>
                </c:pt>
                <c:pt idx="1956">
                  <c:v>6.9</c:v>
                </c:pt>
                <c:pt idx="1957">
                  <c:v>6.88</c:v>
                </c:pt>
                <c:pt idx="1958">
                  <c:v>6.85</c:v>
                </c:pt>
                <c:pt idx="1959">
                  <c:v>6.85</c:v>
                </c:pt>
                <c:pt idx="1960">
                  <c:v>6.85</c:v>
                </c:pt>
                <c:pt idx="1961">
                  <c:v>6.84</c:v>
                </c:pt>
                <c:pt idx="1962">
                  <c:v>6.82</c:v>
                </c:pt>
                <c:pt idx="1963">
                  <c:v>6.8</c:v>
                </c:pt>
                <c:pt idx="1964">
                  <c:v>6.79</c:v>
                </c:pt>
                <c:pt idx="1965">
                  <c:v>6.79</c:v>
                </c:pt>
                <c:pt idx="1966">
                  <c:v>6.77</c:v>
                </c:pt>
                <c:pt idx="1967">
                  <c:v>6.75</c:v>
                </c:pt>
                <c:pt idx="1968">
                  <c:v>6.72</c:v>
                </c:pt>
                <c:pt idx="1969">
                  <c:v>6.72</c:v>
                </c:pt>
                <c:pt idx="1970">
                  <c:v>6.73</c:v>
                </c:pt>
                <c:pt idx="1971">
                  <c:v>6.71</c:v>
                </c:pt>
                <c:pt idx="1972">
                  <c:v>6.71</c:v>
                </c:pt>
                <c:pt idx="1973">
                  <c:v>6.71</c:v>
                </c:pt>
                <c:pt idx="1974">
                  <c:v>6.7</c:v>
                </c:pt>
                <c:pt idx="1975">
                  <c:v>6.74</c:v>
                </c:pt>
                <c:pt idx="1976">
                  <c:v>6.74</c:v>
                </c:pt>
                <c:pt idx="1977">
                  <c:v>6.72</c:v>
                </c:pt>
                <c:pt idx="1978">
                  <c:v>6.7</c:v>
                </c:pt>
                <c:pt idx="1979">
                  <c:v>6.69</c:v>
                </c:pt>
                <c:pt idx="1980">
                  <c:v>6.68</c:v>
                </c:pt>
                <c:pt idx="1981">
                  <c:v>6.66</c:v>
                </c:pt>
                <c:pt idx="1982">
                  <c:v>6.62</c:v>
                </c:pt>
                <c:pt idx="1983">
                  <c:v>6.64</c:v>
                </c:pt>
                <c:pt idx="1984">
                  <c:v>6.61</c:v>
                </c:pt>
                <c:pt idx="1985">
                  <c:v>6.6</c:v>
                </c:pt>
                <c:pt idx="1986">
                  <c:v>6.6</c:v>
                </c:pt>
                <c:pt idx="1987">
                  <c:v>6.6</c:v>
                </c:pt>
                <c:pt idx="1988">
                  <c:v>6.61</c:v>
                </c:pt>
                <c:pt idx="1989">
                  <c:v>6.61</c:v>
                </c:pt>
                <c:pt idx="1990">
                  <c:v>6.62</c:v>
                </c:pt>
                <c:pt idx="1991">
                  <c:v>6.6</c:v>
                </c:pt>
                <c:pt idx="1992">
                  <c:v>6.6</c:v>
                </c:pt>
                <c:pt idx="1993">
                  <c:v>6.61</c:v>
                </c:pt>
                <c:pt idx="1994">
                  <c:v>6.63</c:v>
                </c:pt>
                <c:pt idx="1995">
                  <c:v>6.64</c:v>
                </c:pt>
                <c:pt idx="1996">
                  <c:v>6.62</c:v>
                </c:pt>
                <c:pt idx="1997">
                  <c:v>6.64</c:v>
                </c:pt>
                <c:pt idx="1998">
                  <c:v>6.62</c:v>
                </c:pt>
                <c:pt idx="1999">
                  <c:v>6.6</c:v>
                </c:pt>
                <c:pt idx="2000">
                  <c:v>6.6</c:v>
                </c:pt>
                <c:pt idx="2001">
                  <c:v>6.6</c:v>
                </c:pt>
                <c:pt idx="2002">
                  <c:v>6.6</c:v>
                </c:pt>
                <c:pt idx="2003">
                  <c:v>6.6</c:v>
                </c:pt>
                <c:pt idx="2004">
                  <c:v>6.6</c:v>
                </c:pt>
                <c:pt idx="2005">
                  <c:v>6.6</c:v>
                </c:pt>
                <c:pt idx="2006">
                  <c:v>6.6</c:v>
                </c:pt>
                <c:pt idx="2007">
                  <c:v>6.6</c:v>
                </c:pt>
                <c:pt idx="2008">
                  <c:v>6.59</c:v>
                </c:pt>
                <c:pt idx="2009">
                  <c:v>6.57</c:v>
                </c:pt>
                <c:pt idx="2010">
                  <c:v>6.55</c:v>
                </c:pt>
                <c:pt idx="2011">
                  <c:v>6.54</c:v>
                </c:pt>
                <c:pt idx="2012">
                  <c:v>6.51</c:v>
                </c:pt>
                <c:pt idx="2013">
                  <c:v>6.52</c:v>
                </c:pt>
                <c:pt idx="2014">
                  <c:v>6.5</c:v>
                </c:pt>
                <c:pt idx="2015">
                  <c:v>6.5</c:v>
                </c:pt>
                <c:pt idx="2016">
                  <c:v>6.5</c:v>
                </c:pt>
                <c:pt idx="2017">
                  <c:v>6.35</c:v>
                </c:pt>
                <c:pt idx="2018">
                  <c:v>6.35</c:v>
                </c:pt>
                <c:pt idx="2019">
                  <c:v>6.35</c:v>
                </c:pt>
                <c:pt idx="2020">
                  <c:v>6.35</c:v>
                </c:pt>
                <c:pt idx="2021">
                  <c:v>6.37</c:v>
                </c:pt>
                <c:pt idx="2022">
                  <c:v>6.36</c:v>
                </c:pt>
                <c:pt idx="2023">
                  <c:v>6.35</c:v>
                </c:pt>
                <c:pt idx="2024">
                  <c:v>6.29</c:v>
                </c:pt>
                <c:pt idx="2025">
                  <c:v>6.18</c:v>
                </c:pt>
                <c:pt idx="2026">
                  <c:v>6.1</c:v>
                </c:pt>
                <c:pt idx="2027">
                  <c:v>6.09</c:v>
                </c:pt>
                <c:pt idx="2028">
                  <c:v>6.09</c:v>
                </c:pt>
                <c:pt idx="2029">
                  <c:v>6.1</c:v>
                </c:pt>
                <c:pt idx="2030">
                  <c:v>6.11</c:v>
                </c:pt>
                <c:pt idx="2031">
                  <c:v>6.05</c:v>
                </c:pt>
                <c:pt idx="2032">
                  <c:v>6</c:v>
                </c:pt>
                <c:pt idx="2033">
                  <c:v>5.92</c:v>
                </c:pt>
                <c:pt idx="2034">
                  <c:v>5.91</c:v>
                </c:pt>
                <c:pt idx="2035">
                  <c:v>5.91</c:v>
                </c:pt>
                <c:pt idx="2036">
                  <c:v>5.82</c:v>
                </c:pt>
                <c:pt idx="2037">
                  <c:v>5.88</c:v>
                </c:pt>
                <c:pt idx="2038">
                  <c:v>5.97</c:v>
                </c:pt>
                <c:pt idx="2039">
                  <c:v>5.9</c:v>
                </c:pt>
                <c:pt idx="2040">
                  <c:v>5.9</c:v>
                </c:pt>
                <c:pt idx="2041">
                  <c:v>5.9</c:v>
                </c:pt>
                <c:pt idx="2042">
                  <c:v>5.9</c:v>
                </c:pt>
                <c:pt idx="2043">
                  <c:v>5.9</c:v>
                </c:pt>
                <c:pt idx="2044">
                  <c:v>5.86</c:v>
                </c:pt>
                <c:pt idx="2045">
                  <c:v>5.87</c:v>
                </c:pt>
                <c:pt idx="2046">
                  <c:v>5.78</c:v>
                </c:pt>
                <c:pt idx="2047">
                  <c:v>5.75</c:v>
                </c:pt>
                <c:pt idx="2048">
                  <c:v>5.75</c:v>
                </c:pt>
                <c:pt idx="2049">
                  <c:v>5.75</c:v>
                </c:pt>
                <c:pt idx="2050">
                  <c:v>5.75</c:v>
                </c:pt>
                <c:pt idx="2051">
                  <c:v>5.73</c:v>
                </c:pt>
                <c:pt idx="2052">
                  <c:v>5.74</c:v>
                </c:pt>
                <c:pt idx="2053">
                  <c:v>5.7</c:v>
                </c:pt>
                <c:pt idx="2054">
                  <c:v>5.68</c:v>
                </c:pt>
                <c:pt idx="2055">
                  <c:v>5.7</c:v>
                </c:pt>
                <c:pt idx="2056">
                  <c:v>5.65</c:v>
                </c:pt>
                <c:pt idx="2057">
                  <c:v>5.65</c:v>
                </c:pt>
                <c:pt idx="2058">
                  <c:v>5.65</c:v>
                </c:pt>
                <c:pt idx="2059">
                  <c:v>5.61</c:v>
                </c:pt>
                <c:pt idx="2060">
                  <c:v>5.59</c:v>
                </c:pt>
                <c:pt idx="2061">
                  <c:v>5.55</c:v>
                </c:pt>
                <c:pt idx="2062">
                  <c:v>5.55</c:v>
                </c:pt>
                <c:pt idx="2063">
                  <c:v>5.5</c:v>
                </c:pt>
                <c:pt idx="2064">
                  <c:v>5.48</c:v>
                </c:pt>
                <c:pt idx="2065">
                  <c:v>5.49</c:v>
                </c:pt>
                <c:pt idx="2066">
                  <c:v>5.51</c:v>
                </c:pt>
                <c:pt idx="2067">
                  <c:v>5.5</c:v>
                </c:pt>
                <c:pt idx="2068">
                  <c:v>5.5</c:v>
                </c:pt>
                <c:pt idx="2069">
                  <c:v>5.45</c:v>
                </c:pt>
                <c:pt idx="2070">
                  <c:v>5.4</c:v>
                </c:pt>
                <c:pt idx="2071">
                  <c:v>5.39</c:v>
                </c:pt>
                <c:pt idx="2072">
                  <c:v>5.41</c:v>
                </c:pt>
                <c:pt idx="2073">
                  <c:v>5.42</c:v>
                </c:pt>
                <c:pt idx="2074">
                  <c:v>5.44</c:v>
                </c:pt>
                <c:pt idx="2075">
                  <c:v>5.43</c:v>
                </c:pt>
                <c:pt idx="2076">
                  <c:v>5.4</c:v>
                </c:pt>
                <c:pt idx="2077">
                  <c:v>5.41</c:v>
                </c:pt>
                <c:pt idx="2078">
                  <c:v>5.4</c:v>
                </c:pt>
                <c:pt idx="2079">
                  <c:v>5.39</c:v>
                </c:pt>
                <c:pt idx="2080">
                  <c:v>5.37</c:v>
                </c:pt>
                <c:pt idx="2081">
                  <c:v>5.37</c:v>
                </c:pt>
                <c:pt idx="2082">
                  <c:v>5.38</c:v>
                </c:pt>
                <c:pt idx="2083">
                  <c:v>5.36</c:v>
                </c:pt>
                <c:pt idx="2084">
                  <c:v>5.36</c:v>
                </c:pt>
                <c:pt idx="2085">
                  <c:v>5.37</c:v>
                </c:pt>
                <c:pt idx="2086">
                  <c:v>5.37</c:v>
                </c:pt>
                <c:pt idx="2087">
                  <c:v>5.18</c:v>
                </c:pt>
                <c:pt idx="2088">
                  <c:v>5.16</c:v>
                </c:pt>
                <c:pt idx="2089">
                  <c:v>5.18</c:v>
                </c:pt>
                <c:pt idx="2090">
                  <c:v>5.19</c:v>
                </c:pt>
                <c:pt idx="2091">
                  <c:v>5.13</c:v>
                </c:pt>
                <c:pt idx="2092">
                  <c:v>5.09</c:v>
                </c:pt>
                <c:pt idx="2093">
                  <c:v>5.09</c:v>
                </c:pt>
                <c:pt idx="2094">
                  <c:v>5.14</c:v>
                </c:pt>
                <c:pt idx="2095">
                  <c:v>5.13</c:v>
                </c:pt>
                <c:pt idx="2096">
                  <c:v>5.14</c:v>
                </c:pt>
                <c:pt idx="2097">
                  <c:v>5.15</c:v>
                </c:pt>
                <c:pt idx="2098">
                  <c:v>5.14</c:v>
                </c:pt>
                <c:pt idx="2099">
                  <c:v>5.14</c:v>
                </c:pt>
                <c:pt idx="2100">
                  <c:v>5.05</c:v>
                </c:pt>
                <c:pt idx="2101">
                  <c:v>5.0199999999999996</c:v>
                </c:pt>
                <c:pt idx="2102">
                  <c:v>5.01</c:v>
                </c:pt>
                <c:pt idx="2103">
                  <c:v>5</c:v>
                </c:pt>
                <c:pt idx="2104">
                  <c:v>4.9800000000000004</c:v>
                </c:pt>
                <c:pt idx="2105">
                  <c:v>4.9000000000000004</c:v>
                </c:pt>
                <c:pt idx="2106">
                  <c:v>4.91</c:v>
                </c:pt>
                <c:pt idx="2107">
                  <c:v>4.91</c:v>
                </c:pt>
                <c:pt idx="2108">
                  <c:v>4.74</c:v>
                </c:pt>
                <c:pt idx="2109">
                  <c:v>4.6399999999999997</c:v>
                </c:pt>
                <c:pt idx="2110">
                  <c:v>4.6100000000000003</c:v>
                </c:pt>
                <c:pt idx="2111">
                  <c:v>4.5999999999999996</c:v>
                </c:pt>
                <c:pt idx="2112">
                  <c:v>4.5999999999999996</c:v>
                </c:pt>
                <c:pt idx="2113">
                  <c:v>4.57</c:v>
                </c:pt>
                <c:pt idx="2114">
                  <c:v>4.58</c:v>
                </c:pt>
                <c:pt idx="2115">
                  <c:v>4.58</c:v>
                </c:pt>
                <c:pt idx="2116">
                  <c:v>4.55</c:v>
                </c:pt>
                <c:pt idx="2117">
                  <c:v>4.53</c:v>
                </c:pt>
                <c:pt idx="2118">
                  <c:v>4.54</c:v>
                </c:pt>
                <c:pt idx="2119">
                  <c:v>4.4400000000000004</c:v>
                </c:pt>
                <c:pt idx="2120">
                  <c:v>4.41</c:v>
                </c:pt>
                <c:pt idx="2121">
                  <c:v>4.42</c:v>
                </c:pt>
                <c:pt idx="2122">
                  <c:v>4.54</c:v>
                </c:pt>
                <c:pt idx="2123">
                  <c:v>4.54</c:v>
                </c:pt>
                <c:pt idx="2124">
                  <c:v>4.55</c:v>
                </c:pt>
                <c:pt idx="2125">
                  <c:v>4.58</c:v>
                </c:pt>
                <c:pt idx="2126">
                  <c:v>4.6100000000000003</c:v>
                </c:pt>
                <c:pt idx="2127">
                  <c:v>4.6100000000000003</c:v>
                </c:pt>
                <c:pt idx="2128">
                  <c:v>4.62</c:v>
                </c:pt>
                <c:pt idx="2129">
                  <c:v>4.5999999999999996</c:v>
                </c:pt>
                <c:pt idx="2130">
                  <c:v>4.6399999999999997</c:v>
                </c:pt>
                <c:pt idx="2131">
                  <c:v>4.63</c:v>
                </c:pt>
                <c:pt idx="2132">
                  <c:v>4.6399999999999997</c:v>
                </c:pt>
                <c:pt idx="2133">
                  <c:v>4.6500000000000004</c:v>
                </c:pt>
                <c:pt idx="2134">
                  <c:v>4.6399999999999997</c:v>
                </c:pt>
                <c:pt idx="2135">
                  <c:v>4.6500000000000004</c:v>
                </c:pt>
                <c:pt idx="2136">
                  <c:v>4.63</c:v>
                </c:pt>
                <c:pt idx="2137">
                  <c:v>4.62</c:v>
                </c:pt>
                <c:pt idx="2138">
                  <c:v>4.62</c:v>
                </c:pt>
                <c:pt idx="2139">
                  <c:v>4.6100000000000003</c:v>
                </c:pt>
                <c:pt idx="2140">
                  <c:v>4.62</c:v>
                </c:pt>
                <c:pt idx="2141">
                  <c:v>4.67</c:v>
                </c:pt>
                <c:pt idx="2142">
                  <c:v>4.68</c:v>
                </c:pt>
                <c:pt idx="2143">
                  <c:v>4.67</c:v>
                </c:pt>
                <c:pt idx="2144">
                  <c:v>4.66</c:v>
                </c:pt>
                <c:pt idx="2145">
                  <c:v>4.6399999999999997</c:v>
                </c:pt>
                <c:pt idx="2146">
                  <c:v>4.62</c:v>
                </c:pt>
                <c:pt idx="2147">
                  <c:v>4.6100000000000003</c:v>
                </c:pt>
                <c:pt idx="2148">
                  <c:v>4.6100000000000003</c:v>
                </c:pt>
                <c:pt idx="2149">
                  <c:v>4.5999999999999996</c:v>
                </c:pt>
                <c:pt idx="2150">
                  <c:v>4.5999999999999996</c:v>
                </c:pt>
                <c:pt idx="2151">
                  <c:v>4.57</c:v>
                </c:pt>
                <c:pt idx="2152">
                  <c:v>4.51</c:v>
                </c:pt>
                <c:pt idx="2153">
                  <c:v>4.4800000000000004</c:v>
                </c:pt>
                <c:pt idx="2154">
                  <c:v>4.4800000000000004</c:v>
                </c:pt>
                <c:pt idx="2155">
                  <c:v>4.4800000000000004</c:v>
                </c:pt>
                <c:pt idx="2156">
                  <c:v>4.46</c:v>
                </c:pt>
                <c:pt idx="2157">
                  <c:v>4.46</c:v>
                </c:pt>
                <c:pt idx="2158">
                  <c:v>4.46</c:v>
                </c:pt>
                <c:pt idx="2159">
                  <c:v>4.4800000000000004</c:v>
                </c:pt>
                <c:pt idx="2160">
                  <c:v>4.47</c:v>
                </c:pt>
                <c:pt idx="2161">
                  <c:v>4.45</c:v>
                </c:pt>
                <c:pt idx="2162">
                  <c:v>4.43</c:v>
                </c:pt>
                <c:pt idx="2163">
                  <c:v>4.43</c:v>
                </c:pt>
                <c:pt idx="2164">
                  <c:v>4.42</c:v>
                </c:pt>
                <c:pt idx="2165">
                  <c:v>4.3899999999999997</c:v>
                </c:pt>
                <c:pt idx="2166">
                  <c:v>4.3499999999999996</c:v>
                </c:pt>
                <c:pt idx="2167">
                  <c:v>4.34</c:v>
                </c:pt>
                <c:pt idx="2168">
                  <c:v>4.3499999999999996</c:v>
                </c:pt>
                <c:pt idx="2169">
                  <c:v>4.3499999999999996</c:v>
                </c:pt>
                <c:pt idx="2170">
                  <c:v>4.3499999999999996</c:v>
                </c:pt>
                <c:pt idx="2171">
                  <c:v>4.3499999999999996</c:v>
                </c:pt>
                <c:pt idx="2172">
                  <c:v>4.4000000000000004</c:v>
                </c:pt>
                <c:pt idx="2173">
                  <c:v>4.41</c:v>
                </c:pt>
                <c:pt idx="2174">
                  <c:v>4.43</c:v>
                </c:pt>
                <c:pt idx="2175">
                  <c:v>4.47</c:v>
                </c:pt>
                <c:pt idx="2176">
                  <c:v>4.4800000000000004</c:v>
                </c:pt>
                <c:pt idx="2177">
                  <c:v>4.47</c:v>
                </c:pt>
                <c:pt idx="2178">
                  <c:v>4.46</c:v>
                </c:pt>
                <c:pt idx="2179">
                  <c:v>4.47</c:v>
                </c:pt>
                <c:pt idx="2180">
                  <c:v>4.46</c:v>
                </c:pt>
                <c:pt idx="2181">
                  <c:v>4.45</c:v>
                </c:pt>
                <c:pt idx="2182">
                  <c:v>4.45</c:v>
                </c:pt>
                <c:pt idx="2183">
                  <c:v>4.5</c:v>
                </c:pt>
                <c:pt idx="2184">
                  <c:v>4.5</c:v>
                </c:pt>
                <c:pt idx="2185">
                  <c:v>4.47</c:v>
                </c:pt>
                <c:pt idx="2186">
                  <c:v>4.4800000000000004</c:v>
                </c:pt>
                <c:pt idx="2187">
                  <c:v>4.49</c:v>
                </c:pt>
                <c:pt idx="2188">
                  <c:v>4.5</c:v>
                </c:pt>
                <c:pt idx="2189">
                  <c:v>4.5</c:v>
                </c:pt>
                <c:pt idx="2190">
                  <c:v>4.5</c:v>
                </c:pt>
                <c:pt idx="2191">
                  <c:v>4.5</c:v>
                </c:pt>
                <c:pt idx="2192">
                  <c:v>4.63</c:v>
                </c:pt>
                <c:pt idx="2193">
                  <c:v>4.6500000000000004</c:v>
                </c:pt>
                <c:pt idx="2194">
                  <c:v>4.6399999999999997</c:v>
                </c:pt>
                <c:pt idx="2195">
                  <c:v>4.66</c:v>
                </c:pt>
                <c:pt idx="2196">
                  <c:v>4.6500000000000004</c:v>
                </c:pt>
                <c:pt idx="2197">
                  <c:v>4.6500000000000004</c:v>
                </c:pt>
                <c:pt idx="2198">
                  <c:v>4.7</c:v>
                </c:pt>
                <c:pt idx="2199">
                  <c:v>4.72</c:v>
                </c:pt>
                <c:pt idx="2200">
                  <c:v>4.71</c:v>
                </c:pt>
                <c:pt idx="2201">
                  <c:v>4.7300000000000004</c:v>
                </c:pt>
                <c:pt idx="2202">
                  <c:v>4.7300000000000004</c:v>
                </c:pt>
                <c:pt idx="2203">
                  <c:v>4.7</c:v>
                </c:pt>
                <c:pt idx="2204">
                  <c:v>4.6900000000000004</c:v>
                </c:pt>
                <c:pt idx="2205">
                  <c:v>4.67</c:v>
                </c:pt>
                <c:pt idx="2206">
                  <c:v>4.68</c:v>
                </c:pt>
                <c:pt idx="2207">
                  <c:v>4.6900000000000004</c:v>
                </c:pt>
                <c:pt idx="2208">
                  <c:v>4.7</c:v>
                </c:pt>
                <c:pt idx="2209">
                  <c:v>4.6900000000000004</c:v>
                </c:pt>
                <c:pt idx="2210">
                  <c:v>4.66</c:v>
                </c:pt>
                <c:pt idx="2211">
                  <c:v>4.67</c:v>
                </c:pt>
                <c:pt idx="2212">
                  <c:v>4.6500000000000004</c:v>
                </c:pt>
                <c:pt idx="2213">
                  <c:v>4.66</c:v>
                </c:pt>
                <c:pt idx="2214">
                  <c:v>4.6900000000000004</c:v>
                </c:pt>
                <c:pt idx="2215">
                  <c:v>4.72</c:v>
                </c:pt>
                <c:pt idx="2216">
                  <c:v>4.71</c:v>
                </c:pt>
                <c:pt idx="2217">
                  <c:v>4.71</c:v>
                </c:pt>
                <c:pt idx="2218">
                  <c:v>4.7</c:v>
                </c:pt>
                <c:pt idx="2219">
                  <c:v>4.7</c:v>
                </c:pt>
                <c:pt idx="2220">
                  <c:v>4.6900000000000004</c:v>
                </c:pt>
                <c:pt idx="2221">
                  <c:v>4.7</c:v>
                </c:pt>
                <c:pt idx="2222">
                  <c:v>4.7</c:v>
                </c:pt>
                <c:pt idx="2223">
                  <c:v>4.7</c:v>
                </c:pt>
                <c:pt idx="2224">
                  <c:v>4.66</c:v>
                </c:pt>
                <c:pt idx="2225">
                  <c:v>4.59</c:v>
                </c:pt>
                <c:pt idx="2226">
                  <c:v>4.6100000000000003</c:v>
                </c:pt>
                <c:pt idx="2227">
                  <c:v>4.63</c:v>
                </c:pt>
                <c:pt idx="2228">
                  <c:v>4.63</c:v>
                </c:pt>
                <c:pt idx="2229">
                  <c:v>4.62</c:v>
                </c:pt>
                <c:pt idx="2230">
                  <c:v>4.6100000000000003</c:v>
                </c:pt>
                <c:pt idx="2231">
                  <c:v>4.6100000000000003</c:v>
                </c:pt>
                <c:pt idx="2232">
                  <c:v>4.5999999999999996</c:v>
                </c:pt>
                <c:pt idx="2233">
                  <c:v>4.5999999999999996</c:v>
                </c:pt>
                <c:pt idx="2234">
                  <c:v>4.5999999999999996</c:v>
                </c:pt>
                <c:pt idx="2235">
                  <c:v>4.5999999999999996</c:v>
                </c:pt>
                <c:pt idx="2236">
                  <c:v>4.5999999999999996</c:v>
                </c:pt>
                <c:pt idx="2237">
                  <c:v>4.5999999999999996</c:v>
                </c:pt>
                <c:pt idx="2238">
                  <c:v>4.55</c:v>
                </c:pt>
                <c:pt idx="2239">
                  <c:v>4.55</c:v>
                </c:pt>
                <c:pt idx="2240">
                  <c:v>4.54</c:v>
                </c:pt>
                <c:pt idx="2241">
                  <c:v>4.5</c:v>
                </c:pt>
                <c:pt idx="2242">
                  <c:v>4.46</c:v>
                </c:pt>
                <c:pt idx="2243">
                  <c:v>4.46</c:v>
                </c:pt>
                <c:pt idx="2244">
                  <c:v>4.45</c:v>
                </c:pt>
                <c:pt idx="2245">
                  <c:v>4.46</c:v>
                </c:pt>
                <c:pt idx="2246">
                  <c:v>4.45</c:v>
                </c:pt>
                <c:pt idx="2247">
                  <c:v>4.45</c:v>
                </c:pt>
                <c:pt idx="2248">
                  <c:v>4.45</c:v>
                </c:pt>
                <c:pt idx="2249">
                  <c:v>4.46</c:v>
                </c:pt>
                <c:pt idx="2250">
                  <c:v>4.45</c:v>
                </c:pt>
                <c:pt idx="2251">
                  <c:v>4.45</c:v>
                </c:pt>
                <c:pt idx="2252">
                  <c:v>4.4400000000000004</c:v>
                </c:pt>
                <c:pt idx="2253">
                  <c:v>4.4000000000000004</c:v>
                </c:pt>
                <c:pt idx="2254">
                  <c:v>4.38</c:v>
                </c:pt>
                <c:pt idx="2255">
                  <c:v>4.38</c:v>
                </c:pt>
                <c:pt idx="2256">
                  <c:v>4.3899999999999997</c:v>
                </c:pt>
                <c:pt idx="2257">
                  <c:v>4.37</c:v>
                </c:pt>
                <c:pt idx="2258">
                  <c:v>4.3499999999999996</c:v>
                </c:pt>
                <c:pt idx="2259">
                  <c:v>4.3499999999999996</c:v>
                </c:pt>
                <c:pt idx="2260">
                  <c:v>4.34</c:v>
                </c:pt>
                <c:pt idx="2261">
                  <c:v>4.34</c:v>
                </c:pt>
                <c:pt idx="2262">
                  <c:v>4.34</c:v>
                </c:pt>
                <c:pt idx="2263">
                  <c:v>4.3099999999999996</c:v>
                </c:pt>
                <c:pt idx="2264">
                  <c:v>4.3</c:v>
                </c:pt>
                <c:pt idx="2265">
                  <c:v>4.3</c:v>
                </c:pt>
                <c:pt idx="2266">
                  <c:v>4.29</c:v>
                </c:pt>
                <c:pt idx="2267">
                  <c:v>4.2699999999999996</c:v>
                </c:pt>
                <c:pt idx="2268">
                  <c:v>4.26</c:v>
                </c:pt>
                <c:pt idx="2269">
                  <c:v>4.22</c:v>
                </c:pt>
                <c:pt idx="2270">
                  <c:v>4.18</c:v>
                </c:pt>
                <c:pt idx="2271">
                  <c:v>4.0999999999999996</c:v>
                </c:pt>
                <c:pt idx="2272">
                  <c:v>4.0999999999999996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4.0999999999999996</c:v>
                </c:pt>
                <c:pt idx="2276">
                  <c:v>4.0999999999999996</c:v>
                </c:pt>
                <c:pt idx="2277">
                  <c:v>4.1100000000000003</c:v>
                </c:pt>
                <c:pt idx="2278">
                  <c:v>4.0599999999999996</c:v>
                </c:pt>
                <c:pt idx="2279">
                  <c:v>4.0599999999999996</c:v>
                </c:pt>
                <c:pt idx="2280">
                  <c:v>4.05</c:v>
                </c:pt>
                <c:pt idx="2281">
                  <c:v>4.05</c:v>
                </c:pt>
                <c:pt idx="2282">
                  <c:v>4.0599999999999996</c:v>
                </c:pt>
                <c:pt idx="2283">
                  <c:v>4.09</c:v>
                </c:pt>
                <c:pt idx="2284">
                  <c:v>4.0999999999999996</c:v>
                </c:pt>
                <c:pt idx="2285">
                  <c:v>4.0999999999999996</c:v>
                </c:pt>
                <c:pt idx="2286">
                  <c:v>4.0999999999999996</c:v>
                </c:pt>
                <c:pt idx="2287">
                  <c:v>4.0999999999999996</c:v>
                </c:pt>
                <c:pt idx="2288">
                  <c:v>4.0999999999999996</c:v>
                </c:pt>
                <c:pt idx="2289">
                  <c:v>4.09</c:v>
                </c:pt>
                <c:pt idx="2290">
                  <c:v>4.09</c:v>
                </c:pt>
                <c:pt idx="2291">
                  <c:v>4.12</c:v>
                </c:pt>
                <c:pt idx="2292">
                  <c:v>4.13</c:v>
                </c:pt>
                <c:pt idx="2293">
                  <c:v>4.1399999999999997</c:v>
                </c:pt>
                <c:pt idx="2294">
                  <c:v>4.13</c:v>
                </c:pt>
                <c:pt idx="2295">
                  <c:v>4.12</c:v>
                </c:pt>
                <c:pt idx="2296">
                  <c:v>4.1399999999999997</c:v>
                </c:pt>
                <c:pt idx="2297">
                  <c:v>4.1500000000000004</c:v>
                </c:pt>
                <c:pt idx="2298">
                  <c:v>4.16</c:v>
                </c:pt>
                <c:pt idx="2299">
                  <c:v>4.16</c:v>
                </c:pt>
                <c:pt idx="2300">
                  <c:v>4.16</c:v>
                </c:pt>
                <c:pt idx="2301">
                  <c:v>4.17</c:v>
                </c:pt>
                <c:pt idx="2302">
                  <c:v>4.17</c:v>
                </c:pt>
                <c:pt idx="2303">
                  <c:v>4.18</c:v>
                </c:pt>
                <c:pt idx="2304">
                  <c:v>4.17</c:v>
                </c:pt>
                <c:pt idx="2305">
                  <c:v>4.16</c:v>
                </c:pt>
                <c:pt idx="2306">
                  <c:v>4.17</c:v>
                </c:pt>
                <c:pt idx="2307">
                  <c:v>4.16</c:v>
                </c:pt>
                <c:pt idx="2308">
                  <c:v>4.16</c:v>
                </c:pt>
                <c:pt idx="2309">
                  <c:v>4.1500000000000004</c:v>
                </c:pt>
                <c:pt idx="2310">
                  <c:v>4.1399999999999997</c:v>
                </c:pt>
                <c:pt idx="2311">
                  <c:v>4.1399999999999997</c:v>
                </c:pt>
                <c:pt idx="2312">
                  <c:v>4.1399999999999997</c:v>
                </c:pt>
                <c:pt idx="2313">
                  <c:v>4.1500000000000004</c:v>
                </c:pt>
                <c:pt idx="2314">
                  <c:v>4.16</c:v>
                </c:pt>
                <c:pt idx="2315">
                  <c:v>4.16</c:v>
                </c:pt>
                <c:pt idx="2316">
                  <c:v>4.16</c:v>
                </c:pt>
                <c:pt idx="2317">
                  <c:v>4.16</c:v>
                </c:pt>
                <c:pt idx="2318">
                  <c:v>4.17</c:v>
                </c:pt>
                <c:pt idx="2319">
                  <c:v>4.18</c:v>
                </c:pt>
                <c:pt idx="2320">
                  <c:v>4.2</c:v>
                </c:pt>
                <c:pt idx="2321">
                  <c:v>4.1900000000000004</c:v>
                </c:pt>
                <c:pt idx="2322">
                  <c:v>4.1900000000000004</c:v>
                </c:pt>
                <c:pt idx="2323">
                  <c:v>4.21</c:v>
                </c:pt>
                <c:pt idx="2324">
                  <c:v>4.21</c:v>
                </c:pt>
                <c:pt idx="2325">
                  <c:v>4.1900000000000004</c:v>
                </c:pt>
                <c:pt idx="2326">
                  <c:v>4.2</c:v>
                </c:pt>
                <c:pt idx="2327">
                  <c:v>4.21</c:v>
                </c:pt>
                <c:pt idx="2328">
                  <c:v>4.21</c:v>
                </c:pt>
                <c:pt idx="2329">
                  <c:v>4.21</c:v>
                </c:pt>
                <c:pt idx="2330">
                  <c:v>4.22</c:v>
                </c:pt>
                <c:pt idx="2331">
                  <c:v>4.21</c:v>
                </c:pt>
                <c:pt idx="2332">
                  <c:v>4.2</c:v>
                </c:pt>
                <c:pt idx="2333">
                  <c:v>4.22</c:v>
                </c:pt>
                <c:pt idx="2334">
                  <c:v>4.22</c:v>
                </c:pt>
                <c:pt idx="2335">
                  <c:v>4.22</c:v>
                </c:pt>
                <c:pt idx="2336">
                  <c:v>4.22</c:v>
                </c:pt>
                <c:pt idx="2337">
                  <c:v>4.22</c:v>
                </c:pt>
                <c:pt idx="2338">
                  <c:v>4.22</c:v>
                </c:pt>
                <c:pt idx="2339">
                  <c:v>4.22</c:v>
                </c:pt>
                <c:pt idx="2340">
                  <c:v>4.22</c:v>
                </c:pt>
                <c:pt idx="2341">
                  <c:v>4.1900000000000004</c:v>
                </c:pt>
                <c:pt idx="2342">
                  <c:v>4.1900000000000004</c:v>
                </c:pt>
                <c:pt idx="2343">
                  <c:v>4.2</c:v>
                </c:pt>
                <c:pt idx="2344">
                  <c:v>4.2</c:v>
                </c:pt>
                <c:pt idx="2345">
                  <c:v>4.1900000000000004</c:v>
                </c:pt>
                <c:pt idx="2346">
                  <c:v>4.21</c:v>
                </c:pt>
                <c:pt idx="2347">
                  <c:v>4.22</c:v>
                </c:pt>
                <c:pt idx="2348">
                  <c:v>4.24</c:v>
                </c:pt>
                <c:pt idx="2349">
                  <c:v>4.25</c:v>
                </c:pt>
                <c:pt idx="2350">
                  <c:v>4.25</c:v>
                </c:pt>
                <c:pt idx="2351">
                  <c:v>4.24</c:v>
                </c:pt>
                <c:pt idx="2352">
                  <c:v>4.25</c:v>
                </c:pt>
                <c:pt idx="2353">
                  <c:v>4.3099999999999996</c:v>
                </c:pt>
                <c:pt idx="2354">
                  <c:v>4.32</c:v>
                </c:pt>
                <c:pt idx="2355">
                  <c:v>4.42</c:v>
                </c:pt>
                <c:pt idx="2356">
                  <c:v>4.43</c:v>
                </c:pt>
                <c:pt idx="2357">
                  <c:v>4.4000000000000004</c:v>
                </c:pt>
                <c:pt idx="2358">
                  <c:v>4.42</c:v>
                </c:pt>
                <c:pt idx="2359">
                  <c:v>4.42</c:v>
                </c:pt>
                <c:pt idx="2360">
                  <c:v>4.4000000000000004</c:v>
                </c:pt>
                <c:pt idx="2361">
                  <c:v>4.3600000000000003</c:v>
                </c:pt>
                <c:pt idx="2362">
                  <c:v>4.32</c:v>
                </c:pt>
                <c:pt idx="2363">
                  <c:v>4.3099999999999996</c:v>
                </c:pt>
                <c:pt idx="2364">
                  <c:v>4.33</c:v>
                </c:pt>
                <c:pt idx="2365">
                  <c:v>4.34</c:v>
                </c:pt>
                <c:pt idx="2366">
                  <c:v>4.3499999999999996</c:v>
                </c:pt>
                <c:pt idx="2367">
                  <c:v>4.3499999999999996</c:v>
                </c:pt>
                <c:pt idx="2368">
                  <c:v>4.3499999999999996</c:v>
                </c:pt>
                <c:pt idx="2369">
                  <c:v>4.3499999999999996</c:v>
                </c:pt>
                <c:pt idx="2370">
                  <c:v>4.3499999999999996</c:v>
                </c:pt>
                <c:pt idx="2371">
                  <c:v>4.3</c:v>
                </c:pt>
                <c:pt idx="2372">
                  <c:v>4.3</c:v>
                </c:pt>
                <c:pt idx="2373">
                  <c:v>4.28</c:v>
                </c:pt>
                <c:pt idx="2374">
                  <c:v>4.2699999999999996</c:v>
                </c:pt>
                <c:pt idx="2375">
                  <c:v>4.26</c:v>
                </c:pt>
                <c:pt idx="2376">
                  <c:v>4.26</c:v>
                </c:pt>
                <c:pt idx="2377">
                  <c:v>4.26</c:v>
                </c:pt>
                <c:pt idx="2378">
                  <c:v>4.24</c:v>
                </c:pt>
                <c:pt idx="2379">
                  <c:v>4.26</c:v>
                </c:pt>
                <c:pt idx="2380">
                  <c:v>4.26</c:v>
                </c:pt>
                <c:pt idx="2381">
                  <c:v>4.25</c:v>
                </c:pt>
                <c:pt idx="2382">
                  <c:v>4.2699999999999996</c:v>
                </c:pt>
                <c:pt idx="2383">
                  <c:v>4.2699999999999996</c:v>
                </c:pt>
                <c:pt idx="2384">
                  <c:v>4.26</c:v>
                </c:pt>
                <c:pt idx="2385">
                  <c:v>4.2699999999999996</c:v>
                </c:pt>
                <c:pt idx="2386">
                  <c:v>4.26</c:v>
                </c:pt>
                <c:pt idx="2387">
                  <c:v>4.24</c:v>
                </c:pt>
                <c:pt idx="2388">
                  <c:v>4.24</c:v>
                </c:pt>
                <c:pt idx="2389">
                  <c:v>4.24</c:v>
                </c:pt>
                <c:pt idx="2390">
                  <c:v>4.25</c:v>
                </c:pt>
                <c:pt idx="2391">
                  <c:v>4.26</c:v>
                </c:pt>
                <c:pt idx="2392">
                  <c:v>4.26</c:v>
                </c:pt>
                <c:pt idx="2393">
                  <c:v>4.26</c:v>
                </c:pt>
                <c:pt idx="2394">
                  <c:v>4.26</c:v>
                </c:pt>
                <c:pt idx="2395">
                  <c:v>4.2699999999999996</c:v>
                </c:pt>
                <c:pt idx="2396">
                  <c:v>4.29</c:v>
                </c:pt>
                <c:pt idx="2397">
                  <c:v>4.29</c:v>
                </c:pt>
                <c:pt idx="2398">
                  <c:v>4.29</c:v>
                </c:pt>
                <c:pt idx="2399">
                  <c:v>4.29</c:v>
                </c:pt>
                <c:pt idx="2400">
                  <c:v>4.3</c:v>
                </c:pt>
                <c:pt idx="2401">
                  <c:v>4.3</c:v>
                </c:pt>
                <c:pt idx="2402">
                  <c:v>4.3</c:v>
                </c:pt>
                <c:pt idx="2403">
                  <c:v>4.3</c:v>
                </c:pt>
                <c:pt idx="2404">
                  <c:v>4.3</c:v>
                </c:pt>
                <c:pt idx="2405">
                  <c:v>4.3099999999999996</c:v>
                </c:pt>
                <c:pt idx="2406">
                  <c:v>4.3099999999999996</c:v>
                </c:pt>
                <c:pt idx="2407">
                  <c:v>4.3099999999999996</c:v>
                </c:pt>
                <c:pt idx="2408">
                  <c:v>4.3499999999999996</c:v>
                </c:pt>
                <c:pt idx="2409">
                  <c:v>4.3600000000000003</c:v>
                </c:pt>
                <c:pt idx="2410">
                  <c:v>4.3600000000000003</c:v>
                </c:pt>
                <c:pt idx="2411">
                  <c:v>4.3600000000000003</c:v>
                </c:pt>
                <c:pt idx="2412">
                  <c:v>4.3600000000000003</c:v>
                </c:pt>
                <c:pt idx="2413">
                  <c:v>4.37</c:v>
                </c:pt>
                <c:pt idx="2414">
                  <c:v>4.4000000000000004</c:v>
                </c:pt>
                <c:pt idx="2415">
                  <c:v>4.4000000000000004</c:v>
                </c:pt>
                <c:pt idx="2416">
                  <c:v>4.41</c:v>
                </c:pt>
                <c:pt idx="2417">
                  <c:v>4.41</c:v>
                </c:pt>
                <c:pt idx="2418">
                  <c:v>4.4000000000000004</c:v>
                </c:pt>
                <c:pt idx="2419">
                  <c:v>4.41</c:v>
                </c:pt>
                <c:pt idx="2420">
                  <c:v>4.42</c:v>
                </c:pt>
                <c:pt idx="2421">
                  <c:v>4.41</c:v>
                </c:pt>
                <c:pt idx="2422">
                  <c:v>4.41</c:v>
                </c:pt>
                <c:pt idx="2423">
                  <c:v>4.41</c:v>
                </c:pt>
                <c:pt idx="2424">
                  <c:v>4.43</c:v>
                </c:pt>
                <c:pt idx="2425">
                  <c:v>4.4400000000000004</c:v>
                </c:pt>
                <c:pt idx="2426">
                  <c:v>4.4400000000000004</c:v>
                </c:pt>
                <c:pt idx="2427">
                  <c:v>4.45</c:v>
                </c:pt>
                <c:pt idx="2428">
                  <c:v>4.4400000000000004</c:v>
                </c:pt>
                <c:pt idx="2429">
                  <c:v>4.4400000000000004</c:v>
                </c:pt>
                <c:pt idx="2430">
                  <c:v>4.42</c:v>
                </c:pt>
                <c:pt idx="2431">
                  <c:v>4.42</c:v>
                </c:pt>
                <c:pt idx="2432">
                  <c:v>4.42</c:v>
                </c:pt>
                <c:pt idx="2433">
                  <c:v>4.4400000000000004</c:v>
                </c:pt>
                <c:pt idx="2434">
                  <c:v>4.43</c:v>
                </c:pt>
                <c:pt idx="2435">
                  <c:v>4.43</c:v>
                </c:pt>
                <c:pt idx="2436">
                  <c:v>4.42</c:v>
                </c:pt>
                <c:pt idx="2437">
                  <c:v>4.41</c:v>
                </c:pt>
                <c:pt idx="2438">
                  <c:v>4.4000000000000004</c:v>
                </c:pt>
                <c:pt idx="2439">
                  <c:v>4.38</c:v>
                </c:pt>
                <c:pt idx="2440">
                  <c:v>4.37</c:v>
                </c:pt>
                <c:pt idx="2441">
                  <c:v>4.3600000000000003</c:v>
                </c:pt>
                <c:pt idx="2442">
                  <c:v>4.3600000000000003</c:v>
                </c:pt>
                <c:pt idx="2443">
                  <c:v>4.38</c:v>
                </c:pt>
                <c:pt idx="2444">
                  <c:v>4.3600000000000003</c:v>
                </c:pt>
                <c:pt idx="2445">
                  <c:v>4.3600000000000003</c:v>
                </c:pt>
                <c:pt idx="2446">
                  <c:v>4.3600000000000003</c:v>
                </c:pt>
                <c:pt idx="2447">
                  <c:v>4.34</c:v>
                </c:pt>
                <c:pt idx="2448">
                  <c:v>4.3499999999999996</c:v>
                </c:pt>
                <c:pt idx="2449">
                  <c:v>4.3499999999999996</c:v>
                </c:pt>
                <c:pt idx="2450">
                  <c:v>4.3499999999999996</c:v>
                </c:pt>
                <c:pt idx="2451">
                  <c:v>4.3499999999999996</c:v>
                </c:pt>
                <c:pt idx="2452">
                  <c:v>4.34</c:v>
                </c:pt>
                <c:pt idx="2453">
                  <c:v>4.3499999999999996</c:v>
                </c:pt>
                <c:pt idx="2454">
                  <c:v>4.34</c:v>
                </c:pt>
                <c:pt idx="2455">
                  <c:v>4.34</c:v>
                </c:pt>
                <c:pt idx="2456">
                  <c:v>4.33</c:v>
                </c:pt>
                <c:pt idx="2457">
                  <c:v>4.34</c:v>
                </c:pt>
                <c:pt idx="2458">
                  <c:v>4.33</c:v>
                </c:pt>
                <c:pt idx="2459">
                  <c:v>4.33</c:v>
                </c:pt>
                <c:pt idx="2460">
                  <c:v>4.33</c:v>
                </c:pt>
                <c:pt idx="2461">
                  <c:v>4.32</c:v>
                </c:pt>
                <c:pt idx="2462">
                  <c:v>4.32</c:v>
                </c:pt>
                <c:pt idx="2463">
                  <c:v>4.33</c:v>
                </c:pt>
                <c:pt idx="2464">
                  <c:v>4.32</c:v>
                </c:pt>
                <c:pt idx="2465">
                  <c:v>4.33</c:v>
                </c:pt>
                <c:pt idx="2466">
                  <c:v>4.34</c:v>
                </c:pt>
                <c:pt idx="2467">
                  <c:v>4.33</c:v>
                </c:pt>
                <c:pt idx="2468">
                  <c:v>4.34</c:v>
                </c:pt>
                <c:pt idx="2469">
                  <c:v>4.32</c:v>
                </c:pt>
                <c:pt idx="2470">
                  <c:v>4.32</c:v>
                </c:pt>
                <c:pt idx="2471">
                  <c:v>4.32</c:v>
                </c:pt>
                <c:pt idx="2472">
                  <c:v>4.3099999999999996</c:v>
                </c:pt>
                <c:pt idx="2473">
                  <c:v>4.3099999999999996</c:v>
                </c:pt>
                <c:pt idx="2474">
                  <c:v>4.3099999999999996</c:v>
                </c:pt>
                <c:pt idx="2475">
                  <c:v>4.3</c:v>
                </c:pt>
                <c:pt idx="2476">
                  <c:v>4.29</c:v>
                </c:pt>
                <c:pt idx="2477">
                  <c:v>4.3099999999999996</c:v>
                </c:pt>
                <c:pt idx="2478">
                  <c:v>4.3</c:v>
                </c:pt>
                <c:pt idx="2479">
                  <c:v>4.3099999999999996</c:v>
                </c:pt>
                <c:pt idx="2480">
                  <c:v>4.3099999999999996</c:v>
                </c:pt>
                <c:pt idx="2481">
                  <c:v>4.3099999999999996</c:v>
                </c:pt>
                <c:pt idx="2482">
                  <c:v>4.3099999999999996</c:v>
                </c:pt>
                <c:pt idx="2483">
                  <c:v>4.3099999999999996</c:v>
                </c:pt>
                <c:pt idx="2484">
                  <c:v>4.3</c:v>
                </c:pt>
                <c:pt idx="2485">
                  <c:v>4.3099999999999996</c:v>
                </c:pt>
                <c:pt idx="2486">
                  <c:v>4.3</c:v>
                </c:pt>
                <c:pt idx="2487">
                  <c:v>4.3099999999999996</c:v>
                </c:pt>
                <c:pt idx="2488">
                  <c:v>4.3099999999999996</c:v>
                </c:pt>
                <c:pt idx="2489">
                  <c:v>4.3099999999999996</c:v>
                </c:pt>
                <c:pt idx="2490">
                  <c:v>4.3099999999999996</c:v>
                </c:pt>
                <c:pt idx="2491">
                  <c:v>4.3</c:v>
                </c:pt>
                <c:pt idx="2492">
                  <c:v>4.3</c:v>
                </c:pt>
                <c:pt idx="2493">
                  <c:v>4.3099999999999996</c:v>
                </c:pt>
                <c:pt idx="2494">
                  <c:v>4.3099999999999996</c:v>
                </c:pt>
                <c:pt idx="2495">
                  <c:v>4.3099999999999996</c:v>
                </c:pt>
                <c:pt idx="2496">
                  <c:v>4.3099999999999996</c:v>
                </c:pt>
                <c:pt idx="2497">
                  <c:v>4.3</c:v>
                </c:pt>
                <c:pt idx="2498">
                  <c:v>4.3</c:v>
                </c:pt>
                <c:pt idx="2499">
                  <c:v>4.29</c:v>
                </c:pt>
                <c:pt idx="2500">
                  <c:v>4.29</c:v>
                </c:pt>
                <c:pt idx="2501">
                  <c:v>4.28</c:v>
                </c:pt>
                <c:pt idx="2502">
                  <c:v>4.28</c:v>
                </c:pt>
                <c:pt idx="2503">
                  <c:v>4.28</c:v>
                </c:pt>
                <c:pt idx="2504">
                  <c:v>4.28</c:v>
                </c:pt>
                <c:pt idx="2505">
                  <c:v>4.29</c:v>
                </c:pt>
                <c:pt idx="2506">
                  <c:v>4.28</c:v>
                </c:pt>
                <c:pt idx="2507">
                  <c:v>4.2699999999999996</c:v>
                </c:pt>
                <c:pt idx="2508">
                  <c:v>4.26</c:v>
                </c:pt>
                <c:pt idx="2509">
                  <c:v>4.26</c:v>
                </c:pt>
                <c:pt idx="2510">
                  <c:v>4.2699999999999996</c:v>
                </c:pt>
                <c:pt idx="2511">
                  <c:v>4.26</c:v>
                </c:pt>
                <c:pt idx="2512">
                  <c:v>4.26</c:v>
                </c:pt>
                <c:pt idx="2513">
                  <c:v>4.26</c:v>
                </c:pt>
                <c:pt idx="2514">
                  <c:v>4.26</c:v>
                </c:pt>
                <c:pt idx="2515">
                  <c:v>4.26</c:v>
                </c:pt>
                <c:pt idx="2516">
                  <c:v>4.26</c:v>
                </c:pt>
                <c:pt idx="2517">
                  <c:v>4.26</c:v>
                </c:pt>
                <c:pt idx="2518">
                  <c:v>4.26</c:v>
                </c:pt>
                <c:pt idx="2519">
                  <c:v>4.2699999999999996</c:v>
                </c:pt>
                <c:pt idx="2520">
                  <c:v>4.2699999999999996</c:v>
                </c:pt>
                <c:pt idx="2521">
                  <c:v>4.2699999999999996</c:v>
                </c:pt>
                <c:pt idx="2522">
                  <c:v>4.28</c:v>
                </c:pt>
                <c:pt idx="2523">
                  <c:v>4.2699999999999996</c:v>
                </c:pt>
                <c:pt idx="2524">
                  <c:v>4.3</c:v>
                </c:pt>
                <c:pt idx="2525">
                  <c:v>4.3099999999999996</c:v>
                </c:pt>
                <c:pt idx="2526">
                  <c:v>4.3099999999999996</c:v>
                </c:pt>
                <c:pt idx="2527">
                  <c:v>4.3499999999999996</c:v>
                </c:pt>
                <c:pt idx="2528">
                  <c:v>4.3499999999999996</c:v>
                </c:pt>
                <c:pt idx="2529">
                  <c:v>4.3499999999999996</c:v>
                </c:pt>
                <c:pt idx="2530">
                  <c:v>4.33</c:v>
                </c:pt>
                <c:pt idx="2531">
                  <c:v>4.3499999999999996</c:v>
                </c:pt>
                <c:pt idx="2532">
                  <c:v>4.34</c:v>
                </c:pt>
                <c:pt idx="2533">
                  <c:v>4.3499999999999996</c:v>
                </c:pt>
                <c:pt idx="2534">
                  <c:v>4.34</c:v>
                </c:pt>
                <c:pt idx="2535">
                  <c:v>4.34</c:v>
                </c:pt>
                <c:pt idx="2536">
                  <c:v>4.34</c:v>
                </c:pt>
                <c:pt idx="2537">
                  <c:v>4.34</c:v>
                </c:pt>
                <c:pt idx="2538">
                  <c:v>4.34</c:v>
                </c:pt>
                <c:pt idx="2539">
                  <c:v>4.34</c:v>
                </c:pt>
                <c:pt idx="2540">
                  <c:v>4.3600000000000003</c:v>
                </c:pt>
                <c:pt idx="2541">
                  <c:v>4.37</c:v>
                </c:pt>
                <c:pt idx="2542">
                  <c:v>4.3899999999999997</c:v>
                </c:pt>
                <c:pt idx="2543">
                  <c:v>4.4000000000000004</c:v>
                </c:pt>
                <c:pt idx="2544">
                  <c:v>4.4000000000000004</c:v>
                </c:pt>
                <c:pt idx="2545">
                  <c:v>4.41</c:v>
                </c:pt>
                <c:pt idx="2546">
                  <c:v>4.41</c:v>
                </c:pt>
                <c:pt idx="2547">
                  <c:v>4.43</c:v>
                </c:pt>
                <c:pt idx="2548">
                  <c:v>4.43</c:v>
                </c:pt>
                <c:pt idx="2549">
                  <c:v>4.4400000000000004</c:v>
                </c:pt>
                <c:pt idx="2550">
                  <c:v>4.42</c:v>
                </c:pt>
                <c:pt idx="2551">
                  <c:v>4.43</c:v>
                </c:pt>
                <c:pt idx="2552">
                  <c:v>4.4400000000000004</c:v>
                </c:pt>
                <c:pt idx="2553">
                  <c:v>4.47</c:v>
                </c:pt>
                <c:pt idx="2554">
                  <c:v>4.47</c:v>
                </c:pt>
                <c:pt idx="2555">
                  <c:v>4.47</c:v>
                </c:pt>
                <c:pt idx="2556">
                  <c:v>4.46</c:v>
                </c:pt>
                <c:pt idx="2557">
                  <c:v>4.46</c:v>
                </c:pt>
                <c:pt idx="2558">
                  <c:v>4.46</c:v>
                </c:pt>
                <c:pt idx="2559">
                  <c:v>4.4800000000000004</c:v>
                </c:pt>
                <c:pt idx="2560">
                  <c:v>4.4800000000000004</c:v>
                </c:pt>
                <c:pt idx="2561">
                  <c:v>4.5</c:v>
                </c:pt>
                <c:pt idx="2562">
                  <c:v>4.51</c:v>
                </c:pt>
                <c:pt idx="2563">
                  <c:v>4.51</c:v>
                </c:pt>
                <c:pt idx="2564">
                  <c:v>4.53</c:v>
                </c:pt>
                <c:pt idx="2565">
                  <c:v>4.53</c:v>
                </c:pt>
                <c:pt idx="2566">
                  <c:v>4.54</c:v>
                </c:pt>
                <c:pt idx="2567">
                  <c:v>4.55</c:v>
                </c:pt>
                <c:pt idx="2568">
                  <c:v>4.55</c:v>
                </c:pt>
                <c:pt idx="2569">
                  <c:v>4.5599999999999996</c:v>
                </c:pt>
                <c:pt idx="2570">
                  <c:v>4.5599999999999996</c:v>
                </c:pt>
                <c:pt idx="2571">
                  <c:v>4.55</c:v>
                </c:pt>
                <c:pt idx="2572">
                  <c:v>4.55</c:v>
                </c:pt>
                <c:pt idx="2573">
                  <c:v>4.55</c:v>
                </c:pt>
                <c:pt idx="2574">
                  <c:v>4.55</c:v>
                </c:pt>
                <c:pt idx="2575">
                  <c:v>4.55</c:v>
                </c:pt>
                <c:pt idx="2576">
                  <c:v>4.55</c:v>
                </c:pt>
                <c:pt idx="2577">
                  <c:v>4.55</c:v>
                </c:pt>
                <c:pt idx="2578">
                  <c:v>4.55</c:v>
                </c:pt>
                <c:pt idx="2579">
                  <c:v>4.55</c:v>
                </c:pt>
                <c:pt idx="2580">
                  <c:v>4.58</c:v>
                </c:pt>
                <c:pt idx="2581">
                  <c:v>4.58</c:v>
                </c:pt>
                <c:pt idx="2582">
                  <c:v>4.58</c:v>
                </c:pt>
                <c:pt idx="2583">
                  <c:v>4.58</c:v>
                </c:pt>
                <c:pt idx="2584">
                  <c:v>4.59</c:v>
                </c:pt>
                <c:pt idx="2585">
                  <c:v>4.5999999999999996</c:v>
                </c:pt>
                <c:pt idx="2586">
                  <c:v>4.6100000000000003</c:v>
                </c:pt>
                <c:pt idx="2587">
                  <c:v>4.62</c:v>
                </c:pt>
                <c:pt idx="2588">
                  <c:v>4.62</c:v>
                </c:pt>
                <c:pt idx="2589">
                  <c:v>4.63</c:v>
                </c:pt>
                <c:pt idx="2590">
                  <c:v>4.62</c:v>
                </c:pt>
                <c:pt idx="2591">
                  <c:v>4.6100000000000003</c:v>
                </c:pt>
                <c:pt idx="2592">
                  <c:v>4.6100000000000003</c:v>
                </c:pt>
                <c:pt idx="2593">
                  <c:v>4.5999999999999996</c:v>
                </c:pt>
                <c:pt idx="2594">
                  <c:v>4.6100000000000003</c:v>
                </c:pt>
                <c:pt idx="2595">
                  <c:v>4.62</c:v>
                </c:pt>
                <c:pt idx="2596">
                  <c:v>4.6399999999999997</c:v>
                </c:pt>
                <c:pt idx="2597">
                  <c:v>4.6399999999999997</c:v>
                </c:pt>
                <c:pt idx="2598">
                  <c:v>4.6399999999999997</c:v>
                </c:pt>
                <c:pt idx="2599">
                  <c:v>4.6399999999999997</c:v>
                </c:pt>
                <c:pt idx="2600">
                  <c:v>4.6399999999999997</c:v>
                </c:pt>
                <c:pt idx="2601">
                  <c:v>4.6500000000000004</c:v>
                </c:pt>
                <c:pt idx="2602">
                  <c:v>4.66</c:v>
                </c:pt>
                <c:pt idx="2603">
                  <c:v>4.6900000000000004</c:v>
                </c:pt>
                <c:pt idx="2604">
                  <c:v>4.7300000000000004</c:v>
                </c:pt>
                <c:pt idx="2605">
                  <c:v>4.74</c:v>
                </c:pt>
                <c:pt idx="2606">
                  <c:v>4.75</c:v>
                </c:pt>
                <c:pt idx="2607">
                  <c:v>4.75</c:v>
                </c:pt>
                <c:pt idx="2608">
                  <c:v>4.7699999999999996</c:v>
                </c:pt>
                <c:pt idx="2609">
                  <c:v>4.83</c:v>
                </c:pt>
                <c:pt idx="2610">
                  <c:v>4.84</c:v>
                </c:pt>
                <c:pt idx="2611">
                  <c:v>4.88</c:v>
                </c:pt>
                <c:pt idx="2612">
                  <c:v>4.91</c:v>
                </c:pt>
                <c:pt idx="2613">
                  <c:v>4.95</c:v>
                </c:pt>
                <c:pt idx="2614">
                  <c:v>4.9400000000000004</c:v>
                </c:pt>
                <c:pt idx="2615">
                  <c:v>4.95</c:v>
                </c:pt>
                <c:pt idx="2616">
                  <c:v>4.95</c:v>
                </c:pt>
                <c:pt idx="2617">
                  <c:v>4.95</c:v>
                </c:pt>
                <c:pt idx="2618">
                  <c:v>4.95</c:v>
                </c:pt>
                <c:pt idx="2619">
                  <c:v>4.9400000000000004</c:v>
                </c:pt>
                <c:pt idx="2620">
                  <c:v>4.93</c:v>
                </c:pt>
                <c:pt idx="2621">
                  <c:v>4.93</c:v>
                </c:pt>
                <c:pt idx="2622">
                  <c:v>4.93</c:v>
                </c:pt>
                <c:pt idx="2623">
                  <c:v>4.93</c:v>
                </c:pt>
                <c:pt idx="2624">
                  <c:v>4.93</c:v>
                </c:pt>
                <c:pt idx="2625">
                  <c:v>4.93</c:v>
                </c:pt>
                <c:pt idx="2626">
                  <c:v>4.9400000000000004</c:v>
                </c:pt>
                <c:pt idx="2627">
                  <c:v>4.96</c:v>
                </c:pt>
                <c:pt idx="2628">
                  <c:v>4.9400000000000004</c:v>
                </c:pt>
                <c:pt idx="2629">
                  <c:v>4.95</c:v>
                </c:pt>
                <c:pt idx="2630">
                  <c:v>4.96</c:v>
                </c:pt>
                <c:pt idx="2631">
                  <c:v>4.96</c:v>
                </c:pt>
                <c:pt idx="2632">
                  <c:v>4.96</c:v>
                </c:pt>
                <c:pt idx="2633">
                  <c:v>4.96</c:v>
                </c:pt>
                <c:pt idx="2634">
                  <c:v>4.97</c:v>
                </c:pt>
                <c:pt idx="2635">
                  <c:v>4.9800000000000004</c:v>
                </c:pt>
                <c:pt idx="2636">
                  <c:v>4.99</c:v>
                </c:pt>
                <c:pt idx="2637">
                  <c:v>5</c:v>
                </c:pt>
                <c:pt idx="2638">
                  <c:v>5.0199999999999996</c:v>
                </c:pt>
                <c:pt idx="2639">
                  <c:v>5.0599999999999996</c:v>
                </c:pt>
                <c:pt idx="2640">
                  <c:v>5.0599999999999996</c:v>
                </c:pt>
                <c:pt idx="2641">
                  <c:v>5.08</c:v>
                </c:pt>
                <c:pt idx="2642">
                  <c:v>5.0999999999999996</c:v>
                </c:pt>
                <c:pt idx="2643">
                  <c:v>5.1100000000000003</c:v>
                </c:pt>
                <c:pt idx="2644">
                  <c:v>5.1100000000000003</c:v>
                </c:pt>
                <c:pt idx="2645">
                  <c:v>5.14</c:v>
                </c:pt>
                <c:pt idx="2646">
                  <c:v>5.15</c:v>
                </c:pt>
                <c:pt idx="2647">
                  <c:v>5.15</c:v>
                </c:pt>
                <c:pt idx="2648">
                  <c:v>5.14</c:v>
                </c:pt>
                <c:pt idx="2649">
                  <c:v>5.15</c:v>
                </c:pt>
                <c:pt idx="2650">
                  <c:v>5.15</c:v>
                </c:pt>
                <c:pt idx="2651">
                  <c:v>5.16</c:v>
                </c:pt>
                <c:pt idx="2652">
                  <c:v>5.18</c:v>
                </c:pt>
                <c:pt idx="2653">
                  <c:v>5.19</c:v>
                </c:pt>
                <c:pt idx="2654">
                  <c:v>5.19</c:v>
                </c:pt>
                <c:pt idx="2655">
                  <c:v>5.21</c:v>
                </c:pt>
                <c:pt idx="2656">
                  <c:v>5.21</c:v>
                </c:pt>
                <c:pt idx="2657">
                  <c:v>5.22</c:v>
                </c:pt>
                <c:pt idx="2658">
                  <c:v>5.23</c:v>
                </c:pt>
                <c:pt idx="2659">
                  <c:v>5.23</c:v>
                </c:pt>
                <c:pt idx="2660">
                  <c:v>5.23</c:v>
                </c:pt>
                <c:pt idx="2661">
                  <c:v>5.23</c:v>
                </c:pt>
                <c:pt idx="2662">
                  <c:v>5.24</c:v>
                </c:pt>
                <c:pt idx="2663">
                  <c:v>5.21</c:v>
                </c:pt>
                <c:pt idx="2664">
                  <c:v>5.22</c:v>
                </c:pt>
                <c:pt idx="2665">
                  <c:v>5.24</c:v>
                </c:pt>
                <c:pt idx="2666">
                  <c:v>5.24</c:v>
                </c:pt>
                <c:pt idx="2667">
                  <c:v>5.25</c:v>
                </c:pt>
                <c:pt idx="2668">
                  <c:v>5.25</c:v>
                </c:pt>
                <c:pt idx="2669">
                  <c:v>5.25</c:v>
                </c:pt>
                <c:pt idx="2670">
                  <c:v>5.25</c:v>
                </c:pt>
                <c:pt idx="2671">
                  <c:v>5.23</c:v>
                </c:pt>
                <c:pt idx="2672">
                  <c:v>5.24</c:v>
                </c:pt>
                <c:pt idx="2673">
                  <c:v>5.25</c:v>
                </c:pt>
                <c:pt idx="2674">
                  <c:v>5.24</c:v>
                </c:pt>
                <c:pt idx="2675">
                  <c:v>5.25</c:v>
                </c:pt>
                <c:pt idx="2676">
                  <c:v>5.24</c:v>
                </c:pt>
                <c:pt idx="2677">
                  <c:v>5.24</c:v>
                </c:pt>
                <c:pt idx="2678">
                  <c:v>5.24</c:v>
                </c:pt>
                <c:pt idx="2679">
                  <c:v>5.24</c:v>
                </c:pt>
                <c:pt idx="2680">
                  <c:v>5.24</c:v>
                </c:pt>
                <c:pt idx="2681">
                  <c:v>5.24</c:v>
                </c:pt>
                <c:pt idx="2682">
                  <c:v>5.24</c:v>
                </c:pt>
                <c:pt idx="2683">
                  <c:v>5.24</c:v>
                </c:pt>
                <c:pt idx="2684">
                  <c:v>5.24</c:v>
                </c:pt>
                <c:pt idx="2685">
                  <c:v>5.27</c:v>
                </c:pt>
                <c:pt idx="2686">
                  <c:v>5.29</c:v>
                </c:pt>
                <c:pt idx="2687">
                  <c:v>5.3</c:v>
                </c:pt>
                <c:pt idx="2688">
                  <c:v>5.3</c:v>
                </c:pt>
                <c:pt idx="2689">
                  <c:v>5.32</c:v>
                </c:pt>
                <c:pt idx="2690">
                  <c:v>5.33</c:v>
                </c:pt>
                <c:pt idx="2691">
                  <c:v>5.33</c:v>
                </c:pt>
                <c:pt idx="2692">
                  <c:v>5.34</c:v>
                </c:pt>
                <c:pt idx="2693">
                  <c:v>5.35</c:v>
                </c:pt>
                <c:pt idx="2694">
                  <c:v>5.35</c:v>
                </c:pt>
                <c:pt idx="2695">
                  <c:v>5.37</c:v>
                </c:pt>
                <c:pt idx="2696">
                  <c:v>5.38</c:v>
                </c:pt>
                <c:pt idx="2697">
                  <c:v>5.38</c:v>
                </c:pt>
                <c:pt idx="2698">
                  <c:v>5.41</c:v>
                </c:pt>
                <c:pt idx="2699">
                  <c:v>5.42</c:v>
                </c:pt>
                <c:pt idx="2700">
                  <c:v>5.46</c:v>
                </c:pt>
                <c:pt idx="2701">
                  <c:v>5.5</c:v>
                </c:pt>
                <c:pt idx="2702">
                  <c:v>5.51</c:v>
                </c:pt>
                <c:pt idx="2703">
                  <c:v>5.52</c:v>
                </c:pt>
                <c:pt idx="2704">
                  <c:v>5.52</c:v>
                </c:pt>
                <c:pt idx="2705">
                  <c:v>5.52</c:v>
                </c:pt>
                <c:pt idx="2706">
                  <c:v>5.54</c:v>
                </c:pt>
                <c:pt idx="2707">
                  <c:v>5.54</c:v>
                </c:pt>
                <c:pt idx="2708">
                  <c:v>5.55</c:v>
                </c:pt>
                <c:pt idx="2709">
                  <c:v>5.6</c:v>
                </c:pt>
                <c:pt idx="2710">
                  <c:v>5.62</c:v>
                </c:pt>
                <c:pt idx="2711">
                  <c:v>5.64</c:v>
                </c:pt>
                <c:pt idx="2712">
                  <c:v>5.67</c:v>
                </c:pt>
                <c:pt idx="2713">
                  <c:v>5.7</c:v>
                </c:pt>
                <c:pt idx="2714">
                  <c:v>5.72</c:v>
                </c:pt>
                <c:pt idx="2715">
                  <c:v>5.75</c:v>
                </c:pt>
                <c:pt idx="2716">
                  <c:v>5.81</c:v>
                </c:pt>
                <c:pt idx="2717">
                  <c:v>5.84</c:v>
                </c:pt>
                <c:pt idx="2718">
                  <c:v>5.86</c:v>
                </c:pt>
                <c:pt idx="2719">
                  <c:v>5.87</c:v>
                </c:pt>
                <c:pt idx="2720">
                  <c:v>5.89</c:v>
                </c:pt>
                <c:pt idx="2721">
                  <c:v>5.9</c:v>
                </c:pt>
                <c:pt idx="2722">
                  <c:v>5.9</c:v>
                </c:pt>
                <c:pt idx="2723">
                  <c:v>5.9</c:v>
                </c:pt>
                <c:pt idx="2724">
                  <c:v>5.9</c:v>
                </c:pt>
                <c:pt idx="2725">
                  <c:v>5.9</c:v>
                </c:pt>
                <c:pt idx="2726">
                  <c:v>5.91</c:v>
                </c:pt>
                <c:pt idx="2727">
                  <c:v>5.91</c:v>
                </c:pt>
                <c:pt idx="2728">
                  <c:v>5.91</c:v>
                </c:pt>
                <c:pt idx="2729">
                  <c:v>5.94</c:v>
                </c:pt>
                <c:pt idx="2730">
                  <c:v>5.98</c:v>
                </c:pt>
                <c:pt idx="2731">
                  <c:v>5.98</c:v>
                </c:pt>
                <c:pt idx="2732">
                  <c:v>6</c:v>
                </c:pt>
                <c:pt idx="2733">
                  <c:v>6</c:v>
                </c:pt>
                <c:pt idx="2734">
                  <c:v>6</c:v>
                </c:pt>
                <c:pt idx="2735">
                  <c:v>5.98</c:v>
                </c:pt>
                <c:pt idx="2736">
                  <c:v>6</c:v>
                </c:pt>
                <c:pt idx="2737">
                  <c:v>5.99</c:v>
                </c:pt>
                <c:pt idx="2738">
                  <c:v>5.99</c:v>
                </c:pt>
                <c:pt idx="2739">
                  <c:v>5.99</c:v>
                </c:pt>
                <c:pt idx="2740">
                  <c:v>6</c:v>
                </c:pt>
                <c:pt idx="2741">
                  <c:v>5.99</c:v>
                </c:pt>
                <c:pt idx="2742">
                  <c:v>5.99</c:v>
                </c:pt>
                <c:pt idx="2743">
                  <c:v>5.99</c:v>
                </c:pt>
                <c:pt idx="2744">
                  <c:v>5.99</c:v>
                </c:pt>
                <c:pt idx="2745">
                  <c:v>5.97</c:v>
                </c:pt>
                <c:pt idx="2746">
                  <c:v>5.95</c:v>
                </c:pt>
                <c:pt idx="2747">
                  <c:v>5.96</c:v>
                </c:pt>
                <c:pt idx="2748">
                  <c:v>5.96</c:v>
                </c:pt>
                <c:pt idx="2749">
                  <c:v>5.96</c:v>
                </c:pt>
                <c:pt idx="2750">
                  <c:v>5.88</c:v>
                </c:pt>
                <c:pt idx="2751">
                  <c:v>5.84</c:v>
                </c:pt>
                <c:pt idx="2752">
                  <c:v>5.84</c:v>
                </c:pt>
                <c:pt idx="2753">
                  <c:v>5.86</c:v>
                </c:pt>
                <c:pt idx="2754">
                  <c:v>5.84</c:v>
                </c:pt>
                <c:pt idx="2755">
                  <c:v>5.84</c:v>
                </c:pt>
                <c:pt idx="2756">
                  <c:v>5.84</c:v>
                </c:pt>
                <c:pt idx="2757">
                  <c:v>5.84</c:v>
                </c:pt>
                <c:pt idx="2758">
                  <c:v>5.84</c:v>
                </c:pt>
                <c:pt idx="2759">
                  <c:v>5.84</c:v>
                </c:pt>
                <c:pt idx="2760">
                  <c:v>5.84</c:v>
                </c:pt>
                <c:pt idx="2761">
                  <c:v>5.85</c:v>
                </c:pt>
                <c:pt idx="2762">
                  <c:v>5.85</c:v>
                </c:pt>
                <c:pt idx="2763">
                  <c:v>5.85</c:v>
                </c:pt>
                <c:pt idx="2764">
                  <c:v>5.85</c:v>
                </c:pt>
                <c:pt idx="2765">
                  <c:v>5.86</c:v>
                </c:pt>
                <c:pt idx="2766">
                  <c:v>5.86</c:v>
                </c:pt>
                <c:pt idx="2767">
                  <c:v>5.86</c:v>
                </c:pt>
                <c:pt idx="2768">
                  <c:v>5.92</c:v>
                </c:pt>
                <c:pt idx="2769">
                  <c:v>5.96</c:v>
                </c:pt>
                <c:pt idx="2770">
                  <c:v>6</c:v>
                </c:pt>
                <c:pt idx="2771">
                  <c:v>6.01</c:v>
                </c:pt>
                <c:pt idx="2772">
                  <c:v>6.02</c:v>
                </c:pt>
                <c:pt idx="2773">
                  <c:v>6.02</c:v>
                </c:pt>
                <c:pt idx="2774">
                  <c:v>6.06</c:v>
                </c:pt>
                <c:pt idx="2775">
                  <c:v>6.08</c:v>
                </c:pt>
                <c:pt idx="2776">
                  <c:v>6.18</c:v>
                </c:pt>
                <c:pt idx="2777">
                  <c:v>6.19</c:v>
                </c:pt>
                <c:pt idx="2778">
                  <c:v>6.22</c:v>
                </c:pt>
                <c:pt idx="2779">
                  <c:v>6.21</c:v>
                </c:pt>
                <c:pt idx="2780">
                  <c:v>6.23</c:v>
                </c:pt>
                <c:pt idx="2781">
                  <c:v>6.23</c:v>
                </c:pt>
                <c:pt idx="2782">
                  <c:v>6.27</c:v>
                </c:pt>
                <c:pt idx="2783">
                  <c:v>6.27</c:v>
                </c:pt>
                <c:pt idx="2784">
                  <c:v>6.29</c:v>
                </c:pt>
                <c:pt idx="2785">
                  <c:v>6.3</c:v>
                </c:pt>
                <c:pt idx="2786">
                  <c:v>6.32</c:v>
                </c:pt>
                <c:pt idx="2787">
                  <c:v>6.3</c:v>
                </c:pt>
                <c:pt idx="2788">
                  <c:v>6.31</c:v>
                </c:pt>
                <c:pt idx="2789">
                  <c:v>6.33</c:v>
                </c:pt>
                <c:pt idx="2790">
                  <c:v>6.35</c:v>
                </c:pt>
                <c:pt idx="2791">
                  <c:v>6.34</c:v>
                </c:pt>
                <c:pt idx="2792">
                  <c:v>6.35</c:v>
                </c:pt>
                <c:pt idx="2793">
                  <c:v>6.38</c:v>
                </c:pt>
                <c:pt idx="2794">
                  <c:v>6.38</c:v>
                </c:pt>
                <c:pt idx="2795">
                  <c:v>6.4</c:v>
                </c:pt>
                <c:pt idx="2796">
                  <c:v>6.41</c:v>
                </c:pt>
                <c:pt idx="2797">
                  <c:v>6.43</c:v>
                </c:pt>
                <c:pt idx="2798">
                  <c:v>6.44</c:v>
                </c:pt>
                <c:pt idx="2799">
                  <c:v>6.46</c:v>
                </c:pt>
                <c:pt idx="2800">
                  <c:v>6.46</c:v>
                </c:pt>
                <c:pt idx="2801">
                  <c:v>6.46</c:v>
                </c:pt>
                <c:pt idx="2802">
                  <c:v>6.47</c:v>
                </c:pt>
                <c:pt idx="2803">
                  <c:v>6.49</c:v>
                </c:pt>
                <c:pt idx="2804">
                  <c:v>6.49</c:v>
                </c:pt>
                <c:pt idx="2805">
                  <c:v>6.49</c:v>
                </c:pt>
                <c:pt idx="2806">
                  <c:v>6.49</c:v>
                </c:pt>
                <c:pt idx="2807">
                  <c:v>6.49</c:v>
                </c:pt>
                <c:pt idx="2808">
                  <c:v>6.49</c:v>
                </c:pt>
                <c:pt idx="2809">
                  <c:v>6.5</c:v>
                </c:pt>
                <c:pt idx="2810">
                  <c:v>6.51</c:v>
                </c:pt>
                <c:pt idx="2811">
                  <c:v>6.51</c:v>
                </c:pt>
                <c:pt idx="2812">
                  <c:v>6.51</c:v>
                </c:pt>
                <c:pt idx="2813">
                  <c:v>6.51</c:v>
                </c:pt>
                <c:pt idx="2814">
                  <c:v>6.51</c:v>
                </c:pt>
                <c:pt idx="2815">
                  <c:v>6.5</c:v>
                </c:pt>
                <c:pt idx="2816">
                  <c:v>6.5</c:v>
                </c:pt>
                <c:pt idx="2817">
                  <c:v>6.51</c:v>
                </c:pt>
                <c:pt idx="2818">
                  <c:v>6.5</c:v>
                </c:pt>
                <c:pt idx="2819">
                  <c:v>6.49</c:v>
                </c:pt>
                <c:pt idx="2820">
                  <c:v>6.5</c:v>
                </c:pt>
                <c:pt idx="2821">
                  <c:v>6.52</c:v>
                </c:pt>
                <c:pt idx="2822">
                  <c:v>6.53</c:v>
                </c:pt>
                <c:pt idx="2823">
                  <c:v>6.51</c:v>
                </c:pt>
                <c:pt idx="2824">
                  <c:v>6.52</c:v>
                </c:pt>
                <c:pt idx="2825">
                  <c:v>6.52</c:v>
                </c:pt>
                <c:pt idx="2826">
                  <c:v>6.53</c:v>
                </c:pt>
                <c:pt idx="2827">
                  <c:v>6.55</c:v>
                </c:pt>
                <c:pt idx="2828">
                  <c:v>6.55</c:v>
                </c:pt>
                <c:pt idx="2829">
                  <c:v>6.56</c:v>
                </c:pt>
                <c:pt idx="2830">
                  <c:v>6.58</c:v>
                </c:pt>
                <c:pt idx="2831">
                  <c:v>6.59</c:v>
                </c:pt>
                <c:pt idx="2832">
                  <c:v>6.59</c:v>
                </c:pt>
                <c:pt idx="2833">
                  <c:v>6.59</c:v>
                </c:pt>
                <c:pt idx="2834">
                  <c:v>6.59</c:v>
                </c:pt>
                <c:pt idx="2835">
                  <c:v>6.59</c:v>
                </c:pt>
                <c:pt idx="2836">
                  <c:v>6.61</c:v>
                </c:pt>
                <c:pt idx="2837">
                  <c:v>6.62</c:v>
                </c:pt>
                <c:pt idx="2838">
                  <c:v>6.62</c:v>
                </c:pt>
                <c:pt idx="2839">
                  <c:v>6.63</c:v>
                </c:pt>
                <c:pt idx="2840">
                  <c:v>6.63</c:v>
                </c:pt>
                <c:pt idx="2841">
                  <c:v>6.64</c:v>
                </c:pt>
                <c:pt idx="2842">
                  <c:v>6.71</c:v>
                </c:pt>
                <c:pt idx="2843">
                  <c:v>6.72</c:v>
                </c:pt>
                <c:pt idx="2844">
                  <c:v>6.72</c:v>
                </c:pt>
                <c:pt idx="2845">
                  <c:v>6.73</c:v>
                </c:pt>
                <c:pt idx="2846">
                  <c:v>6.73</c:v>
                </c:pt>
                <c:pt idx="2847">
                  <c:v>6.73</c:v>
                </c:pt>
                <c:pt idx="2848">
                  <c:v>6.74</c:v>
                </c:pt>
                <c:pt idx="2849">
                  <c:v>6.74</c:v>
                </c:pt>
                <c:pt idx="2850">
                  <c:v>6.75</c:v>
                </c:pt>
                <c:pt idx="2851">
                  <c:v>6.74</c:v>
                </c:pt>
                <c:pt idx="2852">
                  <c:v>6.75</c:v>
                </c:pt>
                <c:pt idx="2853">
                  <c:v>6.75</c:v>
                </c:pt>
                <c:pt idx="2854">
                  <c:v>6.76</c:v>
                </c:pt>
                <c:pt idx="2855">
                  <c:v>6.77</c:v>
                </c:pt>
                <c:pt idx="2856">
                  <c:v>6.8</c:v>
                </c:pt>
                <c:pt idx="2857">
                  <c:v>6.8</c:v>
                </c:pt>
                <c:pt idx="2858">
                  <c:v>6.81</c:v>
                </c:pt>
                <c:pt idx="2859">
                  <c:v>6.81</c:v>
                </c:pt>
                <c:pt idx="2860">
                  <c:v>6.81</c:v>
                </c:pt>
                <c:pt idx="2861">
                  <c:v>6.83</c:v>
                </c:pt>
                <c:pt idx="2862">
                  <c:v>6.82</c:v>
                </c:pt>
                <c:pt idx="2863">
                  <c:v>6.82</c:v>
                </c:pt>
                <c:pt idx="2864">
                  <c:v>6.81</c:v>
                </c:pt>
                <c:pt idx="2865">
                  <c:v>6.78</c:v>
                </c:pt>
                <c:pt idx="2866">
                  <c:v>6.78</c:v>
                </c:pt>
                <c:pt idx="2867">
                  <c:v>6.78</c:v>
                </c:pt>
                <c:pt idx="2868">
                  <c:v>6.79</c:v>
                </c:pt>
                <c:pt idx="2869">
                  <c:v>6.76</c:v>
                </c:pt>
                <c:pt idx="2870">
                  <c:v>6.74</c:v>
                </c:pt>
                <c:pt idx="2871">
                  <c:v>6.72</c:v>
                </c:pt>
                <c:pt idx="2872">
                  <c:v>6.72</c:v>
                </c:pt>
                <c:pt idx="2873">
                  <c:v>6.72</c:v>
                </c:pt>
                <c:pt idx="2874">
                  <c:v>6.71</c:v>
                </c:pt>
                <c:pt idx="2875">
                  <c:v>6.7</c:v>
                </c:pt>
                <c:pt idx="2876">
                  <c:v>6.69</c:v>
                </c:pt>
                <c:pt idx="2877">
                  <c:v>6.68</c:v>
                </c:pt>
                <c:pt idx="2878">
                  <c:v>6.68</c:v>
                </c:pt>
                <c:pt idx="2879">
                  <c:v>6.67</c:v>
                </c:pt>
                <c:pt idx="2880">
                  <c:v>6.66</c:v>
                </c:pt>
                <c:pt idx="2881">
                  <c:v>6.65</c:v>
                </c:pt>
                <c:pt idx="2882">
                  <c:v>6.65</c:v>
                </c:pt>
                <c:pt idx="2883">
                  <c:v>6.65</c:v>
                </c:pt>
                <c:pt idx="2884">
                  <c:v>6.65</c:v>
                </c:pt>
                <c:pt idx="2885">
                  <c:v>6.65</c:v>
                </c:pt>
                <c:pt idx="2886">
                  <c:v>6.64</c:v>
                </c:pt>
                <c:pt idx="2887">
                  <c:v>6.63</c:v>
                </c:pt>
                <c:pt idx="2888">
                  <c:v>6.63</c:v>
                </c:pt>
                <c:pt idx="2889">
                  <c:v>6.62</c:v>
                </c:pt>
                <c:pt idx="2890">
                  <c:v>6.63</c:v>
                </c:pt>
                <c:pt idx="2891">
                  <c:v>6.63</c:v>
                </c:pt>
                <c:pt idx="2892">
                  <c:v>6.63</c:v>
                </c:pt>
                <c:pt idx="2893">
                  <c:v>6.64</c:v>
                </c:pt>
                <c:pt idx="2894">
                  <c:v>6.64</c:v>
                </c:pt>
                <c:pt idx="2895">
                  <c:v>6.59</c:v>
                </c:pt>
                <c:pt idx="2896">
                  <c:v>6.57</c:v>
                </c:pt>
                <c:pt idx="2897">
                  <c:v>6.56</c:v>
                </c:pt>
                <c:pt idx="2898">
                  <c:v>6.56</c:v>
                </c:pt>
                <c:pt idx="2899">
                  <c:v>6.57</c:v>
                </c:pt>
                <c:pt idx="2900">
                  <c:v>6.58</c:v>
                </c:pt>
                <c:pt idx="2901">
                  <c:v>6.59</c:v>
                </c:pt>
                <c:pt idx="2902">
                  <c:v>6.59</c:v>
                </c:pt>
                <c:pt idx="2903">
                  <c:v>6.59</c:v>
                </c:pt>
                <c:pt idx="2904">
                  <c:v>6.58</c:v>
                </c:pt>
                <c:pt idx="2905">
                  <c:v>6.58</c:v>
                </c:pt>
                <c:pt idx="2906">
                  <c:v>6.59</c:v>
                </c:pt>
                <c:pt idx="2907">
                  <c:v>6.58</c:v>
                </c:pt>
                <c:pt idx="2908">
                  <c:v>6.56</c:v>
                </c:pt>
                <c:pt idx="2909">
                  <c:v>6.59</c:v>
                </c:pt>
                <c:pt idx="2910">
                  <c:v>6.6</c:v>
                </c:pt>
                <c:pt idx="2911">
                  <c:v>6.61</c:v>
                </c:pt>
                <c:pt idx="2912">
                  <c:v>6.62</c:v>
                </c:pt>
                <c:pt idx="2913">
                  <c:v>6.64</c:v>
                </c:pt>
                <c:pt idx="2914">
                  <c:v>6.63</c:v>
                </c:pt>
                <c:pt idx="2915">
                  <c:v>6.65</c:v>
                </c:pt>
                <c:pt idx="2916">
                  <c:v>6.65</c:v>
                </c:pt>
                <c:pt idx="2917">
                  <c:v>6.63</c:v>
                </c:pt>
                <c:pt idx="2918">
                  <c:v>6.63</c:v>
                </c:pt>
                <c:pt idx="2919">
                  <c:v>6.62</c:v>
                </c:pt>
                <c:pt idx="2920">
                  <c:v>6.62</c:v>
                </c:pt>
                <c:pt idx="2921">
                  <c:v>6.62</c:v>
                </c:pt>
                <c:pt idx="2922">
                  <c:v>6.63</c:v>
                </c:pt>
                <c:pt idx="2923">
                  <c:v>6.66</c:v>
                </c:pt>
                <c:pt idx="2924">
                  <c:v>6.69</c:v>
                </c:pt>
                <c:pt idx="2925">
                  <c:v>6.7</c:v>
                </c:pt>
                <c:pt idx="2926">
                  <c:v>6.72</c:v>
                </c:pt>
                <c:pt idx="2927">
                  <c:v>6.73</c:v>
                </c:pt>
                <c:pt idx="2928">
                  <c:v>6.77</c:v>
                </c:pt>
                <c:pt idx="2929">
                  <c:v>6.8</c:v>
                </c:pt>
                <c:pt idx="2930">
                  <c:v>6.83</c:v>
                </c:pt>
                <c:pt idx="2931">
                  <c:v>6.86</c:v>
                </c:pt>
                <c:pt idx="2932">
                  <c:v>6.86</c:v>
                </c:pt>
                <c:pt idx="2933">
                  <c:v>6.86</c:v>
                </c:pt>
                <c:pt idx="2934">
                  <c:v>6.85</c:v>
                </c:pt>
                <c:pt idx="2935">
                  <c:v>6.85</c:v>
                </c:pt>
                <c:pt idx="2936">
                  <c:v>6.86</c:v>
                </c:pt>
                <c:pt idx="2937">
                  <c:v>6.84</c:v>
                </c:pt>
                <c:pt idx="2938">
                  <c:v>6.85</c:v>
                </c:pt>
                <c:pt idx="2939">
                  <c:v>6.85</c:v>
                </c:pt>
                <c:pt idx="2940">
                  <c:v>6.87</c:v>
                </c:pt>
                <c:pt idx="2941">
                  <c:v>6.89</c:v>
                </c:pt>
                <c:pt idx="2942">
                  <c:v>6.88</c:v>
                </c:pt>
                <c:pt idx="2943">
                  <c:v>6.88</c:v>
                </c:pt>
                <c:pt idx="2944">
                  <c:v>6.89</c:v>
                </c:pt>
                <c:pt idx="2945">
                  <c:v>6.88</c:v>
                </c:pt>
                <c:pt idx="2946">
                  <c:v>6.88</c:v>
                </c:pt>
                <c:pt idx="2947">
                  <c:v>6.87</c:v>
                </c:pt>
                <c:pt idx="2948">
                  <c:v>6.86</c:v>
                </c:pt>
                <c:pt idx="2949">
                  <c:v>6.86</c:v>
                </c:pt>
                <c:pt idx="2950">
                  <c:v>6.85</c:v>
                </c:pt>
                <c:pt idx="2951">
                  <c:v>6.84</c:v>
                </c:pt>
                <c:pt idx="2952">
                  <c:v>6.84</c:v>
                </c:pt>
                <c:pt idx="2953">
                  <c:v>6.83</c:v>
                </c:pt>
                <c:pt idx="2954">
                  <c:v>6.82</c:v>
                </c:pt>
                <c:pt idx="2955">
                  <c:v>6.82</c:v>
                </c:pt>
                <c:pt idx="2956">
                  <c:v>6.81</c:v>
                </c:pt>
                <c:pt idx="2957">
                  <c:v>6.8</c:v>
                </c:pt>
                <c:pt idx="2958">
                  <c:v>6.8</c:v>
                </c:pt>
                <c:pt idx="2959">
                  <c:v>6.8</c:v>
                </c:pt>
                <c:pt idx="2960">
                  <c:v>6.8</c:v>
                </c:pt>
                <c:pt idx="2961">
                  <c:v>6.79</c:v>
                </c:pt>
                <c:pt idx="2962">
                  <c:v>6.78</c:v>
                </c:pt>
                <c:pt idx="2963">
                  <c:v>6.76</c:v>
                </c:pt>
                <c:pt idx="2964">
                  <c:v>6.66</c:v>
                </c:pt>
                <c:pt idx="2965">
                  <c:v>6.64</c:v>
                </c:pt>
                <c:pt idx="2966">
                  <c:v>6.63</c:v>
                </c:pt>
                <c:pt idx="2967">
                  <c:v>6.62</c:v>
                </c:pt>
                <c:pt idx="2968">
                  <c:v>6.62</c:v>
                </c:pt>
                <c:pt idx="2969">
                  <c:v>6.6</c:v>
                </c:pt>
                <c:pt idx="2970">
                  <c:v>6.61</c:v>
                </c:pt>
                <c:pt idx="2971">
                  <c:v>6.58</c:v>
                </c:pt>
                <c:pt idx="2972">
                  <c:v>6.53</c:v>
                </c:pt>
                <c:pt idx="2973">
                  <c:v>6.52</c:v>
                </c:pt>
                <c:pt idx="2974">
                  <c:v>6.51</c:v>
                </c:pt>
                <c:pt idx="2975">
                  <c:v>6.51</c:v>
                </c:pt>
                <c:pt idx="2976">
                  <c:v>6.51</c:v>
                </c:pt>
                <c:pt idx="2977">
                  <c:v>6.5</c:v>
                </c:pt>
                <c:pt idx="2978">
                  <c:v>6.49</c:v>
                </c:pt>
                <c:pt idx="2979">
                  <c:v>6.49</c:v>
                </c:pt>
                <c:pt idx="2980">
                  <c:v>6.48</c:v>
                </c:pt>
                <c:pt idx="2981">
                  <c:v>6.47</c:v>
                </c:pt>
                <c:pt idx="2982">
                  <c:v>6.46</c:v>
                </c:pt>
                <c:pt idx="2983">
                  <c:v>5.95</c:v>
                </c:pt>
                <c:pt idx="2984">
                  <c:v>5.93</c:v>
                </c:pt>
                <c:pt idx="2985">
                  <c:v>5.95</c:v>
                </c:pt>
                <c:pt idx="2986">
                  <c:v>5.94</c:v>
                </c:pt>
                <c:pt idx="2987">
                  <c:v>5.92</c:v>
                </c:pt>
                <c:pt idx="2988">
                  <c:v>5.91</c:v>
                </c:pt>
                <c:pt idx="2989">
                  <c:v>5.86</c:v>
                </c:pt>
                <c:pt idx="2990">
                  <c:v>5.84</c:v>
                </c:pt>
                <c:pt idx="2991">
                  <c:v>5.82</c:v>
                </c:pt>
                <c:pt idx="2992">
                  <c:v>5.79</c:v>
                </c:pt>
                <c:pt idx="2993">
                  <c:v>5.79</c:v>
                </c:pt>
                <c:pt idx="2994">
                  <c:v>5.74</c:v>
                </c:pt>
                <c:pt idx="2995">
                  <c:v>5.68</c:v>
                </c:pt>
                <c:pt idx="2996">
                  <c:v>5.66</c:v>
                </c:pt>
                <c:pt idx="2997">
                  <c:v>5.63</c:v>
                </c:pt>
                <c:pt idx="2998">
                  <c:v>5.62</c:v>
                </c:pt>
                <c:pt idx="2999">
                  <c:v>5.54</c:v>
                </c:pt>
                <c:pt idx="3000">
                  <c:v>5.47</c:v>
                </c:pt>
                <c:pt idx="3001">
                  <c:v>5.41</c:v>
                </c:pt>
                <c:pt idx="3002">
                  <c:v>5.25</c:v>
                </c:pt>
                <c:pt idx="3003">
                  <c:v>4.99</c:v>
                </c:pt>
                <c:pt idx="3004">
                  <c:v>4.9400000000000004</c:v>
                </c:pt>
                <c:pt idx="3005">
                  <c:v>4.91</c:v>
                </c:pt>
                <c:pt idx="3006">
                  <c:v>4.87</c:v>
                </c:pt>
                <c:pt idx="3007">
                  <c:v>4.8600000000000003</c:v>
                </c:pt>
                <c:pt idx="3008">
                  <c:v>4.84</c:v>
                </c:pt>
                <c:pt idx="3009">
                  <c:v>4.82</c:v>
                </c:pt>
                <c:pt idx="3010">
                  <c:v>4.82</c:v>
                </c:pt>
                <c:pt idx="3011">
                  <c:v>4.8</c:v>
                </c:pt>
                <c:pt idx="3012">
                  <c:v>4.79</c:v>
                </c:pt>
                <c:pt idx="3013">
                  <c:v>4.79</c:v>
                </c:pt>
                <c:pt idx="3014">
                  <c:v>4.78</c:v>
                </c:pt>
                <c:pt idx="3015">
                  <c:v>4.7699999999999996</c:v>
                </c:pt>
                <c:pt idx="3016">
                  <c:v>4.7699999999999996</c:v>
                </c:pt>
                <c:pt idx="3017">
                  <c:v>4.7699999999999996</c:v>
                </c:pt>
                <c:pt idx="3018">
                  <c:v>4.7699999999999996</c:v>
                </c:pt>
                <c:pt idx="3019">
                  <c:v>4.7699999999999996</c:v>
                </c:pt>
                <c:pt idx="3020">
                  <c:v>4.7699999999999996</c:v>
                </c:pt>
                <c:pt idx="3021">
                  <c:v>4.74</c:v>
                </c:pt>
                <c:pt idx="3022">
                  <c:v>4.7</c:v>
                </c:pt>
                <c:pt idx="3023">
                  <c:v>4.67</c:v>
                </c:pt>
                <c:pt idx="3024">
                  <c:v>4.58</c:v>
                </c:pt>
                <c:pt idx="3025">
                  <c:v>4.5599999999999996</c:v>
                </c:pt>
                <c:pt idx="3026">
                  <c:v>4.54</c:v>
                </c:pt>
                <c:pt idx="3027">
                  <c:v>4.5199999999999996</c:v>
                </c:pt>
                <c:pt idx="3028">
                  <c:v>4.49</c:v>
                </c:pt>
                <c:pt idx="3029">
                  <c:v>4.45</c:v>
                </c:pt>
                <c:pt idx="3030">
                  <c:v>4.42</c:v>
                </c:pt>
                <c:pt idx="3031">
                  <c:v>4.41</c:v>
                </c:pt>
                <c:pt idx="3032">
                  <c:v>4.41</c:v>
                </c:pt>
                <c:pt idx="3033">
                  <c:v>4.3899999999999997</c:v>
                </c:pt>
                <c:pt idx="3034">
                  <c:v>4.38</c:v>
                </c:pt>
                <c:pt idx="3035">
                  <c:v>4.38</c:v>
                </c:pt>
                <c:pt idx="3036">
                  <c:v>4.3600000000000003</c:v>
                </c:pt>
                <c:pt idx="3037">
                  <c:v>4.3499999999999996</c:v>
                </c:pt>
                <c:pt idx="3038">
                  <c:v>4.3600000000000003</c:v>
                </c:pt>
                <c:pt idx="3039">
                  <c:v>4.3499999999999996</c:v>
                </c:pt>
                <c:pt idx="3040">
                  <c:v>4.3499999999999996</c:v>
                </c:pt>
                <c:pt idx="3041">
                  <c:v>4.34</c:v>
                </c:pt>
                <c:pt idx="3042">
                  <c:v>4.33</c:v>
                </c:pt>
                <c:pt idx="3043">
                  <c:v>4.32</c:v>
                </c:pt>
                <c:pt idx="3044">
                  <c:v>4.28</c:v>
                </c:pt>
                <c:pt idx="3045">
                  <c:v>4.2699999999999996</c:v>
                </c:pt>
                <c:pt idx="3046">
                  <c:v>4.25</c:v>
                </c:pt>
                <c:pt idx="3047">
                  <c:v>4.26</c:v>
                </c:pt>
                <c:pt idx="3048">
                  <c:v>4.26</c:v>
                </c:pt>
                <c:pt idx="3049">
                  <c:v>4.2699999999999996</c:v>
                </c:pt>
                <c:pt idx="3050">
                  <c:v>4.28</c:v>
                </c:pt>
                <c:pt idx="3051">
                  <c:v>4.26</c:v>
                </c:pt>
                <c:pt idx="3052">
                  <c:v>4.26</c:v>
                </c:pt>
                <c:pt idx="3053">
                  <c:v>4.26</c:v>
                </c:pt>
                <c:pt idx="3054">
                  <c:v>4.25</c:v>
                </c:pt>
                <c:pt idx="3055">
                  <c:v>4.28</c:v>
                </c:pt>
                <c:pt idx="3056">
                  <c:v>4.29</c:v>
                </c:pt>
                <c:pt idx="3057">
                  <c:v>4.3099999999999996</c:v>
                </c:pt>
                <c:pt idx="3058">
                  <c:v>4.33</c:v>
                </c:pt>
                <c:pt idx="3059">
                  <c:v>4.3499999999999996</c:v>
                </c:pt>
                <c:pt idx="3060">
                  <c:v>4.3499999999999996</c:v>
                </c:pt>
                <c:pt idx="3061">
                  <c:v>4.3499999999999996</c:v>
                </c:pt>
                <c:pt idx="3062">
                  <c:v>4.3499999999999996</c:v>
                </c:pt>
                <c:pt idx="3063">
                  <c:v>4.37</c:v>
                </c:pt>
                <c:pt idx="3064">
                  <c:v>4.38</c:v>
                </c:pt>
                <c:pt idx="3065">
                  <c:v>4.3899999999999997</c:v>
                </c:pt>
                <c:pt idx="3066">
                  <c:v>4.4000000000000004</c:v>
                </c:pt>
                <c:pt idx="3067">
                  <c:v>4.41</c:v>
                </c:pt>
                <c:pt idx="3068">
                  <c:v>4.42</c:v>
                </c:pt>
                <c:pt idx="3069">
                  <c:v>4.4800000000000004</c:v>
                </c:pt>
                <c:pt idx="3070">
                  <c:v>4.51</c:v>
                </c:pt>
                <c:pt idx="3071">
                  <c:v>4.53</c:v>
                </c:pt>
                <c:pt idx="3072">
                  <c:v>4.55</c:v>
                </c:pt>
                <c:pt idx="3073">
                  <c:v>4.57</c:v>
                </c:pt>
                <c:pt idx="3074">
                  <c:v>4.58</c:v>
                </c:pt>
                <c:pt idx="3075">
                  <c:v>4.5999999999999996</c:v>
                </c:pt>
                <c:pt idx="3076">
                  <c:v>4.62</c:v>
                </c:pt>
                <c:pt idx="3077">
                  <c:v>4.6399999999999997</c:v>
                </c:pt>
                <c:pt idx="3078">
                  <c:v>4.66</c:v>
                </c:pt>
                <c:pt idx="3079">
                  <c:v>4.67</c:v>
                </c:pt>
                <c:pt idx="3080">
                  <c:v>4.68</c:v>
                </c:pt>
                <c:pt idx="3081">
                  <c:v>4.68</c:v>
                </c:pt>
                <c:pt idx="3082">
                  <c:v>4.6900000000000004</c:v>
                </c:pt>
                <c:pt idx="3083">
                  <c:v>4.7</c:v>
                </c:pt>
                <c:pt idx="3084">
                  <c:v>4.71</c:v>
                </c:pt>
                <c:pt idx="3085">
                  <c:v>4.71</c:v>
                </c:pt>
                <c:pt idx="3086">
                  <c:v>4.72</c:v>
                </c:pt>
                <c:pt idx="3087">
                  <c:v>4.71</c:v>
                </c:pt>
                <c:pt idx="3088">
                  <c:v>4.7300000000000004</c:v>
                </c:pt>
                <c:pt idx="3089">
                  <c:v>4.74</c:v>
                </c:pt>
                <c:pt idx="3090">
                  <c:v>4.74</c:v>
                </c:pt>
                <c:pt idx="3091">
                  <c:v>4.75</c:v>
                </c:pt>
                <c:pt idx="3092">
                  <c:v>4.75</c:v>
                </c:pt>
                <c:pt idx="3093">
                  <c:v>4.74</c:v>
                </c:pt>
                <c:pt idx="3094">
                  <c:v>4.76</c:v>
                </c:pt>
                <c:pt idx="3095">
                  <c:v>4.75</c:v>
                </c:pt>
                <c:pt idx="3096">
                  <c:v>4.76</c:v>
                </c:pt>
                <c:pt idx="3097">
                  <c:v>4.76</c:v>
                </c:pt>
                <c:pt idx="3098">
                  <c:v>4.76</c:v>
                </c:pt>
                <c:pt idx="3099">
                  <c:v>4.7699999999999996</c:v>
                </c:pt>
                <c:pt idx="3100">
                  <c:v>4.76</c:v>
                </c:pt>
                <c:pt idx="3101">
                  <c:v>4.76</c:v>
                </c:pt>
                <c:pt idx="3102">
                  <c:v>4.76</c:v>
                </c:pt>
                <c:pt idx="3103">
                  <c:v>4.75</c:v>
                </c:pt>
                <c:pt idx="3104">
                  <c:v>4.75</c:v>
                </c:pt>
                <c:pt idx="3105">
                  <c:v>4.6500000000000004</c:v>
                </c:pt>
                <c:pt idx="3106">
                  <c:v>4.63</c:v>
                </c:pt>
                <c:pt idx="3107">
                  <c:v>4.63</c:v>
                </c:pt>
                <c:pt idx="3108">
                  <c:v>4.62</c:v>
                </c:pt>
                <c:pt idx="3109">
                  <c:v>4.6100000000000003</c:v>
                </c:pt>
                <c:pt idx="3110">
                  <c:v>4.59</c:v>
                </c:pt>
                <c:pt idx="3111">
                  <c:v>4.57</c:v>
                </c:pt>
                <c:pt idx="3112">
                  <c:v>4.5599999999999996</c:v>
                </c:pt>
                <c:pt idx="3113">
                  <c:v>4.55</c:v>
                </c:pt>
                <c:pt idx="3114">
                  <c:v>4.54</c:v>
                </c:pt>
                <c:pt idx="3115">
                  <c:v>4.5199999999999996</c:v>
                </c:pt>
                <c:pt idx="3116">
                  <c:v>4.5</c:v>
                </c:pt>
                <c:pt idx="3117">
                  <c:v>4.49</c:v>
                </c:pt>
                <c:pt idx="3118">
                  <c:v>4.4800000000000004</c:v>
                </c:pt>
                <c:pt idx="3119">
                  <c:v>4.45</c:v>
                </c:pt>
                <c:pt idx="3120">
                  <c:v>4.43</c:v>
                </c:pt>
                <c:pt idx="3121">
                  <c:v>4.41</c:v>
                </c:pt>
                <c:pt idx="3122">
                  <c:v>4.41</c:v>
                </c:pt>
                <c:pt idx="3123">
                  <c:v>4.4000000000000004</c:v>
                </c:pt>
                <c:pt idx="3124">
                  <c:v>4.38</c:v>
                </c:pt>
                <c:pt idx="3125">
                  <c:v>4.38</c:v>
                </c:pt>
                <c:pt idx="3126">
                  <c:v>4.37</c:v>
                </c:pt>
                <c:pt idx="3127">
                  <c:v>4.3600000000000003</c:v>
                </c:pt>
                <c:pt idx="3128">
                  <c:v>4.3600000000000003</c:v>
                </c:pt>
                <c:pt idx="3129">
                  <c:v>4.3600000000000003</c:v>
                </c:pt>
                <c:pt idx="3130">
                  <c:v>4.37</c:v>
                </c:pt>
                <c:pt idx="3131">
                  <c:v>4.37</c:v>
                </c:pt>
                <c:pt idx="3132">
                  <c:v>4.37</c:v>
                </c:pt>
                <c:pt idx="3133">
                  <c:v>4.3600000000000003</c:v>
                </c:pt>
                <c:pt idx="3134">
                  <c:v>4.3499999999999996</c:v>
                </c:pt>
                <c:pt idx="3135">
                  <c:v>4.33</c:v>
                </c:pt>
                <c:pt idx="3136">
                  <c:v>4.34</c:v>
                </c:pt>
                <c:pt idx="3137">
                  <c:v>4.33</c:v>
                </c:pt>
                <c:pt idx="3138">
                  <c:v>4.33</c:v>
                </c:pt>
                <c:pt idx="3139">
                  <c:v>4.32</c:v>
                </c:pt>
                <c:pt idx="3140">
                  <c:v>4.32</c:v>
                </c:pt>
                <c:pt idx="3141">
                  <c:v>4.33</c:v>
                </c:pt>
                <c:pt idx="3142">
                  <c:v>4.33</c:v>
                </c:pt>
                <c:pt idx="3143">
                  <c:v>4.33</c:v>
                </c:pt>
                <c:pt idx="3144">
                  <c:v>4.33</c:v>
                </c:pt>
                <c:pt idx="3145">
                  <c:v>4.33</c:v>
                </c:pt>
                <c:pt idx="3146">
                  <c:v>4.34</c:v>
                </c:pt>
                <c:pt idx="3147">
                  <c:v>4.34</c:v>
                </c:pt>
                <c:pt idx="3148">
                  <c:v>4.34</c:v>
                </c:pt>
                <c:pt idx="3149">
                  <c:v>4.33</c:v>
                </c:pt>
                <c:pt idx="3150">
                  <c:v>4.33</c:v>
                </c:pt>
                <c:pt idx="3151">
                  <c:v>4.33</c:v>
                </c:pt>
                <c:pt idx="3152">
                  <c:v>4.33</c:v>
                </c:pt>
                <c:pt idx="3153">
                  <c:v>4.33</c:v>
                </c:pt>
                <c:pt idx="3154">
                  <c:v>4.33</c:v>
                </c:pt>
                <c:pt idx="3155">
                  <c:v>4.33</c:v>
                </c:pt>
                <c:pt idx="3156">
                  <c:v>4.34</c:v>
                </c:pt>
                <c:pt idx="3157">
                  <c:v>4.33</c:v>
                </c:pt>
                <c:pt idx="3158">
                  <c:v>4.33</c:v>
                </c:pt>
                <c:pt idx="3159">
                  <c:v>4.33</c:v>
                </c:pt>
                <c:pt idx="3160">
                  <c:v>4.34</c:v>
                </c:pt>
                <c:pt idx="3161">
                  <c:v>4.34</c:v>
                </c:pt>
                <c:pt idx="3162">
                  <c:v>4.34</c:v>
                </c:pt>
                <c:pt idx="3163">
                  <c:v>4.3499999999999996</c:v>
                </c:pt>
                <c:pt idx="3164">
                  <c:v>4.3600000000000003</c:v>
                </c:pt>
                <c:pt idx="3165">
                  <c:v>4.3499999999999996</c:v>
                </c:pt>
                <c:pt idx="3166">
                  <c:v>4.34</c:v>
                </c:pt>
                <c:pt idx="3167">
                  <c:v>4.33</c:v>
                </c:pt>
                <c:pt idx="3168">
                  <c:v>4.32</c:v>
                </c:pt>
                <c:pt idx="3169">
                  <c:v>4.32</c:v>
                </c:pt>
                <c:pt idx="3170">
                  <c:v>4.33</c:v>
                </c:pt>
                <c:pt idx="3171">
                  <c:v>4.32</c:v>
                </c:pt>
                <c:pt idx="3172">
                  <c:v>4.33</c:v>
                </c:pt>
                <c:pt idx="3173">
                  <c:v>4.33</c:v>
                </c:pt>
                <c:pt idx="3174">
                  <c:v>4.34</c:v>
                </c:pt>
                <c:pt idx="3175">
                  <c:v>4.3499999999999996</c:v>
                </c:pt>
                <c:pt idx="3176">
                  <c:v>4.3499999999999996</c:v>
                </c:pt>
                <c:pt idx="3177">
                  <c:v>4.3499999999999996</c:v>
                </c:pt>
                <c:pt idx="3178">
                  <c:v>4.34</c:v>
                </c:pt>
                <c:pt idx="3179">
                  <c:v>4.33</c:v>
                </c:pt>
                <c:pt idx="3180">
                  <c:v>4.33</c:v>
                </c:pt>
                <c:pt idx="3181">
                  <c:v>4.33</c:v>
                </c:pt>
                <c:pt idx="3182">
                  <c:v>4.33</c:v>
                </c:pt>
                <c:pt idx="3183">
                  <c:v>4.34</c:v>
                </c:pt>
                <c:pt idx="3184">
                  <c:v>4.34</c:v>
                </c:pt>
                <c:pt idx="3185">
                  <c:v>4.33</c:v>
                </c:pt>
                <c:pt idx="3186">
                  <c:v>4.33</c:v>
                </c:pt>
                <c:pt idx="3187">
                  <c:v>4.32</c:v>
                </c:pt>
                <c:pt idx="3188">
                  <c:v>4.33</c:v>
                </c:pt>
                <c:pt idx="3189">
                  <c:v>4.32</c:v>
                </c:pt>
                <c:pt idx="3190">
                  <c:v>4.3099999999999996</c:v>
                </c:pt>
                <c:pt idx="3191">
                  <c:v>4.3099999999999996</c:v>
                </c:pt>
                <c:pt idx="3192">
                  <c:v>4.3099999999999996</c:v>
                </c:pt>
                <c:pt idx="3193">
                  <c:v>4.3</c:v>
                </c:pt>
                <c:pt idx="3194">
                  <c:v>4.3</c:v>
                </c:pt>
                <c:pt idx="3195">
                  <c:v>4.3</c:v>
                </c:pt>
                <c:pt idx="3196">
                  <c:v>4.3099999999999996</c:v>
                </c:pt>
                <c:pt idx="3197">
                  <c:v>4.3099999999999996</c:v>
                </c:pt>
                <c:pt idx="3198">
                  <c:v>4.3</c:v>
                </c:pt>
                <c:pt idx="3199">
                  <c:v>4.3099999999999996</c:v>
                </c:pt>
                <c:pt idx="3200">
                  <c:v>4.3099999999999996</c:v>
                </c:pt>
                <c:pt idx="3201">
                  <c:v>4.3</c:v>
                </c:pt>
                <c:pt idx="3202">
                  <c:v>4.3</c:v>
                </c:pt>
                <c:pt idx="3203">
                  <c:v>4.3</c:v>
                </c:pt>
                <c:pt idx="3204">
                  <c:v>4.3099999999999996</c:v>
                </c:pt>
                <c:pt idx="3205">
                  <c:v>4.3099999999999996</c:v>
                </c:pt>
                <c:pt idx="3206">
                  <c:v>4.3099999999999996</c:v>
                </c:pt>
                <c:pt idx="3207">
                  <c:v>4.3</c:v>
                </c:pt>
                <c:pt idx="3208">
                  <c:v>4.3</c:v>
                </c:pt>
                <c:pt idx="3209">
                  <c:v>4.3</c:v>
                </c:pt>
                <c:pt idx="3210">
                  <c:v>4.3</c:v>
                </c:pt>
                <c:pt idx="3211">
                  <c:v>4.3</c:v>
                </c:pt>
                <c:pt idx="3212">
                  <c:v>4.3</c:v>
                </c:pt>
                <c:pt idx="3213">
                  <c:v>4.3</c:v>
                </c:pt>
                <c:pt idx="3214">
                  <c:v>4.3</c:v>
                </c:pt>
                <c:pt idx="3215">
                  <c:v>4.3</c:v>
                </c:pt>
                <c:pt idx="3216">
                  <c:v>4.3</c:v>
                </c:pt>
                <c:pt idx="3217">
                  <c:v>4.29</c:v>
                </c:pt>
                <c:pt idx="3218">
                  <c:v>4.3</c:v>
                </c:pt>
                <c:pt idx="3219">
                  <c:v>4.3</c:v>
                </c:pt>
                <c:pt idx="3220">
                  <c:v>4.3</c:v>
                </c:pt>
                <c:pt idx="3221">
                  <c:v>4.3</c:v>
                </c:pt>
                <c:pt idx="3222">
                  <c:v>4.29</c:v>
                </c:pt>
                <c:pt idx="3223">
                  <c:v>4.29</c:v>
                </c:pt>
                <c:pt idx="3224">
                  <c:v>4.29</c:v>
                </c:pt>
                <c:pt idx="3225">
                  <c:v>4.3099999999999996</c:v>
                </c:pt>
                <c:pt idx="3226">
                  <c:v>4.33</c:v>
                </c:pt>
                <c:pt idx="3227">
                  <c:v>4.33</c:v>
                </c:pt>
                <c:pt idx="3228">
                  <c:v>4.34</c:v>
                </c:pt>
                <c:pt idx="3229">
                  <c:v>4.34</c:v>
                </c:pt>
                <c:pt idx="3230">
                  <c:v>4.34</c:v>
                </c:pt>
                <c:pt idx="3231">
                  <c:v>4.34</c:v>
                </c:pt>
                <c:pt idx="3232">
                  <c:v>4.3499999999999996</c:v>
                </c:pt>
                <c:pt idx="3233">
                  <c:v>4.3600000000000003</c:v>
                </c:pt>
                <c:pt idx="3234">
                  <c:v>4.3499999999999996</c:v>
                </c:pt>
                <c:pt idx="3235">
                  <c:v>4.37</c:v>
                </c:pt>
                <c:pt idx="3236">
                  <c:v>4.38</c:v>
                </c:pt>
                <c:pt idx="3237">
                  <c:v>4.3899999999999997</c:v>
                </c:pt>
                <c:pt idx="3238">
                  <c:v>4.38</c:v>
                </c:pt>
                <c:pt idx="3239">
                  <c:v>4.38</c:v>
                </c:pt>
                <c:pt idx="3240">
                  <c:v>4.38</c:v>
                </c:pt>
                <c:pt idx="3241">
                  <c:v>4.38</c:v>
                </c:pt>
                <c:pt idx="3242">
                  <c:v>4.3899999999999997</c:v>
                </c:pt>
                <c:pt idx="3243">
                  <c:v>4.3899999999999997</c:v>
                </c:pt>
                <c:pt idx="3244">
                  <c:v>4.3899999999999997</c:v>
                </c:pt>
                <c:pt idx="3245">
                  <c:v>4.3899999999999997</c:v>
                </c:pt>
                <c:pt idx="3246">
                  <c:v>4.4000000000000004</c:v>
                </c:pt>
                <c:pt idx="3247">
                  <c:v>4.38</c:v>
                </c:pt>
                <c:pt idx="3248">
                  <c:v>4.37</c:v>
                </c:pt>
                <c:pt idx="3249">
                  <c:v>4.3600000000000003</c:v>
                </c:pt>
                <c:pt idx="3250">
                  <c:v>4.3499999999999996</c:v>
                </c:pt>
                <c:pt idx="3251">
                  <c:v>4.34</c:v>
                </c:pt>
                <c:pt idx="3252">
                  <c:v>4.34</c:v>
                </c:pt>
                <c:pt idx="3253">
                  <c:v>4.33</c:v>
                </c:pt>
                <c:pt idx="3254">
                  <c:v>4.32</c:v>
                </c:pt>
                <c:pt idx="3255">
                  <c:v>4.3099999999999996</c:v>
                </c:pt>
                <c:pt idx="3256">
                  <c:v>4.29</c:v>
                </c:pt>
                <c:pt idx="3257">
                  <c:v>4.29</c:v>
                </c:pt>
                <c:pt idx="3258">
                  <c:v>4.28</c:v>
                </c:pt>
                <c:pt idx="3259">
                  <c:v>4.3</c:v>
                </c:pt>
                <c:pt idx="3260">
                  <c:v>4.28</c:v>
                </c:pt>
                <c:pt idx="3261">
                  <c:v>4.3</c:v>
                </c:pt>
                <c:pt idx="3262">
                  <c:v>4.29</c:v>
                </c:pt>
                <c:pt idx="3263">
                  <c:v>4.28</c:v>
                </c:pt>
                <c:pt idx="3264">
                  <c:v>4.28</c:v>
                </c:pt>
                <c:pt idx="3265">
                  <c:v>4.2699999999999996</c:v>
                </c:pt>
                <c:pt idx="3266">
                  <c:v>4.2699999999999996</c:v>
                </c:pt>
                <c:pt idx="3267">
                  <c:v>4.2699999999999996</c:v>
                </c:pt>
                <c:pt idx="3268">
                  <c:v>4.26</c:v>
                </c:pt>
                <c:pt idx="3269">
                  <c:v>4.26</c:v>
                </c:pt>
                <c:pt idx="3270">
                  <c:v>4.25</c:v>
                </c:pt>
                <c:pt idx="3271">
                  <c:v>4.25</c:v>
                </c:pt>
                <c:pt idx="3272">
                  <c:v>4.25</c:v>
                </c:pt>
                <c:pt idx="3273">
                  <c:v>4.2300000000000004</c:v>
                </c:pt>
                <c:pt idx="3274">
                  <c:v>4.24</c:v>
                </c:pt>
                <c:pt idx="3275">
                  <c:v>4.24</c:v>
                </c:pt>
                <c:pt idx="3276">
                  <c:v>4.24</c:v>
                </c:pt>
                <c:pt idx="3277">
                  <c:v>4.25</c:v>
                </c:pt>
                <c:pt idx="3278">
                  <c:v>4.25</c:v>
                </c:pt>
                <c:pt idx="3279">
                  <c:v>4.25</c:v>
                </c:pt>
                <c:pt idx="3280">
                  <c:v>4.2300000000000004</c:v>
                </c:pt>
                <c:pt idx="3281">
                  <c:v>4.2300000000000004</c:v>
                </c:pt>
                <c:pt idx="3282">
                  <c:v>4.24</c:v>
                </c:pt>
                <c:pt idx="3283">
                  <c:v>4.2300000000000004</c:v>
                </c:pt>
                <c:pt idx="3284">
                  <c:v>4.24</c:v>
                </c:pt>
                <c:pt idx="3285">
                  <c:v>4.2300000000000004</c:v>
                </c:pt>
                <c:pt idx="3286">
                  <c:v>4.2300000000000004</c:v>
                </c:pt>
                <c:pt idx="3287">
                  <c:v>4.22</c:v>
                </c:pt>
                <c:pt idx="3288">
                  <c:v>4.2300000000000004</c:v>
                </c:pt>
                <c:pt idx="3289">
                  <c:v>4.2300000000000004</c:v>
                </c:pt>
                <c:pt idx="3290">
                  <c:v>4.24</c:v>
                </c:pt>
                <c:pt idx="3291">
                  <c:v>4.2300000000000004</c:v>
                </c:pt>
                <c:pt idx="3292">
                  <c:v>4.2300000000000004</c:v>
                </c:pt>
                <c:pt idx="3293">
                  <c:v>4.24</c:v>
                </c:pt>
                <c:pt idx="3294">
                  <c:v>4.2300000000000004</c:v>
                </c:pt>
                <c:pt idx="3295">
                  <c:v>4.2300000000000004</c:v>
                </c:pt>
                <c:pt idx="3296">
                  <c:v>4.22</c:v>
                </c:pt>
                <c:pt idx="3297">
                  <c:v>4.2300000000000004</c:v>
                </c:pt>
                <c:pt idx="3298">
                  <c:v>4.2300000000000004</c:v>
                </c:pt>
                <c:pt idx="3299">
                  <c:v>4.2300000000000004</c:v>
                </c:pt>
                <c:pt idx="3300">
                  <c:v>4.21</c:v>
                </c:pt>
                <c:pt idx="3301">
                  <c:v>4.1900000000000004</c:v>
                </c:pt>
                <c:pt idx="3302">
                  <c:v>4.1900000000000004</c:v>
                </c:pt>
                <c:pt idx="3303">
                  <c:v>4.17</c:v>
                </c:pt>
                <c:pt idx="3304">
                  <c:v>4.17</c:v>
                </c:pt>
                <c:pt idx="3305">
                  <c:v>4.1399999999999997</c:v>
                </c:pt>
                <c:pt idx="3306">
                  <c:v>4.12</c:v>
                </c:pt>
                <c:pt idx="3307">
                  <c:v>4.12</c:v>
                </c:pt>
                <c:pt idx="3308">
                  <c:v>4.09</c:v>
                </c:pt>
                <c:pt idx="3309">
                  <c:v>4.08</c:v>
                </c:pt>
                <c:pt idx="3310">
                  <c:v>4.07</c:v>
                </c:pt>
                <c:pt idx="3311">
                  <c:v>4.07</c:v>
                </c:pt>
                <c:pt idx="3312">
                  <c:v>4.05</c:v>
                </c:pt>
                <c:pt idx="3313">
                  <c:v>4.05</c:v>
                </c:pt>
                <c:pt idx="3314">
                  <c:v>4.04</c:v>
                </c:pt>
                <c:pt idx="3315">
                  <c:v>4.0199999999999996</c:v>
                </c:pt>
                <c:pt idx="3316">
                  <c:v>4.0199999999999996</c:v>
                </c:pt>
                <c:pt idx="3317">
                  <c:v>4.0199999999999996</c:v>
                </c:pt>
                <c:pt idx="3318">
                  <c:v>4.0199999999999996</c:v>
                </c:pt>
                <c:pt idx="3319">
                  <c:v>4.0199999999999996</c:v>
                </c:pt>
                <c:pt idx="3320">
                  <c:v>4.0199999999999996</c:v>
                </c:pt>
                <c:pt idx="3321">
                  <c:v>4.0199999999999996</c:v>
                </c:pt>
                <c:pt idx="3322">
                  <c:v>4.0199999999999996</c:v>
                </c:pt>
                <c:pt idx="3323">
                  <c:v>4.0199999999999996</c:v>
                </c:pt>
                <c:pt idx="3324">
                  <c:v>4.0199999999999996</c:v>
                </c:pt>
                <c:pt idx="3325">
                  <c:v>4</c:v>
                </c:pt>
                <c:pt idx="3326">
                  <c:v>4.0199999999999996</c:v>
                </c:pt>
                <c:pt idx="3327">
                  <c:v>4.01</c:v>
                </c:pt>
                <c:pt idx="3328">
                  <c:v>4.0199999999999996</c:v>
                </c:pt>
                <c:pt idx="3329">
                  <c:v>4</c:v>
                </c:pt>
                <c:pt idx="3330">
                  <c:v>4.01</c:v>
                </c:pt>
                <c:pt idx="3331">
                  <c:v>4.01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4</c:v>
                </c:pt>
                <c:pt idx="3336">
                  <c:v>4</c:v>
                </c:pt>
                <c:pt idx="3337">
                  <c:v>4</c:v>
                </c:pt>
                <c:pt idx="3338">
                  <c:v>4</c:v>
                </c:pt>
                <c:pt idx="3339">
                  <c:v>4</c:v>
                </c:pt>
                <c:pt idx="3340">
                  <c:v>4.01</c:v>
                </c:pt>
                <c:pt idx="3341">
                  <c:v>4.01</c:v>
                </c:pt>
                <c:pt idx="3342">
                  <c:v>4.01</c:v>
                </c:pt>
                <c:pt idx="3343">
                  <c:v>4</c:v>
                </c:pt>
                <c:pt idx="3344">
                  <c:v>4</c:v>
                </c:pt>
                <c:pt idx="3345">
                  <c:v>4.01</c:v>
                </c:pt>
                <c:pt idx="3346">
                  <c:v>4</c:v>
                </c:pt>
                <c:pt idx="3347">
                  <c:v>4</c:v>
                </c:pt>
                <c:pt idx="3348">
                  <c:v>4.01</c:v>
                </c:pt>
                <c:pt idx="3349">
                  <c:v>4.01</c:v>
                </c:pt>
                <c:pt idx="3350">
                  <c:v>4.01</c:v>
                </c:pt>
                <c:pt idx="3351">
                  <c:v>3.99</c:v>
                </c:pt>
                <c:pt idx="3352">
                  <c:v>3.99</c:v>
                </c:pt>
                <c:pt idx="3353">
                  <c:v>3.99</c:v>
                </c:pt>
                <c:pt idx="3354">
                  <c:v>3.99</c:v>
                </c:pt>
                <c:pt idx="3355">
                  <c:v>3.99</c:v>
                </c:pt>
                <c:pt idx="3356">
                  <c:v>3.99</c:v>
                </c:pt>
                <c:pt idx="3357">
                  <c:v>3.99</c:v>
                </c:pt>
                <c:pt idx="3358">
                  <c:v>3.99</c:v>
                </c:pt>
                <c:pt idx="3359">
                  <c:v>3.99</c:v>
                </c:pt>
                <c:pt idx="3360">
                  <c:v>4</c:v>
                </c:pt>
                <c:pt idx="3361">
                  <c:v>4</c:v>
                </c:pt>
                <c:pt idx="3362">
                  <c:v>4.01</c:v>
                </c:pt>
                <c:pt idx="3363">
                  <c:v>4</c:v>
                </c:pt>
                <c:pt idx="3364">
                  <c:v>4</c:v>
                </c:pt>
                <c:pt idx="3365">
                  <c:v>4</c:v>
                </c:pt>
                <c:pt idx="3366">
                  <c:v>3.99</c:v>
                </c:pt>
                <c:pt idx="3367">
                  <c:v>4</c:v>
                </c:pt>
                <c:pt idx="3368">
                  <c:v>4</c:v>
                </c:pt>
                <c:pt idx="3369">
                  <c:v>4</c:v>
                </c:pt>
                <c:pt idx="3370">
                  <c:v>4</c:v>
                </c:pt>
                <c:pt idx="3371">
                  <c:v>3.99</c:v>
                </c:pt>
                <c:pt idx="3372">
                  <c:v>4</c:v>
                </c:pt>
                <c:pt idx="3373">
                  <c:v>4</c:v>
                </c:pt>
                <c:pt idx="3374">
                  <c:v>3.99</c:v>
                </c:pt>
                <c:pt idx="3375">
                  <c:v>3.99</c:v>
                </c:pt>
                <c:pt idx="3376">
                  <c:v>3.99</c:v>
                </c:pt>
                <c:pt idx="3377">
                  <c:v>3.99</c:v>
                </c:pt>
                <c:pt idx="3378">
                  <c:v>3.99</c:v>
                </c:pt>
                <c:pt idx="3379">
                  <c:v>3.99</c:v>
                </c:pt>
                <c:pt idx="3380">
                  <c:v>3.99</c:v>
                </c:pt>
                <c:pt idx="3381">
                  <c:v>3.99</c:v>
                </c:pt>
                <c:pt idx="3382">
                  <c:v>3.99</c:v>
                </c:pt>
                <c:pt idx="3383">
                  <c:v>3.99</c:v>
                </c:pt>
                <c:pt idx="3384">
                  <c:v>3.99</c:v>
                </c:pt>
                <c:pt idx="3385">
                  <c:v>3.99</c:v>
                </c:pt>
                <c:pt idx="3386">
                  <c:v>3.99</c:v>
                </c:pt>
                <c:pt idx="3387">
                  <c:v>3.99</c:v>
                </c:pt>
                <c:pt idx="3388">
                  <c:v>3.99</c:v>
                </c:pt>
                <c:pt idx="3389">
                  <c:v>3.99</c:v>
                </c:pt>
                <c:pt idx="3390">
                  <c:v>3.99</c:v>
                </c:pt>
                <c:pt idx="3391">
                  <c:v>3.99</c:v>
                </c:pt>
                <c:pt idx="3392">
                  <c:v>3.99</c:v>
                </c:pt>
                <c:pt idx="3393">
                  <c:v>3.99</c:v>
                </c:pt>
                <c:pt idx="3394">
                  <c:v>3.99</c:v>
                </c:pt>
                <c:pt idx="3395">
                  <c:v>3.99</c:v>
                </c:pt>
                <c:pt idx="3396">
                  <c:v>3.99</c:v>
                </c:pt>
                <c:pt idx="3397">
                  <c:v>4</c:v>
                </c:pt>
                <c:pt idx="3398">
                  <c:v>3.99</c:v>
                </c:pt>
                <c:pt idx="3399">
                  <c:v>3.99</c:v>
                </c:pt>
                <c:pt idx="3400">
                  <c:v>3.99</c:v>
                </c:pt>
                <c:pt idx="3401">
                  <c:v>3.99</c:v>
                </c:pt>
                <c:pt idx="3402">
                  <c:v>4</c:v>
                </c:pt>
                <c:pt idx="3403">
                  <c:v>4</c:v>
                </c:pt>
                <c:pt idx="3404">
                  <c:v>4</c:v>
                </c:pt>
                <c:pt idx="3405">
                  <c:v>4</c:v>
                </c:pt>
                <c:pt idx="3406">
                  <c:v>4</c:v>
                </c:pt>
                <c:pt idx="3407">
                  <c:v>4</c:v>
                </c:pt>
                <c:pt idx="3408">
                  <c:v>4</c:v>
                </c:pt>
                <c:pt idx="3409">
                  <c:v>4</c:v>
                </c:pt>
                <c:pt idx="3410">
                  <c:v>3.99</c:v>
                </c:pt>
                <c:pt idx="3411">
                  <c:v>4</c:v>
                </c:pt>
                <c:pt idx="3412">
                  <c:v>4</c:v>
                </c:pt>
                <c:pt idx="3413">
                  <c:v>4</c:v>
                </c:pt>
                <c:pt idx="3414">
                  <c:v>4.01</c:v>
                </c:pt>
                <c:pt idx="3415">
                  <c:v>4.0199999999999996</c:v>
                </c:pt>
                <c:pt idx="3416">
                  <c:v>4.0199999999999996</c:v>
                </c:pt>
                <c:pt idx="3417">
                  <c:v>4.0199999999999996</c:v>
                </c:pt>
                <c:pt idx="3418">
                  <c:v>4.03</c:v>
                </c:pt>
                <c:pt idx="3419">
                  <c:v>4.0199999999999996</c:v>
                </c:pt>
                <c:pt idx="3420">
                  <c:v>4.03</c:v>
                </c:pt>
                <c:pt idx="3421">
                  <c:v>4.04</c:v>
                </c:pt>
                <c:pt idx="3422">
                  <c:v>4.03</c:v>
                </c:pt>
                <c:pt idx="3423">
                  <c:v>4.04</c:v>
                </c:pt>
                <c:pt idx="3424">
                  <c:v>4.03</c:v>
                </c:pt>
                <c:pt idx="3425">
                  <c:v>4.04</c:v>
                </c:pt>
                <c:pt idx="3426">
                  <c:v>4.04</c:v>
                </c:pt>
                <c:pt idx="3427">
                  <c:v>4.05</c:v>
                </c:pt>
                <c:pt idx="3428">
                  <c:v>4.05</c:v>
                </c:pt>
                <c:pt idx="3429">
                  <c:v>4.04</c:v>
                </c:pt>
                <c:pt idx="3430">
                  <c:v>4.03</c:v>
                </c:pt>
                <c:pt idx="3431">
                  <c:v>4.04</c:v>
                </c:pt>
                <c:pt idx="3432">
                  <c:v>4.04</c:v>
                </c:pt>
                <c:pt idx="3433">
                  <c:v>4.04</c:v>
                </c:pt>
                <c:pt idx="3434">
                  <c:v>4.03</c:v>
                </c:pt>
                <c:pt idx="3435">
                  <c:v>4.03</c:v>
                </c:pt>
                <c:pt idx="3436">
                  <c:v>4.04</c:v>
                </c:pt>
                <c:pt idx="3437">
                  <c:v>4.04</c:v>
                </c:pt>
                <c:pt idx="3438">
                  <c:v>4.04</c:v>
                </c:pt>
                <c:pt idx="3439">
                  <c:v>4.04</c:v>
                </c:pt>
                <c:pt idx="3440">
                  <c:v>4.04</c:v>
                </c:pt>
                <c:pt idx="3441">
                  <c:v>4.05</c:v>
                </c:pt>
                <c:pt idx="3442">
                  <c:v>4.05</c:v>
                </c:pt>
                <c:pt idx="3443">
                  <c:v>4.05</c:v>
                </c:pt>
                <c:pt idx="3444">
                  <c:v>4.05</c:v>
                </c:pt>
                <c:pt idx="3445">
                  <c:v>4.05</c:v>
                </c:pt>
                <c:pt idx="3446">
                  <c:v>4.0599999999999996</c:v>
                </c:pt>
                <c:pt idx="3447">
                  <c:v>4.05</c:v>
                </c:pt>
                <c:pt idx="3448">
                  <c:v>4.05</c:v>
                </c:pt>
                <c:pt idx="3449">
                  <c:v>4.05</c:v>
                </c:pt>
                <c:pt idx="3450">
                  <c:v>4.05</c:v>
                </c:pt>
                <c:pt idx="3451">
                  <c:v>4.05</c:v>
                </c:pt>
                <c:pt idx="3452">
                  <c:v>4.0599999999999996</c:v>
                </c:pt>
                <c:pt idx="3453">
                  <c:v>4.05</c:v>
                </c:pt>
                <c:pt idx="3454">
                  <c:v>4.05</c:v>
                </c:pt>
                <c:pt idx="3455">
                  <c:v>4.0599999999999996</c:v>
                </c:pt>
                <c:pt idx="3456">
                  <c:v>4.0599999999999996</c:v>
                </c:pt>
                <c:pt idx="3457">
                  <c:v>4.05</c:v>
                </c:pt>
                <c:pt idx="3458">
                  <c:v>4.05</c:v>
                </c:pt>
                <c:pt idx="3459">
                  <c:v>4.05</c:v>
                </c:pt>
                <c:pt idx="3460">
                  <c:v>4.0599999999999996</c:v>
                </c:pt>
                <c:pt idx="3461">
                  <c:v>4.05</c:v>
                </c:pt>
                <c:pt idx="3462">
                  <c:v>4.05</c:v>
                </c:pt>
                <c:pt idx="3463">
                  <c:v>4.05</c:v>
                </c:pt>
                <c:pt idx="3464">
                  <c:v>4.05</c:v>
                </c:pt>
                <c:pt idx="3465">
                  <c:v>4.05</c:v>
                </c:pt>
                <c:pt idx="3466">
                  <c:v>4.05</c:v>
                </c:pt>
                <c:pt idx="3467">
                  <c:v>4.0599999999999996</c:v>
                </c:pt>
                <c:pt idx="3468">
                  <c:v>4.08</c:v>
                </c:pt>
                <c:pt idx="3469">
                  <c:v>4.1100000000000003</c:v>
                </c:pt>
                <c:pt idx="3470">
                  <c:v>4.13</c:v>
                </c:pt>
                <c:pt idx="3471">
                  <c:v>4.13</c:v>
                </c:pt>
                <c:pt idx="3472">
                  <c:v>4.13</c:v>
                </c:pt>
                <c:pt idx="3473">
                  <c:v>4.13</c:v>
                </c:pt>
                <c:pt idx="3474">
                  <c:v>4.1399999999999997</c:v>
                </c:pt>
                <c:pt idx="3475">
                  <c:v>4.1399999999999997</c:v>
                </c:pt>
                <c:pt idx="3476">
                  <c:v>4.13</c:v>
                </c:pt>
                <c:pt idx="3477">
                  <c:v>4.1399999999999997</c:v>
                </c:pt>
                <c:pt idx="3478">
                  <c:v>4.1399999999999997</c:v>
                </c:pt>
                <c:pt idx="3479">
                  <c:v>4.1399999999999997</c:v>
                </c:pt>
                <c:pt idx="3480">
                  <c:v>4.1399999999999997</c:v>
                </c:pt>
                <c:pt idx="3481">
                  <c:v>4.1399999999999997</c:v>
                </c:pt>
                <c:pt idx="3482">
                  <c:v>4.1500000000000004</c:v>
                </c:pt>
                <c:pt idx="3483">
                  <c:v>4.1500000000000004</c:v>
                </c:pt>
                <c:pt idx="3484">
                  <c:v>4.1500000000000004</c:v>
                </c:pt>
                <c:pt idx="3485">
                  <c:v>4.1500000000000004</c:v>
                </c:pt>
                <c:pt idx="3486">
                  <c:v>4.1500000000000004</c:v>
                </c:pt>
                <c:pt idx="3487">
                  <c:v>4.1399999999999997</c:v>
                </c:pt>
                <c:pt idx="3488">
                  <c:v>4.1500000000000004</c:v>
                </c:pt>
                <c:pt idx="3489">
                  <c:v>4.16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4.18</c:v>
                </c:pt>
                <c:pt idx="3494">
                  <c:v>4.1900000000000004</c:v>
                </c:pt>
                <c:pt idx="3495">
                  <c:v>4.21</c:v>
                </c:pt>
                <c:pt idx="3496">
                  <c:v>4.21</c:v>
                </c:pt>
                <c:pt idx="3497">
                  <c:v>4.22</c:v>
                </c:pt>
                <c:pt idx="3498">
                  <c:v>4.22</c:v>
                </c:pt>
                <c:pt idx="3499">
                  <c:v>4.22</c:v>
                </c:pt>
                <c:pt idx="3500">
                  <c:v>4.2300000000000004</c:v>
                </c:pt>
                <c:pt idx="3501">
                  <c:v>4.24</c:v>
                </c:pt>
                <c:pt idx="3502">
                  <c:v>4.25</c:v>
                </c:pt>
                <c:pt idx="3503">
                  <c:v>4.3099999999999996</c:v>
                </c:pt>
                <c:pt idx="3504">
                  <c:v>4.3099999999999996</c:v>
                </c:pt>
                <c:pt idx="3505">
                  <c:v>4.3099999999999996</c:v>
                </c:pt>
                <c:pt idx="3506">
                  <c:v>4.3099999999999996</c:v>
                </c:pt>
                <c:pt idx="3507">
                  <c:v>4.32</c:v>
                </c:pt>
                <c:pt idx="3508">
                  <c:v>4.32</c:v>
                </c:pt>
                <c:pt idx="3509">
                  <c:v>4.32</c:v>
                </c:pt>
                <c:pt idx="3510">
                  <c:v>4.32</c:v>
                </c:pt>
                <c:pt idx="3511">
                  <c:v>4.32</c:v>
                </c:pt>
                <c:pt idx="3512">
                  <c:v>4.32</c:v>
                </c:pt>
                <c:pt idx="3513">
                  <c:v>4.33</c:v>
                </c:pt>
                <c:pt idx="3514">
                  <c:v>4.33</c:v>
                </c:pt>
                <c:pt idx="3515">
                  <c:v>4.32</c:v>
                </c:pt>
                <c:pt idx="3516">
                  <c:v>4.32</c:v>
                </c:pt>
                <c:pt idx="3517">
                  <c:v>4.32</c:v>
                </c:pt>
                <c:pt idx="3518">
                  <c:v>4.32</c:v>
                </c:pt>
                <c:pt idx="3519">
                  <c:v>4.33</c:v>
                </c:pt>
                <c:pt idx="3520">
                  <c:v>4.33</c:v>
                </c:pt>
                <c:pt idx="3521">
                  <c:v>4.33</c:v>
                </c:pt>
                <c:pt idx="3522">
                  <c:v>4.3499999999999996</c:v>
                </c:pt>
                <c:pt idx="3523">
                  <c:v>4.3499999999999996</c:v>
                </c:pt>
                <c:pt idx="3524">
                  <c:v>4.3600000000000003</c:v>
                </c:pt>
                <c:pt idx="3525">
                  <c:v>4.3600000000000003</c:v>
                </c:pt>
                <c:pt idx="3526">
                  <c:v>4.3600000000000003</c:v>
                </c:pt>
                <c:pt idx="3527">
                  <c:v>4.3600000000000003</c:v>
                </c:pt>
                <c:pt idx="3528">
                  <c:v>4.3600000000000003</c:v>
                </c:pt>
                <c:pt idx="3529">
                  <c:v>4.37</c:v>
                </c:pt>
                <c:pt idx="3530">
                  <c:v>4.37</c:v>
                </c:pt>
                <c:pt idx="3531">
                  <c:v>4.37</c:v>
                </c:pt>
                <c:pt idx="3532">
                  <c:v>4.38</c:v>
                </c:pt>
                <c:pt idx="3533">
                  <c:v>4.38</c:v>
                </c:pt>
                <c:pt idx="3534">
                  <c:v>4.3899999999999997</c:v>
                </c:pt>
                <c:pt idx="3535">
                  <c:v>4.3899999999999997</c:v>
                </c:pt>
                <c:pt idx="3536">
                  <c:v>4.3899999999999997</c:v>
                </c:pt>
                <c:pt idx="3537">
                  <c:v>4.4000000000000004</c:v>
                </c:pt>
                <c:pt idx="3538">
                  <c:v>4.4000000000000004</c:v>
                </c:pt>
                <c:pt idx="3539">
                  <c:v>4.4000000000000004</c:v>
                </c:pt>
                <c:pt idx="3540">
                  <c:v>4.4000000000000004</c:v>
                </c:pt>
                <c:pt idx="3541">
                  <c:v>4.4000000000000004</c:v>
                </c:pt>
                <c:pt idx="3542">
                  <c:v>4.41</c:v>
                </c:pt>
                <c:pt idx="3543">
                  <c:v>4.41</c:v>
                </c:pt>
                <c:pt idx="3544">
                  <c:v>4.41</c:v>
                </c:pt>
                <c:pt idx="3545">
                  <c:v>4.41</c:v>
                </c:pt>
                <c:pt idx="3546">
                  <c:v>4.41</c:v>
                </c:pt>
                <c:pt idx="3547">
                  <c:v>4.41</c:v>
                </c:pt>
                <c:pt idx="3548">
                  <c:v>4.41</c:v>
                </c:pt>
                <c:pt idx="3549">
                  <c:v>4.4000000000000004</c:v>
                </c:pt>
                <c:pt idx="3550">
                  <c:v>4.41</c:v>
                </c:pt>
                <c:pt idx="3551">
                  <c:v>4.41</c:v>
                </c:pt>
                <c:pt idx="3552">
                  <c:v>4.41</c:v>
                </c:pt>
                <c:pt idx="3553">
                  <c:v>4.41</c:v>
                </c:pt>
                <c:pt idx="3554">
                  <c:v>4.42</c:v>
                </c:pt>
                <c:pt idx="3555">
                  <c:v>4.42</c:v>
                </c:pt>
                <c:pt idx="3556">
                  <c:v>4.43</c:v>
                </c:pt>
                <c:pt idx="3557">
                  <c:v>4.45</c:v>
                </c:pt>
                <c:pt idx="3558">
                  <c:v>4.45</c:v>
                </c:pt>
                <c:pt idx="3559">
                  <c:v>4.46</c:v>
                </c:pt>
                <c:pt idx="3560">
                  <c:v>4.46</c:v>
                </c:pt>
                <c:pt idx="3561">
                  <c:v>4.47</c:v>
                </c:pt>
                <c:pt idx="3562">
                  <c:v>4.47</c:v>
                </c:pt>
                <c:pt idx="3563">
                  <c:v>4.5</c:v>
                </c:pt>
                <c:pt idx="3564">
                  <c:v>4.5</c:v>
                </c:pt>
                <c:pt idx="3565">
                  <c:v>4.51</c:v>
                </c:pt>
                <c:pt idx="3566">
                  <c:v>4.51</c:v>
                </c:pt>
                <c:pt idx="3567">
                  <c:v>4.51</c:v>
                </c:pt>
                <c:pt idx="3568">
                  <c:v>4.51</c:v>
                </c:pt>
                <c:pt idx="3569">
                  <c:v>4.51</c:v>
                </c:pt>
                <c:pt idx="3570">
                  <c:v>4.51</c:v>
                </c:pt>
                <c:pt idx="3571">
                  <c:v>4.51</c:v>
                </c:pt>
                <c:pt idx="3572">
                  <c:v>4.5</c:v>
                </c:pt>
                <c:pt idx="3573">
                  <c:v>4.51</c:v>
                </c:pt>
                <c:pt idx="3574">
                  <c:v>4.5</c:v>
                </c:pt>
                <c:pt idx="3575">
                  <c:v>4.5</c:v>
                </c:pt>
                <c:pt idx="3576">
                  <c:v>4.51</c:v>
                </c:pt>
                <c:pt idx="3577">
                  <c:v>4.51</c:v>
                </c:pt>
                <c:pt idx="3578">
                  <c:v>4.51</c:v>
                </c:pt>
                <c:pt idx="3579">
                  <c:v>4.51</c:v>
                </c:pt>
                <c:pt idx="3580">
                  <c:v>4.58</c:v>
                </c:pt>
                <c:pt idx="3581">
                  <c:v>4.59</c:v>
                </c:pt>
                <c:pt idx="3582">
                  <c:v>4.6100000000000003</c:v>
                </c:pt>
                <c:pt idx="3583">
                  <c:v>4.6100000000000003</c:v>
                </c:pt>
                <c:pt idx="3584">
                  <c:v>4.6100000000000003</c:v>
                </c:pt>
                <c:pt idx="3585">
                  <c:v>4.62</c:v>
                </c:pt>
                <c:pt idx="3586">
                  <c:v>4.62</c:v>
                </c:pt>
                <c:pt idx="3587">
                  <c:v>4.62</c:v>
                </c:pt>
                <c:pt idx="3588">
                  <c:v>4.62</c:v>
                </c:pt>
                <c:pt idx="3589">
                  <c:v>4.62</c:v>
                </c:pt>
                <c:pt idx="3590">
                  <c:v>4.6100000000000003</c:v>
                </c:pt>
                <c:pt idx="3591">
                  <c:v>4.6100000000000003</c:v>
                </c:pt>
                <c:pt idx="3592">
                  <c:v>4.6100000000000003</c:v>
                </c:pt>
                <c:pt idx="3593">
                  <c:v>4.6100000000000003</c:v>
                </c:pt>
                <c:pt idx="3594">
                  <c:v>4.6100000000000003</c:v>
                </c:pt>
                <c:pt idx="3595">
                  <c:v>4.6100000000000003</c:v>
                </c:pt>
                <c:pt idx="3596">
                  <c:v>4.6100000000000003</c:v>
                </c:pt>
                <c:pt idx="3597">
                  <c:v>4.6100000000000003</c:v>
                </c:pt>
                <c:pt idx="3598">
                  <c:v>4.62</c:v>
                </c:pt>
                <c:pt idx="3599">
                  <c:v>4.63</c:v>
                </c:pt>
                <c:pt idx="3600">
                  <c:v>4.7</c:v>
                </c:pt>
                <c:pt idx="3601">
                  <c:v>4.71</c:v>
                </c:pt>
                <c:pt idx="3602">
                  <c:v>4.72</c:v>
                </c:pt>
                <c:pt idx="3603">
                  <c:v>4.72</c:v>
                </c:pt>
                <c:pt idx="3604">
                  <c:v>4.7300000000000004</c:v>
                </c:pt>
                <c:pt idx="3605">
                  <c:v>4.74</c:v>
                </c:pt>
                <c:pt idx="3606">
                  <c:v>4.74</c:v>
                </c:pt>
                <c:pt idx="3607">
                  <c:v>4.74</c:v>
                </c:pt>
                <c:pt idx="3608">
                  <c:v>4.75</c:v>
                </c:pt>
                <c:pt idx="3609">
                  <c:v>4.75</c:v>
                </c:pt>
                <c:pt idx="3610">
                  <c:v>4.75</c:v>
                </c:pt>
                <c:pt idx="3611">
                  <c:v>4.76</c:v>
                </c:pt>
                <c:pt idx="3612">
                  <c:v>4.75</c:v>
                </c:pt>
                <c:pt idx="3613">
                  <c:v>4.75</c:v>
                </c:pt>
                <c:pt idx="3614">
                  <c:v>4.75</c:v>
                </c:pt>
                <c:pt idx="3615">
                  <c:v>4.76</c:v>
                </c:pt>
                <c:pt idx="3616">
                  <c:v>4.76</c:v>
                </c:pt>
                <c:pt idx="3617">
                  <c:v>4.76</c:v>
                </c:pt>
                <c:pt idx="3618">
                  <c:v>4.76</c:v>
                </c:pt>
                <c:pt idx="3619">
                  <c:v>4.76</c:v>
                </c:pt>
                <c:pt idx="3620">
                  <c:v>4.75</c:v>
                </c:pt>
                <c:pt idx="3621">
                  <c:v>4.76</c:v>
                </c:pt>
                <c:pt idx="3622">
                  <c:v>4.7699999999999996</c:v>
                </c:pt>
                <c:pt idx="3623">
                  <c:v>4.76</c:v>
                </c:pt>
                <c:pt idx="3624">
                  <c:v>4.76</c:v>
                </c:pt>
                <c:pt idx="3625">
                  <c:v>4.75</c:v>
                </c:pt>
                <c:pt idx="3626">
                  <c:v>4.76</c:v>
                </c:pt>
                <c:pt idx="3627">
                  <c:v>4.7699999999999996</c:v>
                </c:pt>
                <c:pt idx="3628">
                  <c:v>4.78</c:v>
                </c:pt>
                <c:pt idx="3629">
                  <c:v>4.78</c:v>
                </c:pt>
                <c:pt idx="3630">
                  <c:v>4.78</c:v>
                </c:pt>
                <c:pt idx="3631">
                  <c:v>4.78</c:v>
                </c:pt>
                <c:pt idx="3632">
                  <c:v>4.7699999999999996</c:v>
                </c:pt>
                <c:pt idx="3633">
                  <c:v>4.78</c:v>
                </c:pt>
                <c:pt idx="3634">
                  <c:v>4.78</c:v>
                </c:pt>
                <c:pt idx="3635">
                  <c:v>4.78</c:v>
                </c:pt>
                <c:pt idx="3636">
                  <c:v>4.78</c:v>
                </c:pt>
                <c:pt idx="3637">
                  <c:v>4.8</c:v>
                </c:pt>
                <c:pt idx="3638">
                  <c:v>4.82</c:v>
                </c:pt>
                <c:pt idx="3639">
                  <c:v>4.82</c:v>
                </c:pt>
                <c:pt idx="3640">
                  <c:v>4.82</c:v>
                </c:pt>
                <c:pt idx="3641">
                  <c:v>4.82</c:v>
                </c:pt>
                <c:pt idx="3642">
                  <c:v>4.83</c:v>
                </c:pt>
                <c:pt idx="3643">
                  <c:v>4.83</c:v>
                </c:pt>
                <c:pt idx="3644">
                  <c:v>4.83</c:v>
                </c:pt>
                <c:pt idx="3645">
                  <c:v>4.84</c:v>
                </c:pt>
                <c:pt idx="3646">
                  <c:v>4.84</c:v>
                </c:pt>
                <c:pt idx="3647">
                  <c:v>4.84</c:v>
                </c:pt>
                <c:pt idx="3648">
                  <c:v>4.83</c:v>
                </c:pt>
                <c:pt idx="3649">
                  <c:v>4.8499999999999996</c:v>
                </c:pt>
                <c:pt idx="3650">
                  <c:v>4.84</c:v>
                </c:pt>
                <c:pt idx="3651">
                  <c:v>4.84</c:v>
                </c:pt>
                <c:pt idx="3652">
                  <c:v>4.8499999999999996</c:v>
                </c:pt>
                <c:pt idx="3653">
                  <c:v>4.8499999999999996</c:v>
                </c:pt>
                <c:pt idx="3654">
                  <c:v>4.8499999999999996</c:v>
                </c:pt>
                <c:pt idx="3655">
                  <c:v>4.84</c:v>
                </c:pt>
                <c:pt idx="3656">
                  <c:v>4.84</c:v>
                </c:pt>
                <c:pt idx="3657">
                  <c:v>4.8499999999999996</c:v>
                </c:pt>
                <c:pt idx="3658">
                  <c:v>4.8499999999999996</c:v>
                </c:pt>
                <c:pt idx="3659">
                  <c:v>4.8499999999999996</c:v>
                </c:pt>
                <c:pt idx="3660">
                  <c:v>4.8499999999999996</c:v>
                </c:pt>
                <c:pt idx="3661">
                  <c:v>4.8499999999999996</c:v>
                </c:pt>
                <c:pt idx="3662">
                  <c:v>4.8499999999999996</c:v>
                </c:pt>
                <c:pt idx="3663">
                  <c:v>4.8499999999999996</c:v>
                </c:pt>
                <c:pt idx="3664">
                  <c:v>4.8499999999999996</c:v>
                </c:pt>
                <c:pt idx="3665">
                  <c:v>4.8499999999999996</c:v>
                </c:pt>
                <c:pt idx="3666">
                  <c:v>4.8499999999999996</c:v>
                </c:pt>
                <c:pt idx="3667">
                  <c:v>4.8600000000000003</c:v>
                </c:pt>
                <c:pt idx="3668">
                  <c:v>4.8600000000000003</c:v>
                </c:pt>
                <c:pt idx="3669">
                  <c:v>4.8600000000000003</c:v>
                </c:pt>
                <c:pt idx="3670">
                  <c:v>4.8499999999999996</c:v>
                </c:pt>
                <c:pt idx="3671">
                  <c:v>4.8499999999999996</c:v>
                </c:pt>
                <c:pt idx="3672">
                  <c:v>4.8499999999999996</c:v>
                </c:pt>
                <c:pt idx="3673">
                  <c:v>4.8499999999999996</c:v>
                </c:pt>
                <c:pt idx="3674">
                  <c:v>4.8600000000000003</c:v>
                </c:pt>
                <c:pt idx="3675">
                  <c:v>4.8499999999999996</c:v>
                </c:pt>
                <c:pt idx="3676">
                  <c:v>4.8499999999999996</c:v>
                </c:pt>
                <c:pt idx="3677">
                  <c:v>4.8600000000000003</c:v>
                </c:pt>
                <c:pt idx="3678">
                  <c:v>4.8600000000000003</c:v>
                </c:pt>
                <c:pt idx="3679">
                  <c:v>4.8600000000000003</c:v>
                </c:pt>
                <c:pt idx="3680">
                  <c:v>4.8600000000000003</c:v>
                </c:pt>
                <c:pt idx="3681">
                  <c:v>4.8600000000000003</c:v>
                </c:pt>
                <c:pt idx="3682">
                  <c:v>4.8600000000000003</c:v>
                </c:pt>
                <c:pt idx="3683">
                  <c:v>4.8600000000000003</c:v>
                </c:pt>
                <c:pt idx="3684">
                  <c:v>4.8600000000000003</c:v>
                </c:pt>
                <c:pt idx="3685">
                  <c:v>4.8600000000000003</c:v>
                </c:pt>
                <c:pt idx="3686">
                  <c:v>4.8600000000000003</c:v>
                </c:pt>
                <c:pt idx="3687">
                  <c:v>4.8600000000000003</c:v>
                </c:pt>
                <c:pt idx="3688">
                  <c:v>4.8600000000000003</c:v>
                </c:pt>
                <c:pt idx="3689">
                  <c:v>4.8600000000000003</c:v>
                </c:pt>
                <c:pt idx="3690">
                  <c:v>4.8600000000000003</c:v>
                </c:pt>
                <c:pt idx="3691">
                  <c:v>4.8600000000000003</c:v>
                </c:pt>
                <c:pt idx="3692">
                  <c:v>4.87</c:v>
                </c:pt>
                <c:pt idx="3693">
                  <c:v>4.9000000000000004</c:v>
                </c:pt>
                <c:pt idx="3694">
                  <c:v>4.9000000000000004</c:v>
                </c:pt>
                <c:pt idx="3695">
                  <c:v>4.92</c:v>
                </c:pt>
                <c:pt idx="3696">
                  <c:v>4.93</c:v>
                </c:pt>
                <c:pt idx="3697">
                  <c:v>4.92</c:v>
                </c:pt>
                <c:pt idx="3698">
                  <c:v>4.92</c:v>
                </c:pt>
                <c:pt idx="3699">
                  <c:v>4.93</c:v>
                </c:pt>
                <c:pt idx="3700">
                  <c:v>4.9400000000000004</c:v>
                </c:pt>
                <c:pt idx="3701">
                  <c:v>4.9400000000000004</c:v>
                </c:pt>
                <c:pt idx="3702">
                  <c:v>4.93</c:v>
                </c:pt>
                <c:pt idx="3703">
                  <c:v>4.9400000000000004</c:v>
                </c:pt>
                <c:pt idx="3704">
                  <c:v>4.9400000000000004</c:v>
                </c:pt>
                <c:pt idx="3705">
                  <c:v>4.9400000000000004</c:v>
                </c:pt>
                <c:pt idx="3706">
                  <c:v>4.9400000000000004</c:v>
                </c:pt>
                <c:pt idx="3707">
                  <c:v>4.9400000000000004</c:v>
                </c:pt>
                <c:pt idx="3708">
                  <c:v>4.95</c:v>
                </c:pt>
                <c:pt idx="3709">
                  <c:v>4.95</c:v>
                </c:pt>
                <c:pt idx="3710">
                  <c:v>4.96</c:v>
                </c:pt>
                <c:pt idx="3711">
                  <c:v>4.96</c:v>
                </c:pt>
                <c:pt idx="3712">
                  <c:v>4.96</c:v>
                </c:pt>
                <c:pt idx="3713">
                  <c:v>4.95</c:v>
                </c:pt>
                <c:pt idx="3714">
                  <c:v>4.95</c:v>
                </c:pt>
                <c:pt idx="3715">
                  <c:v>4.96</c:v>
                </c:pt>
                <c:pt idx="3716">
                  <c:v>4.97</c:v>
                </c:pt>
                <c:pt idx="3717">
                  <c:v>4.97</c:v>
                </c:pt>
                <c:pt idx="3718">
                  <c:v>4.97</c:v>
                </c:pt>
                <c:pt idx="3719">
                  <c:v>4.97</c:v>
                </c:pt>
                <c:pt idx="3720">
                  <c:v>4.97</c:v>
                </c:pt>
                <c:pt idx="3721">
                  <c:v>4.97</c:v>
                </c:pt>
                <c:pt idx="3722">
                  <c:v>4.97</c:v>
                </c:pt>
                <c:pt idx="3723">
                  <c:v>4.9800000000000004</c:v>
                </c:pt>
                <c:pt idx="3724">
                  <c:v>4.99</c:v>
                </c:pt>
                <c:pt idx="3725">
                  <c:v>4.99</c:v>
                </c:pt>
                <c:pt idx="3726">
                  <c:v>4.99</c:v>
                </c:pt>
                <c:pt idx="3727">
                  <c:v>4.99</c:v>
                </c:pt>
                <c:pt idx="3728">
                  <c:v>4.99</c:v>
                </c:pt>
                <c:pt idx="3729">
                  <c:v>4.99</c:v>
                </c:pt>
                <c:pt idx="3730">
                  <c:v>4.99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5</c:v>
                </c:pt>
                <c:pt idx="3735">
                  <c:v>5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4.99</c:v>
                </c:pt>
                <c:pt idx="3740">
                  <c:v>4.99</c:v>
                </c:pt>
                <c:pt idx="3741">
                  <c:v>5</c:v>
                </c:pt>
                <c:pt idx="3742">
                  <c:v>4.99</c:v>
                </c:pt>
                <c:pt idx="3743">
                  <c:v>5</c:v>
                </c:pt>
                <c:pt idx="3744">
                  <c:v>5</c:v>
                </c:pt>
                <c:pt idx="3745">
                  <c:v>5</c:v>
                </c:pt>
                <c:pt idx="3746">
                  <c:v>5</c:v>
                </c:pt>
                <c:pt idx="3747">
                  <c:v>5.01</c:v>
                </c:pt>
                <c:pt idx="3748">
                  <c:v>5</c:v>
                </c:pt>
                <c:pt idx="3749">
                  <c:v>5.01</c:v>
                </c:pt>
                <c:pt idx="3750">
                  <c:v>5.01</c:v>
                </c:pt>
                <c:pt idx="3751">
                  <c:v>5.01</c:v>
                </c:pt>
                <c:pt idx="3752">
                  <c:v>5.01</c:v>
                </c:pt>
                <c:pt idx="3753">
                  <c:v>5.01</c:v>
                </c:pt>
                <c:pt idx="3754">
                  <c:v>5.01</c:v>
                </c:pt>
                <c:pt idx="3755">
                  <c:v>5.01</c:v>
                </c:pt>
                <c:pt idx="3756">
                  <c:v>5</c:v>
                </c:pt>
                <c:pt idx="3757">
                  <c:v>5</c:v>
                </c:pt>
                <c:pt idx="3758">
                  <c:v>5.01</c:v>
                </c:pt>
                <c:pt idx="3759">
                  <c:v>5.01</c:v>
                </c:pt>
                <c:pt idx="3760">
                  <c:v>5.01</c:v>
                </c:pt>
                <c:pt idx="3761">
                  <c:v>5.01</c:v>
                </c:pt>
                <c:pt idx="3762">
                  <c:v>5</c:v>
                </c:pt>
                <c:pt idx="3763">
                  <c:v>5</c:v>
                </c:pt>
                <c:pt idx="3764">
                  <c:v>4.99</c:v>
                </c:pt>
                <c:pt idx="3765">
                  <c:v>4.99</c:v>
                </c:pt>
                <c:pt idx="3766">
                  <c:v>4.99</c:v>
                </c:pt>
                <c:pt idx="3767">
                  <c:v>4.99</c:v>
                </c:pt>
                <c:pt idx="3768">
                  <c:v>4.99</c:v>
                </c:pt>
                <c:pt idx="3769">
                  <c:v>4.9800000000000004</c:v>
                </c:pt>
                <c:pt idx="3770">
                  <c:v>4.99</c:v>
                </c:pt>
                <c:pt idx="3771">
                  <c:v>4.99</c:v>
                </c:pt>
                <c:pt idx="3772">
                  <c:v>4.99</c:v>
                </c:pt>
                <c:pt idx="3773">
                  <c:v>4.99</c:v>
                </c:pt>
                <c:pt idx="3774">
                  <c:v>4.9800000000000004</c:v>
                </c:pt>
                <c:pt idx="3775">
                  <c:v>4.99</c:v>
                </c:pt>
                <c:pt idx="3776">
                  <c:v>4.99</c:v>
                </c:pt>
                <c:pt idx="3777">
                  <c:v>4.99</c:v>
                </c:pt>
                <c:pt idx="3778">
                  <c:v>4.9800000000000004</c:v>
                </c:pt>
                <c:pt idx="3779">
                  <c:v>4.9800000000000004</c:v>
                </c:pt>
                <c:pt idx="3780">
                  <c:v>4.9800000000000004</c:v>
                </c:pt>
                <c:pt idx="3781">
                  <c:v>4.97</c:v>
                </c:pt>
                <c:pt idx="3782">
                  <c:v>4.9800000000000004</c:v>
                </c:pt>
                <c:pt idx="3783">
                  <c:v>4.9800000000000004</c:v>
                </c:pt>
                <c:pt idx="3784">
                  <c:v>4.97</c:v>
                </c:pt>
                <c:pt idx="3785">
                  <c:v>4.97</c:v>
                </c:pt>
                <c:pt idx="3786">
                  <c:v>4.97</c:v>
                </c:pt>
                <c:pt idx="3787">
                  <c:v>4.97</c:v>
                </c:pt>
                <c:pt idx="3788">
                  <c:v>4.97</c:v>
                </c:pt>
                <c:pt idx="3789">
                  <c:v>4.96</c:v>
                </c:pt>
                <c:pt idx="3790">
                  <c:v>4.96</c:v>
                </c:pt>
                <c:pt idx="3791">
                  <c:v>4.97</c:v>
                </c:pt>
                <c:pt idx="3792">
                  <c:v>4.97</c:v>
                </c:pt>
                <c:pt idx="3793">
                  <c:v>4.97</c:v>
                </c:pt>
                <c:pt idx="3794">
                  <c:v>4.97</c:v>
                </c:pt>
                <c:pt idx="3795">
                  <c:v>4.97</c:v>
                </c:pt>
                <c:pt idx="3796">
                  <c:v>4.96</c:v>
                </c:pt>
                <c:pt idx="3797">
                  <c:v>4.96</c:v>
                </c:pt>
                <c:pt idx="3798">
                  <c:v>4.96</c:v>
                </c:pt>
                <c:pt idx="3799">
                  <c:v>4.96</c:v>
                </c:pt>
                <c:pt idx="3800">
                  <c:v>4.96</c:v>
                </c:pt>
                <c:pt idx="3801">
                  <c:v>4.97</c:v>
                </c:pt>
                <c:pt idx="3802">
                  <c:v>4.97</c:v>
                </c:pt>
                <c:pt idx="3803">
                  <c:v>4.96</c:v>
                </c:pt>
                <c:pt idx="3804">
                  <c:v>4.96</c:v>
                </c:pt>
                <c:pt idx="3805">
                  <c:v>4.96</c:v>
                </c:pt>
                <c:pt idx="3806">
                  <c:v>4.95</c:v>
                </c:pt>
                <c:pt idx="3807">
                  <c:v>4.96</c:v>
                </c:pt>
                <c:pt idx="3808">
                  <c:v>4.97</c:v>
                </c:pt>
                <c:pt idx="3809">
                  <c:v>4.96</c:v>
                </c:pt>
                <c:pt idx="3810">
                  <c:v>4.96</c:v>
                </c:pt>
                <c:pt idx="3811">
                  <c:v>4.96</c:v>
                </c:pt>
                <c:pt idx="3812">
                  <c:v>4.96</c:v>
                </c:pt>
                <c:pt idx="3813">
                  <c:v>4.97</c:v>
                </c:pt>
                <c:pt idx="3814">
                  <c:v>4.97</c:v>
                </c:pt>
                <c:pt idx="3815">
                  <c:v>4.97</c:v>
                </c:pt>
                <c:pt idx="3816">
                  <c:v>4.97</c:v>
                </c:pt>
                <c:pt idx="3817">
                  <c:v>4.97</c:v>
                </c:pt>
                <c:pt idx="3818">
                  <c:v>4.97</c:v>
                </c:pt>
                <c:pt idx="3819">
                  <c:v>4.97</c:v>
                </c:pt>
                <c:pt idx="3820">
                  <c:v>4.97</c:v>
                </c:pt>
                <c:pt idx="3821">
                  <c:v>4.96</c:v>
                </c:pt>
                <c:pt idx="3822">
                  <c:v>4.9800000000000004</c:v>
                </c:pt>
                <c:pt idx="3823">
                  <c:v>4.97</c:v>
                </c:pt>
                <c:pt idx="3824">
                  <c:v>4.97</c:v>
                </c:pt>
                <c:pt idx="3825">
                  <c:v>4.97</c:v>
                </c:pt>
                <c:pt idx="3826">
                  <c:v>4.97</c:v>
                </c:pt>
                <c:pt idx="3827">
                  <c:v>4.97</c:v>
                </c:pt>
                <c:pt idx="3828">
                  <c:v>4.97</c:v>
                </c:pt>
                <c:pt idx="3829">
                  <c:v>5.09</c:v>
                </c:pt>
                <c:pt idx="3830">
                  <c:v>5.0999999999999996</c:v>
                </c:pt>
                <c:pt idx="3831">
                  <c:v>5.0999999999999996</c:v>
                </c:pt>
                <c:pt idx="3832">
                  <c:v>5.0999999999999996</c:v>
                </c:pt>
                <c:pt idx="3833">
                  <c:v>5.0999999999999996</c:v>
                </c:pt>
                <c:pt idx="3834">
                  <c:v>5.0999999999999996</c:v>
                </c:pt>
                <c:pt idx="3835">
                  <c:v>5.1100000000000003</c:v>
                </c:pt>
                <c:pt idx="3836">
                  <c:v>5.1100000000000003</c:v>
                </c:pt>
                <c:pt idx="3837">
                  <c:v>5.1100000000000003</c:v>
                </c:pt>
                <c:pt idx="3838">
                  <c:v>5.12</c:v>
                </c:pt>
                <c:pt idx="3839">
                  <c:v>5.12</c:v>
                </c:pt>
                <c:pt idx="3840">
                  <c:v>5.12</c:v>
                </c:pt>
                <c:pt idx="3841">
                  <c:v>5.12</c:v>
                </c:pt>
                <c:pt idx="3842">
                  <c:v>5.12</c:v>
                </c:pt>
                <c:pt idx="3843">
                  <c:v>5.12</c:v>
                </c:pt>
                <c:pt idx="3844">
                  <c:v>5.13</c:v>
                </c:pt>
                <c:pt idx="3845">
                  <c:v>5.14</c:v>
                </c:pt>
                <c:pt idx="3846">
                  <c:v>5.13</c:v>
                </c:pt>
                <c:pt idx="3847">
                  <c:v>5.14</c:v>
                </c:pt>
                <c:pt idx="3848">
                  <c:v>5.14</c:v>
                </c:pt>
                <c:pt idx="3849">
                  <c:v>5.14</c:v>
                </c:pt>
                <c:pt idx="3850">
                  <c:v>5.14</c:v>
                </c:pt>
                <c:pt idx="3851">
                  <c:v>5.14</c:v>
                </c:pt>
                <c:pt idx="3852">
                  <c:v>5.14</c:v>
                </c:pt>
                <c:pt idx="3853">
                  <c:v>5.14</c:v>
                </c:pt>
                <c:pt idx="3854">
                  <c:v>5.14</c:v>
                </c:pt>
                <c:pt idx="3855">
                  <c:v>5.14</c:v>
                </c:pt>
                <c:pt idx="3856">
                  <c:v>5.13</c:v>
                </c:pt>
                <c:pt idx="3857">
                  <c:v>5.14</c:v>
                </c:pt>
                <c:pt idx="3858">
                  <c:v>5.14</c:v>
                </c:pt>
                <c:pt idx="3859">
                  <c:v>5.14</c:v>
                </c:pt>
                <c:pt idx="3860">
                  <c:v>5.14</c:v>
                </c:pt>
                <c:pt idx="3861">
                  <c:v>5.14</c:v>
                </c:pt>
                <c:pt idx="3862">
                  <c:v>5.14</c:v>
                </c:pt>
                <c:pt idx="3863">
                  <c:v>5.14</c:v>
                </c:pt>
                <c:pt idx="3864">
                  <c:v>5.14</c:v>
                </c:pt>
                <c:pt idx="3865">
                  <c:v>5.14</c:v>
                </c:pt>
                <c:pt idx="3866">
                  <c:v>5.14</c:v>
                </c:pt>
                <c:pt idx="3867">
                  <c:v>5.15</c:v>
                </c:pt>
                <c:pt idx="3868">
                  <c:v>5.15</c:v>
                </c:pt>
                <c:pt idx="3869">
                  <c:v>5.16</c:v>
                </c:pt>
                <c:pt idx="3870">
                  <c:v>5.16</c:v>
                </c:pt>
                <c:pt idx="3871">
                  <c:v>5.16</c:v>
                </c:pt>
                <c:pt idx="3872">
                  <c:v>5.17</c:v>
                </c:pt>
                <c:pt idx="3873">
                  <c:v>5.16</c:v>
                </c:pt>
                <c:pt idx="3874">
                  <c:v>5.16</c:v>
                </c:pt>
                <c:pt idx="3875">
                  <c:v>5.16</c:v>
                </c:pt>
                <c:pt idx="3876">
                  <c:v>5.16</c:v>
                </c:pt>
                <c:pt idx="3877">
                  <c:v>5.16</c:v>
                </c:pt>
                <c:pt idx="3878">
                  <c:v>5.15</c:v>
                </c:pt>
                <c:pt idx="3879">
                  <c:v>5.15</c:v>
                </c:pt>
                <c:pt idx="3880">
                  <c:v>5.15</c:v>
                </c:pt>
                <c:pt idx="3881">
                  <c:v>5.15</c:v>
                </c:pt>
                <c:pt idx="3882">
                  <c:v>5.15</c:v>
                </c:pt>
                <c:pt idx="3883">
                  <c:v>5.15</c:v>
                </c:pt>
                <c:pt idx="3884">
                  <c:v>5.15</c:v>
                </c:pt>
                <c:pt idx="3885">
                  <c:v>5.15</c:v>
                </c:pt>
                <c:pt idx="3886">
                  <c:v>5.14</c:v>
                </c:pt>
                <c:pt idx="3887">
                  <c:v>5.14</c:v>
                </c:pt>
                <c:pt idx="3888">
                  <c:v>5.14</c:v>
                </c:pt>
                <c:pt idx="3889">
                  <c:v>5.14</c:v>
                </c:pt>
                <c:pt idx="3890">
                  <c:v>5.14</c:v>
                </c:pt>
                <c:pt idx="3891">
                  <c:v>5.14</c:v>
                </c:pt>
                <c:pt idx="3892">
                  <c:v>5.14</c:v>
                </c:pt>
                <c:pt idx="3893">
                  <c:v>5.14</c:v>
                </c:pt>
                <c:pt idx="3894">
                  <c:v>5.13</c:v>
                </c:pt>
                <c:pt idx="3895">
                  <c:v>5.13</c:v>
                </c:pt>
                <c:pt idx="3896">
                  <c:v>5.13</c:v>
                </c:pt>
                <c:pt idx="3897">
                  <c:v>5.13</c:v>
                </c:pt>
                <c:pt idx="3898">
                  <c:v>5.13</c:v>
                </c:pt>
                <c:pt idx="3899">
                  <c:v>5.13</c:v>
                </c:pt>
                <c:pt idx="3900">
                  <c:v>5.12</c:v>
                </c:pt>
                <c:pt idx="3901">
                  <c:v>5.12</c:v>
                </c:pt>
                <c:pt idx="3902">
                  <c:v>5.12</c:v>
                </c:pt>
                <c:pt idx="3903">
                  <c:v>5.13</c:v>
                </c:pt>
                <c:pt idx="3904">
                  <c:v>5.13</c:v>
                </c:pt>
                <c:pt idx="3905">
                  <c:v>5.12</c:v>
                </c:pt>
                <c:pt idx="3906">
                  <c:v>5.12</c:v>
                </c:pt>
                <c:pt idx="3907">
                  <c:v>5.0599999999999996</c:v>
                </c:pt>
                <c:pt idx="3908">
                  <c:v>5.01</c:v>
                </c:pt>
                <c:pt idx="3909">
                  <c:v>4.99</c:v>
                </c:pt>
                <c:pt idx="3910">
                  <c:v>4.9800000000000004</c:v>
                </c:pt>
                <c:pt idx="3911">
                  <c:v>4.9800000000000004</c:v>
                </c:pt>
                <c:pt idx="3912">
                  <c:v>4.9800000000000004</c:v>
                </c:pt>
                <c:pt idx="3913">
                  <c:v>4.9800000000000004</c:v>
                </c:pt>
                <c:pt idx="3914">
                  <c:v>4.97</c:v>
                </c:pt>
                <c:pt idx="3915">
                  <c:v>4.97</c:v>
                </c:pt>
                <c:pt idx="3916">
                  <c:v>4.96</c:v>
                </c:pt>
                <c:pt idx="3917">
                  <c:v>4.96</c:v>
                </c:pt>
                <c:pt idx="3918">
                  <c:v>4.96</c:v>
                </c:pt>
                <c:pt idx="3919">
                  <c:v>4.96</c:v>
                </c:pt>
                <c:pt idx="3920">
                  <c:v>4.96</c:v>
                </c:pt>
                <c:pt idx="3921">
                  <c:v>4.96</c:v>
                </c:pt>
                <c:pt idx="3922">
                  <c:v>4.95</c:v>
                </c:pt>
                <c:pt idx="3923">
                  <c:v>4.95</c:v>
                </c:pt>
                <c:pt idx="3924">
                  <c:v>4.95</c:v>
                </c:pt>
                <c:pt idx="3925">
                  <c:v>4.95</c:v>
                </c:pt>
                <c:pt idx="3926">
                  <c:v>4.95</c:v>
                </c:pt>
                <c:pt idx="3927">
                  <c:v>4.9400000000000004</c:v>
                </c:pt>
                <c:pt idx="3928">
                  <c:v>4.9400000000000004</c:v>
                </c:pt>
                <c:pt idx="3929">
                  <c:v>4.9400000000000004</c:v>
                </c:pt>
                <c:pt idx="3930">
                  <c:v>4.9400000000000004</c:v>
                </c:pt>
                <c:pt idx="3931">
                  <c:v>4.91</c:v>
                </c:pt>
                <c:pt idx="3932">
                  <c:v>4.92</c:v>
                </c:pt>
                <c:pt idx="3933">
                  <c:v>4.92</c:v>
                </c:pt>
                <c:pt idx="3934">
                  <c:v>4.92</c:v>
                </c:pt>
                <c:pt idx="3935">
                  <c:v>4.92</c:v>
                </c:pt>
                <c:pt idx="3936">
                  <c:v>4.9000000000000004</c:v>
                </c:pt>
                <c:pt idx="3937">
                  <c:v>4.88</c:v>
                </c:pt>
                <c:pt idx="3938">
                  <c:v>4.83</c:v>
                </c:pt>
                <c:pt idx="3939">
                  <c:v>4.8</c:v>
                </c:pt>
                <c:pt idx="3940">
                  <c:v>4.8</c:v>
                </c:pt>
                <c:pt idx="3941">
                  <c:v>4.79</c:v>
                </c:pt>
                <c:pt idx="3942">
                  <c:v>4.78</c:v>
                </c:pt>
                <c:pt idx="3943">
                  <c:v>4.78</c:v>
                </c:pt>
                <c:pt idx="3944">
                  <c:v>4.76</c:v>
                </c:pt>
                <c:pt idx="3945">
                  <c:v>4.76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4.74</c:v>
                </c:pt>
                <c:pt idx="3950">
                  <c:v>4.74</c:v>
                </c:pt>
                <c:pt idx="3951">
                  <c:v>4.7300000000000004</c:v>
                </c:pt>
                <c:pt idx="3952">
                  <c:v>4.72</c:v>
                </c:pt>
                <c:pt idx="3953">
                  <c:v>4.71</c:v>
                </c:pt>
                <c:pt idx="3954">
                  <c:v>4.7</c:v>
                </c:pt>
                <c:pt idx="3955">
                  <c:v>4.7</c:v>
                </c:pt>
                <c:pt idx="3956">
                  <c:v>4.6500000000000004</c:v>
                </c:pt>
                <c:pt idx="3957">
                  <c:v>4.6500000000000004</c:v>
                </c:pt>
                <c:pt idx="3958">
                  <c:v>4.6500000000000004</c:v>
                </c:pt>
                <c:pt idx="3959">
                  <c:v>4.6399999999999997</c:v>
                </c:pt>
                <c:pt idx="3960">
                  <c:v>4.6399999999999997</c:v>
                </c:pt>
                <c:pt idx="3961">
                  <c:v>4.63</c:v>
                </c:pt>
                <c:pt idx="3962">
                  <c:v>4.6399999999999997</c:v>
                </c:pt>
                <c:pt idx="3963">
                  <c:v>4.62</c:v>
                </c:pt>
                <c:pt idx="3964">
                  <c:v>4.6100000000000003</c:v>
                </c:pt>
                <c:pt idx="3965">
                  <c:v>4.5999999999999996</c:v>
                </c:pt>
                <c:pt idx="3966">
                  <c:v>4.5999999999999996</c:v>
                </c:pt>
                <c:pt idx="3967">
                  <c:v>4.59</c:v>
                </c:pt>
                <c:pt idx="3968">
                  <c:v>4.55</c:v>
                </c:pt>
                <c:pt idx="3969">
                  <c:v>4.5199999999999996</c:v>
                </c:pt>
                <c:pt idx="3970">
                  <c:v>4.5</c:v>
                </c:pt>
                <c:pt idx="3971">
                  <c:v>4.4800000000000004</c:v>
                </c:pt>
                <c:pt idx="3972">
                  <c:v>4.46</c:v>
                </c:pt>
                <c:pt idx="3973">
                  <c:v>4.43</c:v>
                </c:pt>
                <c:pt idx="3974">
                  <c:v>4.41</c:v>
                </c:pt>
                <c:pt idx="3975">
                  <c:v>4.37</c:v>
                </c:pt>
                <c:pt idx="3976">
                  <c:v>4.34</c:v>
                </c:pt>
                <c:pt idx="3977">
                  <c:v>4.3099999999999996</c:v>
                </c:pt>
                <c:pt idx="3978">
                  <c:v>4.29</c:v>
                </c:pt>
                <c:pt idx="3979">
                  <c:v>4.2699999999999996</c:v>
                </c:pt>
                <c:pt idx="3980">
                  <c:v>4.24</c:v>
                </c:pt>
                <c:pt idx="3981">
                  <c:v>4.22</c:v>
                </c:pt>
                <c:pt idx="3982">
                  <c:v>4.1900000000000004</c:v>
                </c:pt>
                <c:pt idx="3983">
                  <c:v>4.18</c:v>
                </c:pt>
                <c:pt idx="3984">
                  <c:v>4.16</c:v>
                </c:pt>
                <c:pt idx="3985">
                  <c:v>4.1500000000000004</c:v>
                </c:pt>
                <c:pt idx="3986">
                  <c:v>4.1399999999999997</c:v>
                </c:pt>
                <c:pt idx="3987">
                  <c:v>4.12</c:v>
                </c:pt>
                <c:pt idx="3988">
                  <c:v>4.1100000000000003</c:v>
                </c:pt>
                <c:pt idx="3989">
                  <c:v>4.0999999999999996</c:v>
                </c:pt>
                <c:pt idx="3990">
                  <c:v>4.09</c:v>
                </c:pt>
                <c:pt idx="3991">
                  <c:v>4.08</c:v>
                </c:pt>
                <c:pt idx="3992">
                  <c:v>4.0599999999999996</c:v>
                </c:pt>
                <c:pt idx="3993">
                  <c:v>4.05</c:v>
                </c:pt>
                <c:pt idx="3994">
                  <c:v>4.04</c:v>
                </c:pt>
                <c:pt idx="3995">
                  <c:v>4.03</c:v>
                </c:pt>
                <c:pt idx="3996">
                  <c:v>4.0199999999999996</c:v>
                </c:pt>
                <c:pt idx="3997">
                  <c:v>4.01</c:v>
                </c:pt>
                <c:pt idx="3998">
                  <c:v>4</c:v>
                </c:pt>
                <c:pt idx="3999">
                  <c:v>3.99</c:v>
                </c:pt>
                <c:pt idx="4000">
                  <c:v>3.99</c:v>
                </c:pt>
                <c:pt idx="4001">
                  <c:v>3.99</c:v>
                </c:pt>
                <c:pt idx="4002">
                  <c:v>3.99</c:v>
                </c:pt>
                <c:pt idx="4003">
                  <c:v>3.99</c:v>
                </c:pt>
                <c:pt idx="4004">
                  <c:v>3.99</c:v>
                </c:pt>
                <c:pt idx="4005">
                  <c:v>3.98</c:v>
                </c:pt>
                <c:pt idx="4006">
                  <c:v>3.98</c:v>
                </c:pt>
                <c:pt idx="4007">
                  <c:v>3.98</c:v>
                </c:pt>
                <c:pt idx="4008">
                  <c:v>3.96</c:v>
                </c:pt>
                <c:pt idx="4009">
                  <c:v>3.95</c:v>
                </c:pt>
                <c:pt idx="4010">
                  <c:v>3.94</c:v>
                </c:pt>
                <c:pt idx="4011">
                  <c:v>3.93</c:v>
                </c:pt>
                <c:pt idx="4012">
                  <c:v>3.92</c:v>
                </c:pt>
                <c:pt idx="4013">
                  <c:v>3.91</c:v>
                </c:pt>
                <c:pt idx="4014">
                  <c:v>3.9</c:v>
                </c:pt>
                <c:pt idx="4015">
                  <c:v>3.89</c:v>
                </c:pt>
                <c:pt idx="4016">
                  <c:v>3.88</c:v>
                </c:pt>
                <c:pt idx="4017">
                  <c:v>3.84</c:v>
                </c:pt>
                <c:pt idx="4018">
                  <c:v>3.8</c:v>
                </c:pt>
                <c:pt idx="4019">
                  <c:v>3.78</c:v>
                </c:pt>
                <c:pt idx="4020">
                  <c:v>3.77</c:v>
                </c:pt>
                <c:pt idx="4021">
                  <c:v>3.76</c:v>
                </c:pt>
                <c:pt idx="4022">
                  <c:v>3.76</c:v>
                </c:pt>
                <c:pt idx="4023">
                  <c:v>3.75</c:v>
                </c:pt>
                <c:pt idx="4024">
                  <c:v>3.75</c:v>
                </c:pt>
                <c:pt idx="4025">
                  <c:v>3.75</c:v>
                </c:pt>
                <c:pt idx="4026">
                  <c:v>3.72</c:v>
                </c:pt>
                <c:pt idx="4027">
                  <c:v>3.71</c:v>
                </c:pt>
                <c:pt idx="4028">
                  <c:v>3.7</c:v>
                </c:pt>
                <c:pt idx="4029">
                  <c:v>3.7</c:v>
                </c:pt>
                <c:pt idx="4030">
                  <c:v>3.7</c:v>
                </c:pt>
                <c:pt idx="4031">
                  <c:v>3.69</c:v>
                </c:pt>
                <c:pt idx="4032">
                  <c:v>3.68</c:v>
                </c:pt>
                <c:pt idx="4033">
                  <c:v>3.67</c:v>
                </c:pt>
                <c:pt idx="4034">
                  <c:v>3.66</c:v>
                </c:pt>
                <c:pt idx="4035">
                  <c:v>3.66</c:v>
                </c:pt>
                <c:pt idx="4036">
                  <c:v>3.66</c:v>
                </c:pt>
                <c:pt idx="4037">
                  <c:v>3.65</c:v>
                </c:pt>
                <c:pt idx="4038">
                  <c:v>3.5</c:v>
                </c:pt>
                <c:pt idx="4039">
                  <c:v>3.49</c:v>
                </c:pt>
                <c:pt idx="4040">
                  <c:v>3.48</c:v>
                </c:pt>
                <c:pt idx="4041">
                  <c:v>3.48</c:v>
                </c:pt>
                <c:pt idx="4042">
                  <c:v>3.48</c:v>
                </c:pt>
                <c:pt idx="4043">
                  <c:v>3.48</c:v>
                </c:pt>
                <c:pt idx="4044">
                  <c:v>3.43</c:v>
                </c:pt>
                <c:pt idx="4045">
                  <c:v>3.4</c:v>
                </c:pt>
                <c:pt idx="4046">
                  <c:v>3.4</c:v>
                </c:pt>
                <c:pt idx="4047">
                  <c:v>3.4</c:v>
                </c:pt>
                <c:pt idx="4048">
                  <c:v>3.4</c:v>
                </c:pt>
                <c:pt idx="4049">
                  <c:v>3.4</c:v>
                </c:pt>
                <c:pt idx="4050">
                  <c:v>3.4</c:v>
                </c:pt>
                <c:pt idx="4051">
                  <c:v>3.4</c:v>
                </c:pt>
                <c:pt idx="4052">
                  <c:v>3.4</c:v>
                </c:pt>
                <c:pt idx="4053">
                  <c:v>3.4</c:v>
                </c:pt>
                <c:pt idx="4054">
                  <c:v>3.39</c:v>
                </c:pt>
                <c:pt idx="4055">
                  <c:v>3.39</c:v>
                </c:pt>
                <c:pt idx="4056">
                  <c:v>3.38</c:v>
                </c:pt>
                <c:pt idx="4057">
                  <c:v>3.38</c:v>
                </c:pt>
                <c:pt idx="4058">
                  <c:v>3.37</c:v>
                </c:pt>
                <c:pt idx="4059">
                  <c:v>3.37</c:v>
                </c:pt>
                <c:pt idx="4060">
                  <c:v>3.36</c:v>
                </c:pt>
                <c:pt idx="4061">
                  <c:v>3.36</c:v>
                </c:pt>
                <c:pt idx="4062">
                  <c:v>3.35</c:v>
                </c:pt>
                <c:pt idx="4063">
                  <c:v>3.35</c:v>
                </c:pt>
                <c:pt idx="4064">
                  <c:v>3.35</c:v>
                </c:pt>
                <c:pt idx="4065">
                  <c:v>3.35</c:v>
                </c:pt>
                <c:pt idx="4066">
                  <c:v>3.35</c:v>
                </c:pt>
                <c:pt idx="4067">
                  <c:v>3.3</c:v>
                </c:pt>
                <c:pt idx="4068">
                  <c:v>3.25</c:v>
                </c:pt>
                <c:pt idx="4069">
                  <c:v>3.21</c:v>
                </c:pt>
                <c:pt idx="4070">
                  <c:v>3.2</c:v>
                </c:pt>
                <c:pt idx="4071">
                  <c:v>3.18</c:v>
                </c:pt>
                <c:pt idx="4072">
                  <c:v>3.1</c:v>
                </c:pt>
                <c:pt idx="4073">
                  <c:v>3.07</c:v>
                </c:pt>
                <c:pt idx="4074">
                  <c:v>3.05</c:v>
                </c:pt>
                <c:pt idx="4075">
                  <c:v>3.03</c:v>
                </c:pt>
                <c:pt idx="4076">
                  <c:v>3.02</c:v>
                </c:pt>
                <c:pt idx="4077">
                  <c:v>3.01</c:v>
                </c:pt>
                <c:pt idx="4078">
                  <c:v>3</c:v>
                </c:pt>
                <c:pt idx="4079">
                  <c:v>2.99</c:v>
                </c:pt>
                <c:pt idx="4080">
                  <c:v>2.92</c:v>
                </c:pt>
                <c:pt idx="4081">
                  <c:v>2.89</c:v>
                </c:pt>
                <c:pt idx="4082">
                  <c:v>2.86</c:v>
                </c:pt>
                <c:pt idx="4083">
                  <c:v>2.84</c:v>
                </c:pt>
                <c:pt idx="4084">
                  <c:v>2.84</c:v>
                </c:pt>
                <c:pt idx="4085">
                  <c:v>2.79</c:v>
                </c:pt>
                <c:pt idx="4086">
                  <c:v>2.76</c:v>
                </c:pt>
                <c:pt idx="4087">
                  <c:v>2.74</c:v>
                </c:pt>
                <c:pt idx="4088">
                  <c:v>2.72</c:v>
                </c:pt>
                <c:pt idx="4089">
                  <c:v>2.71</c:v>
                </c:pt>
                <c:pt idx="4090">
                  <c:v>2.7</c:v>
                </c:pt>
                <c:pt idx="4091">
                  <c:v>2.69</c:v>
                </c:pt>
                <c:pt idx="4092">
                  <c:v>2.68</c:v>
                </c:pt>
                <c:pt idx="4093">
                  <c:v>2.67</c:v>
                </c:pt>
                <c:pt idx="4094">
                  <c:v>2.66</c:v>
                </c:pt>
                <c:pt idx="4095">
                  <c:v>2.66</c:v>
                </c:pt>
                <c:pt idx="4096">
                  <c:v>2.67</c:v>
                </c:pt>
                <c:pt idx="4097">
                  <c:v>2.67</c:v>
                </c:pt>
                <c:pt idx="4098">
                  <c:v>2.66</c:v>
                </c:pt>
                <c:pt idx="4099">
                  <c:v>2.66</c:v>
                </c:pt>
                <c:pt idx="4100">
                  <c:v>2.67</c:v>
                </c:pt>
                <c:pt idx="4101">
                  <c:v>2.68</c:v>
                </c:pt>
                <c:pt idx="4102">
                  <c:v>2.69</c:v>
                </c:pt>
                <c:pt idx="4103">
                  <c:v>2.7</c:v>
                </c:pt>
                <c:pt idx="4104">
                  <c:v>2.7</c:v>
                </c:pt>
                <c:pt idx="4105">
                  <c:v>2.69</c:v>
                </c:pt>
                <c:pt idx="4106">
                  <c:v>2.69</c:v>
                </c:pt>
                <c:pt idx="4107">
                  <c:v>2.69</c:v>
                </c:pt>
                <c:pt idx="4108">
                  <c:v>2.69</c:v>
                </c:pt>
                <c:pt idx="4109">
                  <c:v>2.69</c:v>
                </c:pt>
                <c:pt idx="4110">
                  <c:v>2.69</c:v>
                </c:pt>
                <c:pt idx="4111">
                  <c:v>2.69</c:v>
                </c:pt>
                <c:pt idx="4112">
                  <c:v>2.7</c:v>
                </c:pt>
                <c:pt idx="4113">
                  <c:v>2.7</c:v>
                </c:pt>
                <c:pt idx="4114">
                  <c:v>2.71</c:v>
                </c:pt>
                <c:pt idx="4115">
                  <c:v>2.71</c:v>
                </c:pt>
                <c:pt idx="4116">
                  <c:v>2.71</c:v>
                </c:pt>
                <c:pt idx="4117">
                  <c:v>2.71</c:v>
                </c:pt>
                <c:pt idx="4118">
                  <c:v>2.71</c:v>
                </c:pt>
                <c:pt idx="4119">
                  <c:v>2.7</c:v>
                </c:pt>
                <c:pt idx="4120">
                  <c:v>2.71</c:v>
                </c:pt>
                <c:pt idx="4121">
                  <c:v>2.71</c:v>
                </c:pt>
                <c:pt idx="4122">
                  <c:v>2.71</c:v>
                </c:pt>
                <c:pt idx="4123">
                  <c:v>2.71</c:v>
                </c:pt>
                <c:pt idx="4124">
                  <c:v>2.71</c:v>
                </c:pt>
                <c:pt idx="4125">
                  <c:v>2.71</c:v>
                </c:pt>
                <c:pt idx="4126">
                  <c:v>2.71</c:v>
                </c:pt>
                <c:pt idx="4127">
                  <c:v>2.71</c:v>
                </c:pt>
                <c:pt idx="4128">
                  <c:v>2.71</c:v>
                </c:pt>
                <c:pt idx="4129">
                  <c:v>2.71</c:v>
                </c:pt>
                <c:pt idx="4130">
                  <c:v>2.71</c:v>
                </c:pt>
                <c:pt idx="4131">
                  <c:v>2.71</c:v>
                </c:pt>
                <c:pt idx="4132">
                  <c:v>2.71</c:v>
                </c:pt>
                <c:pt idx="4133">
                  <c:v>2.71</c:v>
                </c:pt>
                <c:pt idx="4134">
                  <c:v>2.71</c:v>
                </c:pt>
                <c:pt idx="4135">
                  <c:v>2.71</c:v>
                </c:pt>
                <c:pt idx="4136">
                  <c:v>2.71</c:v>
                </c:pt>
                <c:pt idx="4137">
                  <c:v>2.71</c:v>
                </c:pt>
                <c:pt idx="4138">
                  <c:v>2.71</c:v>
                </c:pt>
                <c:pt idx="4139">
                  <c:v>2.71</c:v>
                </c:pt>
                <c:pt idx="4140">
                  <c:v>2.71</c:v>
                </c:pt>
                <c:pt idx="4141">
                  <c:v>2.71</c:v>
                </c:pt>
                <c:pt idx="4142">
                  <c:v>2.71</c:v>
                </c:pt>
                <c:pt idx="4143">
                  <c:v>2.71</c:v>
                </c:pt>
                <c:pt idx="4144">
                  <c:v>2.71</c:v>
                </c:pt>
                <c:pt idx="4145">
                  <c:v>2.71</c:v>
                </c:pt>
                <c:pt idx="4146">
                  <c:v>2.71</c:v>
                </c:pt>
                <c:pt idx="4147">
                  <c:v>2.71</c:v>
                </c:pt>
                <c:pt idx="4148">
                  <c:v>2.71</c:v>
                </c:pt>
                <c:pt idx="4149">
                  <c:v>2.72</c:v>
                </c:pt>
                <c:pt idx="4150">
                  <c:v>2.72</c:v>
                </c:pt>
                <c:pt idx="4151">
                  <c:v>2.72</c:v>
                </c:pt>
                <c:pt idx="4152">
                  <c:v>2.72</c:v>
                </c:pt>
                <c:pt idx="4153">
                  <c:v>2.72</c:v>
                </c:pt>
                <c:pt idx="4154">
                  <c:v>2.72</c:v>
                </c:pt>
                <c:pt idx="4155">
                  <c:v>2.73</c:v>
                </c:pt>
                <c:pt idx="4156">
                  <c:v>2.73</c:v>
                </c:pt>
                <c:pt idx="4157">
                  <c:v>2.73</c:v>
                </c:pt>
                <c:pt idx="4158">
                  <c:v>2.73</c:v>
                </c:pt>
                <c:pt idx="4159">
                  <c:v>2.73</c:v>
                </c:pt>
                <c:pt idx="4160">
                  <c:v>2.73</c:v>
                </c:pt>
                <c:pt idx="4161">
                  <c:v>2.73</c:v>
                </c:pt>
                <c:pt idx="4162">
                  <c:v>2.73</c:v>
                </c:pt>
                <c:pt idx="4163">
                  <c:v>2.73</c:v>
                </c:pt>
                <c:pt idx="4164">
                  <c:v>2.73</c:v>
                </c:pt>
                <c:pt idx="4165">
                  <c:v>2.73</c:v>
                </c:pt>
                <c:pt idx="4166">
                  <c:v>2.73</c:v>
                </c:pt>
                <c:pt idx="4167">
                  <c:v>2.73</c:v>
                </c:pt>
                <c:pt idx="4168">
                  <c:v>2.73</c:v>
                </c:pt>
                <c:pt idx="4169">
                  <c:v>2.73</c:v>
                </c:pt>
                <c:pt idx="4170">
                  <c:v>2.73</c:v>
                </c:pt>
                <c:pt idx="4171">
                  <c:v>2.73</c:v>
                </c:pt>
                <c:pt idx="4172">
                  <c:v>2.73</c:v>
                </c:pt>
                <c:pt idx="4173">
                  <c:v>2.73</c:v>
                </c:pt>
                <c:pt idx="4174">
                  <c:v>2.72</c:v>
                </c:pt>
                <c:pt idx="4175">
                  <c:v>2.71</c:v>
                </c:pt>
                <c:pt idx="4176">
                  <c:v>2.7</c:v>
                </c:pt>
                <c:pt idx="4177">
                  <c:v>2.7</c:v>
                </c:pt>
                <c:pt idx="4178">
                  <c:v>2.71</c:v>
                </c:pt>
                <c:pt idx="4179">
                  <c:v>2.7</c:v>
                </c:pt>
                <c:pt idx="4180">
                  <c:v>2.71</c:v>
                </c:pt>
                <c:pt idx="4181">
                  <c:v>2.71</c:v>
                </c:pt>
                <c:pt idx="4182">
                  <c:v>2.71</c:v>
                </c:pt>
                <c:pt idx="4183">
                  <c:v>2.71</c:v>
                </c:pt>
                <c:pt idx="4184">
                  <c:v>2.71</c:v>
                </c:pt>
                <c:pt idx="4185">
                  <c:v>2.71</c:v>
                </c:pt>
                <c:pt idx="4186">
                  <c:v>2.71</c:v>
                </c:pt>
                <c:pt idx="4187">
                  <c:v>2.71</c:v>
                </c:pt>
                <c:pt idx="4188">
                  <c:v>2.71</c:v>
                </c:pt>
                <c:pt idx="4189">
                  <c:v>2.71</c:v>
                </c:pt>
                <c:pt idx="4190">
                  <c:v>2.71</c:v>
                </c:pt>
                <c:pt idx="4191">
                  <c:v>2.71</c:v>
                </c:pt>
                <c:pt idx="4192">
                  <c:v>2.71</c:v>
                </c:pt>
                <c:pt idx="4193">
                  <c:v>2.71</c:v>
                </c:pt>
                <c:pt idx="4194">
                  <c:v>2.7</c:v>
                </c:pt>
                <c:pt idx="4195">
                  <c:v>2.7</c:v>
                </c:pt>
                <c:pt idx="4196">
                  <c:v>2.7</c:v>
                </c:pt>
                <c:pt idx="4197">
                  <c:v>2.7</c:v>
                </c:pt>
                <c:pt idx="4198">
                  <c:v>2.7</c:v>
                </c:pt>
                <c:pt idx="4199">
                  <c:v>2.7</c:v>
                </c:pt>
                <c:pt idx="4200">
                  <c:v>2.7</c:v>
                </c:pt>
                <c:pt idx="4201">
                  <c:v>2.7</c:v>
                </c:pt>
                <c:pt idx="4202">
                  <c:v>2.7</c:v>
                </c:pt>
                <c:pt idx="4203">
                  <c:v>2.7</c:v>
                </c:pt>
                <c:pt idx="4204">
                  <c:v>2.7</c:v>
                </c:pt>
                <c:pt idx="4205">
                  <c:v>2.7</c:v>
                </c:pt>
                <c:pt idx="4206">
                  <c:v>2.7</c:v>
                </c:pt>
                <c:pt idx="4207">
                  <c:v>2.7</c:v>
                </c:pt>
                <c:pt idx="4208">
                  <c:v>2.7</c:v>
                </c:pt>
                <c:pt idx="4209">
                  <c:v>2.7</c:v>
                </c:pt>
                <c:pt idx="4210">
                  <c:v>2.7</c:v>
                </c:pt>
                <c:pt idx="4211">
                  <c:v>2.7</c:v>
                </c:pt>
                <c:pt idx="4212">
                  <c:v>2.7</c:v>
                </c:pt>
                <c:pt idx="4213">
                  <c:v>2.7</c:v>
                </c:pt>
                <c:pt idx="4214">
                  <c:v>2.7</c:v>
                </c:pt>
                <c:pt idx="4215">
                  <c:v>2.7</c:v>
                </c:pt>
                <c:pt idx="4216">
                  <c:v>2.7</c:v>
                </c:pt>
                <c:pt idx="4217">
                  <c:v>2.7</c:v>
                </c:pt>
                <c:pt idx="4218">
                  <c:v>2.7</c:v>
                </c:pt>
                <c:pt idx="4219">
                  <c:v>2.7</c:v>
                </c:pt>
                <c:pt idx="4220">
                  <c:v>2.7</c:v>
                </c:pt>
                <c:pt idx="4221">
                  <c:v>2.7</c:v>
                </c:pt>
                <c:pt idx="4222">
                  <c:v>2.7</c:v>
                </c:pt>
                <c:pt idx="4223">
                  <c:v>2.7</c:v>
                </c:pt>
                <c:pt idx="4224">
                  <c:v>2.7</c:v>
                </c:pt>
                <c:pt idx="4225">
                  <c:v>2.69</c:v>
                </c:pt>
                <c:pt idx="4226">
                  <c:v>2.69</c:v>
                </c:pt>
                <c:pt idx="4227">
                  <c:v>2.7</c:v>
                </c:pt>
                <c:pt idx="4228">
                  <c:v>2.7</c:v>
                </c:pt>
                <c:pt idx="4229">
                  <c:v>2.7</c:v>
                </c:pt>
                <c:pt idx="4230">
                  <c:v>2.7</c:v>
                </c:pt>
                <c:pt idx="4231">
                  <c:v>2.7</c:v>
                </c:pt>
                <c:pt idx="4232">
                  <c:v>2.7</c:v>
                </c:pt>
                <c:pt idx="4233">
                  <c:v>2.7</c:v>
                </c:pt>
                <c:pt idx="4234">
                  <c:v>2.7</c:v>
                </c:pt>
                <c:pt idx="4235">
                  <c:v>2.7</c:v>
                </c:pt>
                <c:pt idx="4236">
                  <c:v>2.71</c:v>
                </c:pt>
                <c:pt idx="4237">
                  <c:v>2.72</c:v>
                </c:pt>
                <c:pt idx="4238">
                  <c:v>2.72</c:v>
                </c:pt>
                <c:pt idx="4239">
                  <c:v>2.72</c:v>
                </c:pt>
                <c:pt idx="4240">
                  <c:v>2.72</c:v>
                </c:pt>
                <c:pt idx="4241">
                  <c:v>2.72</c:v>
                </c:pt>
                <c:pt idx="4242">
                  <c:v>2.72</c:v>
                </c:pt>
                <c:pt idx="4243">
                  <c:v>2.72</c:v>
                </c:pt>
                <c:pt idx="4244">
                  <c:v>2.72</c:v>
                </c:pt>
                <c:pt idx="4245">
                  <c:v>2.72</c:v>
                </c:pt>
                <c:pt idx="4246">
                  <c:v>2.72</c:v>
                </c:pt>
                <c:pt idx="4247">
                  <c:v>2.72</c:v>
                </c:pt>
                <c:pt idx="4248">
                  <c:v>2.72</c:v>
                </c:pt>
                <c:pt idx="4249">
                  <c:v>2.72</c:v>
                </c:pt>
                <c:pt idx="4250">
                  <c:v>2.72</c:v>
                </c:pt>
                <c:pt idx="4251">
                  <c:v>2.72</c:v>
                </c:pt>
                <c:pt idx="4252">
                  <c:v>2.72</c:v>
                </c:pt>
                <c:pt idx="4253">
                  <c:v>2.72</c:v>
                </c:pt>
                <c:pt idx="4254">
                  <c:v>2.72</c:v>
                </c:pt>
                <c:pt idx="4255">
                  <c:v>2.72</c:v>
                </c:pt>
                <c:pt idx="4256">
                  <c:v>2.72</c:v>
                </c:pt>
                <c:pt idx="4257">
                  <c:v>2.72</c:v>
                </c:pt>
                <c:pt idx="4258">
                  <c:v>2.72</c:v>
                </c:pt>
                <c:pt idx="4259">
                  <c:v>2.72</c:v>
                </c:pt>
                <c:pt idx="4260">
                  <c:v>2.72</c:v>
                </c:pt>
                <c:pt idx="4261">
                  <c:v>2.72</c:v>
                </c:pt>
                <c:pt idx="4262">
                  <c:v>2.72</c:v>
                </c:pt>
                <c:pt idx="4263">
                  <c:v>2.73</c:v>
                </c:pt>
                <c:pt idx="4264">
                  <c:v>2.73</c:v>
                </c:pt>
                <c:pt idx="4265">
                  <c:v>2.73</c:v>
                </c:pt>
                <c:pt idx="4266">
                  <c:v>2.73</c:v>
                </c:pt>
                <c:pt idx="4267">
                  <c:v>2.73</c:v>
                </c:pt>
                <c:pt idx="4268">
                  <c:v>2.73</c:v>
                </c:pt>
                <c:pt idx="4269">
                  <c:v>2.73</c:v>
                </c:pt>
                <c:pt idx="4270">
                  <c:v>2.73</c:v>
                </c:pt>
                <c:pt idx="4271">
                  <c:v>2.74</c:v>
                </c:pt>
                <c:pt idx="4272">
                  <c:v>2.74</c:v>
                </c:pt>
                <c:pt idx="4273">
                  <c:v>2.74</c:v>
                </c:pt>
                <c:pt idx="4274">
                  <c:v>2.74</c:v>
                </c:pt>
                <c:pt idx="4275">
                  <c:v>2.74</c:v>
                </c:pt>
                <c:pt idx="4276">
                  <c:v>2.74</c:v>
                </c:pt>
                <c:pt idx="4277">
                  <c:v>2.74</c:v>
                </c:pt>
                <c:pt idx="4278">
                  <c:v>2.74</c:v>
                </c:pt>
                <c:pt idx="4279">
                  <c:v>2.74</c:v>
                </c:pt>
                <c:pt idx="4280">
                  <c:v>2.74</c:v>
                </c:pt>
                <c:pt idx="4281">
                  <c:v>2.74</c:v>
                </c:pt>
                <c:pt idx="4282">
                  <c:v>2.74</c:v>
                </c:pt>
                <c:pt idx="4283">
                  <c:v>2.74</c:v>
                </c:pt>
                <c:pt idx="4284">
                  <c:v>2.74</c:v>
                </c:pt>
                <c:pt idx="4285">
                  <c:v>2.74</c:v>
                </c:pt>
                <c:pt idx="4286">
                  <c:v>2.74</c:v>
                </c:pt>
                <c:pt idx="4287">
                  <c:v>2.74</c:v>
                </c:pt>
                <c:pt idx="4288">
                  <c:v>2.74</c:v>
                </c:pt>
                <c:pt idx="4289">
                  <c:v>2.74</c:v>
                </c:pt>
                <c:pt idx="4290">
                  <c:v>2.74</c:v>
                </c:pt>
                <c:pt idx="4291">
                  <c:v>2.74</c:v>
                </c:pt>
                <c:pt idx="4292">
                  <c:v>2.74</c:v>
                </c:pt>
                <c:pt idx="4293">
                  <c:v>2.74</c:v>
                </c:pt>
                <c:pt idx="4294">
                  <c:v>2.74</c:v>
                </c:pt>
                <c:pt idx="4295">
                  <c:v>2.74</c:v>
                </c:pt>
                <c:pt idx="4296">
                  <c:v>2.74</c:v>
                </c:pt>
                <c:pt idx="4297">
                  <c:v>2.74</c:v>
                </c:pt>
                <c:pt idx="4298">
                  <c:v>2.74</c:v>
                </c:pt>
                <c:pt idx="4299">
                  <c:v>2.74</c:v>
                </c:pt>
                <c:pt idx="4300">
                  <c:v>2.74</c:v>
                </c:pt>
                <c:pt idx="4301">
                  <c:v>2.74</c:v>
                </c:pt>
                <c:pt idx="4302">
                  <c:v>2.74</c:v>
                </c:pt>
                <c:pt idx="4303">
                  <c:v>2.74</c:v>
                </c:pt>
                <c:pt idx="4304">
                  <c:v>2.74</c:v>
                </c:pt>
                <c:pt idx="4305">
                  <c:v>2.74</c:v>
                </c:pt>
                <c:pt idx="4306">
                  <c:v>2.74</c:v>
                </c:pt>
                <c:pt idx="4307">
                  <c:v>2.74</c:v>
                </c:pt>
                <c:pt idx="4308">
                  <c:v>2.74</c:v>
                </c:pt>
                <c:pt idx="4309">
                  <c:v>2.74</c:v>
                </c:pt>
                <c:pt idx="4310">
                  <c:v>2.74</c:v>
                </c:pt>
                <c:pt idx="4311">
                  <c:v>2.74</c:v>
                </c:pt>
                <c:pt idx="4312">
                  <c:v>2.74</c:v>
                </c:pt>
                <c:pt idx="4313">
                  <c:v>2.74</c:v>
                </c:pt>
                <c:pt idx="4314">
                  <c:v>2.74</c:v>
                </c:pt>
                <c:pt idx="4315">
                  <c:v>2.74</c:v>
                </c:pt>
                <c:pt idx="4316">
                  <c:v>2.74</c:v>
                </c:pt>
                <c:pt idx="4317">
                  <c:v>2.74</c:v>
                </c:pt>
                <c:pt idx="4318">
                  <c:v>2.74</c:v>
                </c:pt>
                <c:pt idx="4319">
                  <c:v>2.74</c:v>
                </c:pt>
                <c:pt idx="4320">
                  <c:v>2.74</c:v>
                </c:pt>
                <c:pt idx="4321">
                  <c:v>2.74</c:v>
                </c:pt>
                <c:pt idx="4322">
                  <c:v>2.74</c:v>
                </c:pt>
                <c:pt idx="4323">
                  <c:v>2.74</c:v>
                </c:pt>
                <c:pt idx="4324">
                  <c:v>2.74</c:v>
                </c:pt>
                <c:pt idx="4325">
                  <c:v>2.74</c:v>
                </c:pt>
                <c:pt idx="4326">
                  <c:v>2.74</c:v>
                </c:pt>
                <c:pt idx="4327">
                  <c:v>2.74</c:v>
                </c:pt>
                <c:pt idx="4328">
                  <c:v>2.74</c:v>
                </c:pt>
                <c:pt idx="4329">
                  <c:v>2.75</c:v>
                </c:pt>
                <c:pt idx="4330">
                  <c:v>2.75</c:v>
                </c:pt>
                <c:pt idx="4331">
                  <c:v>2.75</c:v>
                </c:pt>
                <c:pt idx="4332">
                  <c:v>2.75</c:v>
                </c:pt>
                <c:pt idx="4333">
                  <c:v>2.75</c:v>
                </c:pt>
                <c:pt idx="4334">
                  <c:v>2.75</c:v>
                </c:pt>
                <c:pt idx="4335">
                  <c:v>2.74</c:v>
                </c:pt>
                <c:pt idx="4336">
                  <c:v>2.74</c:v>
                </c:pt>
                <c:pt idx="4337">
                  <c:v>2.74</c:v>
                </c:pt>
                <c:pt idx="4338">
                  <c:v>2.74</c:v>
                </c:pt>
                <c:pt idx="4339">
                  <c:v>2.74</c:v>
                </c:pt>
                <c:pt idx="4340">
                  <c:v>2.74</c:v>
                </c:pt>
                <c:pt idx="4341">
                  <c:v>2.74</c:v>
                </c:pt>
                <c:pt idx="4342">
                  <c:v>2.74</c:v>
                </c:pt>
                <c:pt idx="4343">
                  <c:v>2.74</c:v>
                </c:pt>
                <c:pt idx="4344">
                  <c:v>2.74</c:v>
                </c:pt>
                <c:pt idx="4345">
                  <c:v>2.74</c:v>
                </c:pt>
                <c:pt idx="4346">
                  <c:v>2.74</c:v>
                </c:pt>
                <c:pt idx="4347">
                  <c:v>2.74</c:v>
                </c:pt>
                <c:pt idx="4348">
                  <c:v>2.74</c:v>
                </c:pt>
                <c:pt idx="4349">
                  <c:v>2.73</c:v>
                </c:pt>
                <c:pt idx="4350">
                  <c:v>2.72</c:v>
                </c:pt>
                <c:pt idx="4351">
                  <c:v>2.71</c:v>
                </c:pt>
                <c:pt idx="4352">
                  <c:v>2.71</c:v>
                </c:pt>
                <c:pt idx="4353">
                  <c:v>2.71</c:v>
                </c:pt>
                <c:pt idx="4354">
                  <c:v>2.7</c:v>
                </c:pt>
                <c:pt idx="4355">
                  <c:v>2.7</c:v>
                </c:pt>
                <c:pt idx="4356">
                  <c:v>2.7</c:v>
                </c:pt>
                <c:pt idx="4357">
                  <c:v>2.7</c:v>
                </c:pt>
                <c:pt idx="4358">
                  <c:v>2.7</c:v>
                </c:pt>
                <c:pt idx="4359">
                  <c:v>2.7</c:v>
                </c:pt>
                <c:pt idx="4360">
                  <c:v>2.7</c:v>
                </c:pt>
                <c:pt idx="4361">
                  <c:v>2.7</c:v>
                </c:pt>
                <c:pt idx="4362">
                  <c:v>2.7</c:v>
                </c:pt>
                <c:pt idx="4363">
                  <c:v>2.7</c:v>
                </c:pt>
                <c:pt idx="4364">
                  <c:v>2.7</c:v>
                </c:pt>
                <c:pt idx="4365">
                  <c:v>2.69</c:v>
                </c:pt>
                <c:pt idx="4366">
                  <c:v>2.69</c:v>
                </c:pt>
                <c:pt idx="4367">
                  <c:v>2.69</c:v>
                </c:pt>
                <c:pt idx="4368">
                  <c:v>2.69</c:v>
                </c:pt>
                <c:pt idx="4369">
                  <c:v>2.69</c:v>
                </c:pt>
                <c:pt idx="4370">
                  <c:v>2.69</c:v>
                </c:pt>
                <c:pt idx="4371">
                  <c:v>2.69</c:v>
                </c:pt>
                <c:pt idx="4372">
                  <c:v>2.69</c:v>
                </c:pt>
                <c:pt idx="4373">
                  <c:v>2.69</c:v>
                </c:pt>
                <c:pt idx="4374">
                  <c:v>2.69</c:v>
                </c:pt>
                <c:pt idx="4375">
                  <c:v>2.69</c:v>
                </c:pt>
                <c:pt idx="4376">
                  <c:v>2.69</c:v>
                </c:pt>
                <c:pt idx="4377">
                  <c:v>2.69</c:v>
                </c:pt>
                <c:pt idx="4378">
                  <c:v>2.69</c:v>
                </c:pt>
                <c:pt idx="4379">
                  <c:v>2.69</c:v>
                </c:pt>
                <c:pt idx="4380">
                  <c:v>2.69</c:v>
                </c:pt>
                <c:pt idx="4381">
                  <c:v>2.69</c:v>
                </c:pt>
                <c:pt idx="4382">
                  <c:v>2.69</c:v>
                </c:pt>
                <c:pt idx="4383">
                  <c:v>2.69</c:v>
                </c:pt>
                <c:pt idx="4384">
                  <c:v>2.69</c:v>
                </c:pt>
                <c:pt idx="4385">
                  <c:v>2.69</c:v>
                </c:pt>
                <c:pt idx="4386">
                  <c:v>2.69</c:v>
                </c:pt>
                <c:pt idx="4387">
                  <c:v>2.69</c:v>
                </c:pt>
                <c:pt idx="4388">
                  <c:v>2.69</c:v>
                </c:pt>
                <c:pt idx="4389">
                  <c:v>2.69</c:v>
                </c:pt>
                <c:pt idx="4390">
                  <c:v>2.69</c:v>
                </c:pt>
                <c:pt idx="4391">
                  <c:v>2.69</c:v>
                </c:pt>
                <c:pt idx="4392">
                  <c:v>2.69</c:v>
                </c:pt>
                <c:pt idx="4393">
                  <c:v>2.69</c:v>
                </c:pt>
                <c:pt idx="4394">
                  <c:v>2.69</c:v>
                </c:pt>
                <c:pt idx="4395">
                  <c:v>2.69</c:v>
                </c:pt>
                <c:pt idx="4396">
                  <c:v>2.69</c:v>
                </c:pt>
                <c:pt idx="4397">
                  <c:v>2.69</c:v>
                </c:pt>
                <c:pt idx="4398">
                  <c:v>2.68</c:v>
                </c:pt>
                <c:pt idx="4399">
                  <c:v>2.68</c:v>
                </c:pt>
                <c:pt idx="4400">
                  <c:v>2.68</c:v>
                </c:pt>
                <c:pt idx="4401">
                  <c:v>2.67</c:v>
                </c:pt>
                <c:pt idx="4402">
                  <c:v>2.66</c:v>
                </c:pt>
                <c:pt idx="4403">
                  <c:v>2.66</c:v>
                </c:pt>
                <c:pt idx="4404">
                  <c:v>2.65</c:v>
                </c:pt>
                <c:pt idx="4405">
                  <c:v>2.64</c:v>
                </c:pt>
                <c:pt idx="4406">
                  <c:v>2.63</c:v>
                </c:pt>
                <c:pt idx="4407">
                  <c:v>2.62</c:v>
                </c:pt>
                <c:pt idx="4408">
                  <c:v>2.61</c:v>
                </c:pt>
                <c:pt idx="4409">
                  <c:v>2.6</c:v>
                </c:pt>
                <c:pt idx="4410">
                  <c:v>2.59</c:v>
                </c:pt>
                <c:pt idx="4411">
                  <c:v>2.58</c:v>
                </c:pt>
                <c:pt idx="4412">
                  <c:v>2.57</c:v>
                </c:pt>
                <c:pt idx="4413">
                  <c:v>2.5499999999999998</c:v>
                </c:pt>
                <c:pt idx="4414">
                  <c:v>2.5299999999999998</c:v>
                </c:pt>
                <c:pt idx="4415">
                  <c:v>2.52</c:v>
                </c:pt>
                <c:pt idx="4416">
                  <c:v>2.5099999999999998</c:v>
                </c:pt>
                <c:pt idx="4417">
                  <c:v>2.5</c:v>
                </c:pt>
                <c:pt idx="4418">
                  <c:v>2.4900000000000002</c:v>
                </c:pt>
                <c:pt idx="4419">
                  <c:v>2.48</c:v>
                </c:pt>
                <c:pt idx="4420">
                  <c:v>2.4700000000000002</c:v>
                </c:pt>
                <c:pt idx="4421">
                  <c:v>2.46</c:v>
                </c:pt>
                <c:pt idx="4422">
                  <c:v>2.4500000000000002</c:v>
                </c:pt>
                <c:pt idx="4423">
                  <c:v>2.4300000000000002</c:v>
                </c:pt>
                <c:pt idx="4424">
                  <c:v>2.41</c:v>
                </c:pt>
                <c:pt idx="4425">
                  <c:v>2.39</c:v>
                </c:pt>
                <c:pt idx="4426">
                  <c:v>2.37</c:v>
                </c:pt>
                <c:pt idx="4427">
                  <c:v>2.35</c:v>
                </c:pt>
                <c:pt idx="4428">
                  <c:v>2.2999999999999998</c:v>
                </c:pt>
                <c:pt idx="4429">
                  <c:v>2.2799999999999998</c:v>
                </c:pt>
                <c:pt idx="4430">
                  <c:v>2.2599999999999998</c:v>
                </c:pt>
                <c:pt idx="4431">
                  <c:v>2.25</c:v>
                </c:pt>
                <c:pt idx="4432">
                  <c:v>2.25</c:v>
                </c:pt>
                <c:pt idx="4433">
                  <c:v>2.23</c:v>
                </c:pt>
                <c:pt idx="4434">
                  <c:v>2.2200000000000002</c:v>
                </c:pt>
                <c:pt idx="4435">
                  <c:v>2.21</c:v>
                </c:pt>
                <c:pt idx="4436">
                  <c:v>2.21</c:v>
                </c:pt>
                <c:pt idx="4437">
                  <c:v>2.21</c:v>
                </c:pt>
                <c:pt idx="4438">
                  <c:v>2.08</c:v>
                </c:pt>
                <c:pt idx="4439">
                  <c:v>2.0499999999999998</c:v>
                </c:pt>
                <c:pt idx="4440">
                  <c:v>2.04</c:v>
                </c:pt>
                <c:pt idx="4441">
                  <c:v>2.0299999999999998</c:v>
                </c:pt>
                <c:pt idx="4442">
                  <c:v>2.02</c:v>
                </c:pt>
                <c:pt idx="4443">
                  <c:v>2.0099999999999998</c:v>
                </c:pt>
                <c:pt idx="4444">
                  <c:v>2</c:v>
                </c:pt>
                <c:pt idx="4445">
                  <c:v>2</c:v>
                </c:pt>
                <c:pt idx="4446">
                  <c:v>1.99</c:v>
                </c:pt>
                <c:pt idx="4447">
                  <c:v>1.98</c:v>
                </c:pt>
                <c:pt idx="4448">
                  <c:v>1.98</c:v>
                </c:pt>
                <c:pt idx="4449">
                  <c:v>1.97</c:v>
                </c:pt>
                <c:pt idx="4450">
                  <c:v>1.97</c:v>
                </c:pt>
                <c:pt idx="4451">
                  <c:v>1.97</c:v>
                </c:pt>
                <c:pt idx="4452">
                  <c:v>1.96</c:v>
                </c:pt>
                <c:pt idx="4453">
                  <c:v>1.96</c:v>
                </c:pt>
                <c:pt idx="4454">
                  <c:v>1.95</c:v>
                </c:pt>
                <c:pt idx="4455">
                  <c:v>1.94</c:v>
                </c:pt>
                <c:pt idx="4456">
                  <c:v>1.94</c:v>
                </c:pt>
                <c:pt idx="4457">
                  <c:v>1.94</c:v>
                </c:pt>
                <c:pt idx="4458">
                  <c:v>2.0099999999999998</c:v>
                </c:pt>
                <c:pt idx="4459">
                  <c:v>2.02</c:v>
                </c:pt>
                <c:pt idx="4460">
                  <c:v>2.02</c:v>
                </c:pt>
                <c:pt idx="4461">
                  <c:v>2.0299999999999998</c:v>
                </c:pt>
                <c:pt idx="4462">
                  <c:v>2.0299999999999998</c:v>
                </c:pt>
                <c:pt idx="4463">
                  <c:v>2.0299999999999998</c:v>
                </c:pt>
                <c:pt idx="4464">
                  <c:v>2.04</c:v>
                </c:pt>
                <c:pt idx="4465">
                  <c:v>2.0499999999999998</c:v>
                </c:pt>
                <c:pt idx="4466">
                  <c:v>2.0499999999999998</c:v>
                </c:pt>
                <c:pt idx="4467">
                  <c:v>2.0499999999999998</c:v>
                </c:pt>
                <c:pt idx="4468">
                  <c:v>2.0499999999999998</c:v>
                </c:pt>
                <c:pt idx="4469">
                  <c:v>2.0499999999999998</c:v>
                </c:pt>
                <c:pt idx="4470">
                  <c:v>2.0499999999999998</c:v>
                </c:pt>
                <c:pt idx="4471">
                  <c:v>2.0499999999999998</c:v>
                </c:pt>
                <c:pt idx="4472">
                  <c:v>2.0499999999999998</c:v>
                </c:pt>
                <c:pt idx="4473">
                  <c:v>2.0499999999999998</c:v>
                </c:pt>
                <c:pt idx="4474">
                  <c:v>2.0499999999999998</c:v>
                </c:pt>
                <c:pt idx="4475">
                  <c:v>2.0499999999999998</c:v>
                </c:pt>
                <c:pt idx="4476">
                  <c:v>2.0499999999999998</c:v>
                </c:pt>
                <c:pt idx="4477">
                  <c:v>2.0499999999999998</c:v>
                </c:pt>
                <c:pt idx="4478">
                  <c:v>2.0499999999999998</c:v>
                </c:pt>
                <c:pt idx="4479">
                  <c:v>2.0499999999999998</c:v>
                </c:pt>
                <c:pt idx="4480">
                  <c:v>2.0499999999999998</c:v>
                </c:pt>
                <c:pt idx="4481">
                  <c:v>2.0499999999999998</c:v>
                </c:pt>
                <c:pt idx="4482">
                  <c:v>2.0499999999999998</c:v>
                </c:pt>
                <c:pt idx="4483">
                  <c:v>2.0499999999999998</c:v>
                </c:pt>
                <c:pt idx="4484">
                  <c:v>2.0499999999999998</c:v>
                </c:pt>
                <c:pt idx="4485">
                  <c:v>2.0499999999999998</c:v>
                </c:pt>
                <c:pt idx="4486">
                  <c:v>2.0499999999999998</c:v>
                </c:pt>
                <c:pt idx="4487">
                  <c:v>2.0499999999999998</c:v>
                </c:pt>
                <c:pt idx="4488">
                  <c:v>2.0499999999999998</c:v>
                </c:pt>
                <c:pt idx="4489">
                  <c:v>2.0499999999999998</c:v>
                </c:pt>
                <c:pt idx="4490">
                  <c:v>2.0499999999999998</c:v>
                </c:pt>
                <c:pt idx="4491">
                  <c:v>2.0499999999999998</c:v>
                </c:pt>
                <c:pt idx="4492">
                  <c:v>2.0499999999999998</c:v>
                </c:pt>
                <c:pt idx="4493">
                  <c:v>2.0499999999999998</c:v>
                </c:pt>
                <c:pt idx="4494">
                  <c:v>2.0499999999999998</c:v>
                </c:pt>
                <c:pt idx="4495">
                  <c:v>2.0499999999999998</c:v>
                </c:pt>
                <c:pt idx="4496">
                  <c:v>2.0499999999999998</c:v>
                </c:pt>
                <c:pt idx="4497">
                  <c:v>2.0499999999999998</c:v>
                </c:pt>
                <c:pt idx="4498">
                  <c:v>2.0499999999999998</c:v>
                </c:pt>
                <c:pt idx="4499">
                  <c:v>2.0499999999999998</c:v>
                </c:pt>
                <c:pt idx="4500">
                  <c:v>2.04</c:v>
                </c:pt>
                <c:pt idx="4501">
                  <c:v>2.04</c:v>
                </c:pt>
                <c:pt idx="4502">
                  <c:v>2.0299999999999998</c:v>
                </c:pt>
                <c:pt idx="4503">
                  <c:v>2.0299999999999998</c:v>
                </c:pt>
                <c:pt idx="4504">
                  <c:v>2.02</c:v>
                </c:pt>
                <c:pt idx="4505">
                  <c:v>2.0099999999999998</c:v>
                </c:pt>
                <c:pt idx="4506">
                  <c:v>2.0099999999999998</c:v>
                </c:pt>
                <c:pt idx="4507">
                  <c:v>2.0099999999999998</c:v>
                </c:pt>
                <c:pt idx="4508">
                  <c:v>2.0099999999999998</c:v>
                </c:pt>
                <c:pt idx="4509">
                  <c:v>2</c:v>
                </c:pt>
                <c:pt idx="4510">
                  <c:v>2</c:v>
                </c:pt>
                <c:pt idx="4511">
                  <c:v>2</c:v>
                </c:pt>
                <c:pt idx="4512">
                  <c:v>1.99</c:v>
                </c:pt>
                <c:pt idx="4513">
                  <c:v>1.99</c:v>
                </c:pt>
                <c:pt idx="4514">
                  <c:v>1.99</c:v>
                </c:pt>
                <c:pt idx="4515">
                  <c:v>1.98</c:v>
                </c:pt>
                <c:pt idx="4516">
                  <c:v>1.98</c:v>
                </c:pt>
                <c:pt idx="4517">
                  <c:v>1.98</c:v>
                </c:pt>
                <c:pt idx="4518">
                  <c:v>1.97</c:v>
                </c:pt>
                <c:pt idx="4519">
                  <c:v>1.96</c:v>
                </c:pt>
                <c:pt idx="4520">
                  <c:v>1.95</c:v>
                </c:pt>
                <c:pt idx="4521">
                  <c:v>1.95</c:v>
                </c:pt>
                <c:pt idx="4522">
                  <c:v>1.95</c:v>
                </c:pt>
                <c:pt idx="4523">
                  <c:v>1.94</c:v>
                </c:pt>
                <c:pt idx="4524">
                  <c:v>1.93</c:v>
                </c:pt>
                <c:pt idx="4525">
                  <c:v>1.92</c:v>
                </c:pt>
                <c:pt idx="4526">
                  <c:v>1.91</c:v>
                </c:pt>
                <c:pt idx="4527">
                  <c:v>1.9</c:v>
                </c:pt>
                <c:pt idx="4528">
                  <c:v>1.86</c:v>
                </c:pt>
                <c:pt idx="4529">
                  <c:v>1.84</c:v>
                </c:pt>
                <c:pt idx="4530">
                  <c:v>1.83</c:v>
                </c:pt>
                <c:pt idx="4531">
                  <c:v>1.82</c:v>
                </c:pt>
                <c:pt idx="4532">
                  <c:v>1.81</c:v>
                </c:pt>
                <c:pt idx="4533">
                  <c:v>1.8</c:v>
                </c:pt>
                <c:pt idx="4534">
                  <c:v>1.8</c:v>
                </c:pt>
                <c:pt idx="4535">
                  <c:v>1.8</c:v>
                </c:pt>
                <c:pt idx="4536">
                  <c:v>1.79</c:v>
                </c:pt>
                <c:pt idx="4537">
                  <c:v>1.79</c:v>
                </c:pt>
                <c:pt idx="4538">
                  <c:v>1.66</c:v>
                </c:pt>
                <c:pt idx="4539">
                  <c:v>1.66</c:v>
                </c:pt>
                <c:pt idx="4540">
                  <c:v>1.66</c:v>
                </c:pt>
                <c:pt idx="4541">
                  <c:v>1.66</c:v>
                </c:pt>
                <c:pt idx="4542">
                  <c:v>1.66</c:v>
                </c:pt>
                <c:pt idx="4543">
                  <c:v>1.66</c:v>
                </c:pt>
                <c:pt idx="4544">
                  <c:v>1.66</c:v>
                </c:pt>
                <c:pt idx="4545">
                  <c:v>1.66</c:v>
                </c:pt>
                <c:pt idx="4546">
                  <c:v>1.66</c:v>
                </c:pt>
                <c:pt idx="4547">
                  <c:v>1.66</c:v>
                </c:pt>
                <c:pt idx="4548">
                  <c:v>1.66</c:v>
                </c:pt>
                <c:pt idx="4549">
                  <c:v>1.66</c:v>
                </c:pt>
                <c:pt idx="4550">
                  <c:v>1.66</c:v>
                </c:pt>
                <c:pt idx="4551">
                  <c:v>1.66</c:v>
                </c:pt>
                <c:pt idx="4552">
                  <c:v>1.66</c:v>
                </c:pt>
                <c:pt idx="4553">
                  <c:v>1.66</c:v>
                </c:pt>
                <c:pt idx="4554">
                  <c:v>1.66</c:v>
                </c:pt>
                <c:pt idx="4555">
                  <c:v>1.66</c:v>
                </c:pt>
                <c:pt idx="4556">
                  <c:v>1.66</c:v>
                </c:pt>
                <c:pt idx="4557">
                  <c:v>1.66</c:v>
                </c:pt>
                <c:pt idx="4558">
                  <c:v>1.66</c:v>
                </c:pt>
                <c:pt idx="4559">
                  <c:v>1.66</c:v>
                </c:pt>
                <c:pt idx="4560">
                  <c:v>1.66</c:v>
                </c:pt>
                <c:pt idx="4561">
                  <c:v>1.66</c:v>
                </c:pt>
                <c:pt idx="4562">
                  <c:v>1.66</c:v>
                </c:pt>
                <c:pt idx="4563">
                  <c:v>1.66</c:v>
                </c:pt>
                <c:pt idx="4564">
                  <c:v>1.66</c:v>
                </c:pt>
                <c:pt idx="4565">
                  <c:v>1.66</c:v>
                </c:pt>
                <c:pt idx="4566">
                  <c:v>1.66</c:v>
                </c:pt>
                <c:pt idx="4567">
                  <c:v>1.66</c:v>
                </c:pt>
                <c:pt idx="4568">
                  <c:v>1.66</c:v>
                </c:pt>
                <c:pt idx="4569">
                  <c:v>1.66</c:v>
                </c:pt>
                <c:pt idx="4570">
                  <c:v>1.66</c:v>
                </c:pt>
                <c:pt idx="4571">
                  <c:v>1.66</c:v>
                </c:pt>
                <c:pt idx="4572">
                  <c:v>1.66</c:v>
                </c:pt>
                <c:pt idx="4573">
                  <c:v>1.66</c:v>
                </c:pt>
                <c:pt idx="4574">
                  <c:v>1.66</c:v>
                </c:pt>
                <c:pt idx="4575">
                  <c:v>1.66</c:v>
                </c:pt>
                <c:pt idx="4576">
                  <c:v>1.66</c:v>
                </c:pt>
                <c:pt idx="4577">
                  <c:v>1.66</c:v>
                </c:pt>
                <c:pt idx="4578">
                  <c:v>1.66</c:v>
                </c:pt>
                <c:pt idx="4579">
                  <c:v>1.66</c:v>
                </c:pt>
                <c:pt idx="4580">
                  <c:v>1.66</c:v>
                </c:pt>
                <c:pt idx="4581">
                  <c:v>1.68</c:v>
                </c:pt>
                <c:pt idx="4582">
                  <c:v>1.7</c:v>
                </c:pt>
                <c:pt idx="4583">
                  <c:v>1.71</c:v>
                </c:pt>
                <c:pt idx="4584">
                  <c:v>1.72</c:v>
                </c:pt>
                <c:pt idx="4585">
                  <c:v>1.72</c:v>
                </c:pt>
                <c:pt idx="4586">
                  <c:v>1.73</c:v>
                </c:pt>
                <c:pt idx="4587">
                  <c:v>1.73</c:v>
                </c:pt>
                <c:pt idx="4588">
                  <c:v>1.73</c:v>
                </c:pt>
                <c:pt idx="4589">
                  <c:v>1.74</c:v>
                </c:pt>
                <c:pt idx="4590">
                  <c:v>1.74</c:v>
                </c:pt>
                <c:pt idx="4591">
                  <c:v>1.74</c:v>
                </c:pt>
                <c:pt idx="4592">
                  <c:v>1.75</c:v>
                </c:pt>
                <c:pt idx="4593">
                  <c:v>1.75</c:v>
                </c:pt>
                <c:pt idx="4594">
                  <c:v>1.75</c:v>
                </c:pt>
                <c:pt idx="4595">
                  <c:v>1.75</c:v>
                </c:pt>
                <c:pt idx="4596">
                  <c:v>1.76</c:v>
                </c:pt>
                <c:pt idx="4597">
                  <c:v>1.76</c:v>
                </c:pt>
                <c:pt idx="4598">
                  <c:v>1.76</c:v>
                </c:pt>
                <c:pt idx="4599">
                  <c:v>1.76</c:v>
                </c:pt>
                <c:pt idx="4600">
                  <c:v>1.76</c:v>
                </c:pt>
                <c:pt idx="4601">
                  <c:v>1.76</c:v>
                </c:pt>
                <c:pt idx="4602">
                  <c:v>1.76</c:v>
                </c:pt>
                <c:pt idx="4603">
                  <c:v>1.77</c:v>
                </c:pt>
                <c:pt idx="4604">
                  <c:v>1.77</c:v>
                </c:pt>
                <c:pt idx="4605">
                  <c:v>1.77</c:v>
                </c:pt>
                <c:pt idx="4606">
                  <c:v>1.78</c:v>
                </c:pt>
                <c:pt idx="4607">
                  <c:v>1.78</c:v>
                </c:pt>
                <c:pt idx="4608">
                  <c:v>1.78</c:v>
                </c:pt>
                <c:pt idx="4609">
                  <c:v>1.78</c:v>
                </c:pt>
                <c:pt idx="4610">
                  <c:v>1.79</c:v>
                </c:pt>
                <c:pt idx="4611">
                  <c:v>1.79</c:v>
                </c:pt>
                <c:pt idx="4612">
                  <c:v>1.79</c:v>
                </c:pt>
                <c:pt idx="4613">
                  <c:v>1.79</c:v>
                </c:pt>
                <c:pt idx="4614">
                  <c:v>1.79</c:v>
                </c:pt>
                <c:pt idx="4615">
                  <c:v>1.79</c:v>
                </c:pt>
                <c:pt idx="4616">
                  <c:v>1.79</c:v>
                </c:pt>
                <c:pt idx="4617">
                  <c:v>1.79</c:v>
                </c:pt>
                <c:pt idx="4618">
                  <c:v>1.79</c:v>
                </c:pt>
                <c:pt idx="4619">
                  <c:v>1.79</c:v>
                </c:pt>
                <c:pt idx="4620">
                  <c:v>1.79</c:v>
                </c:pt>
                <c:pt idx="4621">
                  <c:v>1.79</c:v>
                </c:pt>
                <c:pt idx="4622">
                  <c:v>1.79</c:v>
                </c:pt>
                <c:pt idx="4623">
                  <c:v>1.79</c:v>
                </c:pt>
                <c:pt idx="4624">
                  <c:v>1.79</c:v>
                </c:pt>
                <c:pt idx="4625">
                  <c:v>1.79</c:v>
                </c:pt>
                <c:pt idx="4626">
                  <c:v>1.79</c:v>
                </c:pt>
                <c:pt idx="4627">
                  <c:v>1.79</c:v>
                </c:pt>
                <c:pt idx="4628">
                  <c:v>1.79</c:v>
                </c:pt>
                <c:pt idx="4629">
                  <c:v>1.79</c:v>
                </c:pt>
                <c:pt idx="4630">
                  <c:v>1.79</c:v>
                </c:pt>
                <c:pt idx="4631">
                  <c:v>1.79</c:v>
                </c:pt>
                <c:pt idx="4632">
                  <c:v>1.79</c:v>
                </c:pt>
                <c:pt idx="4633">
                  <c:v>1.79</c:v>
                </c:pt>
                <c:pt idx="4634">
                  <c:v>1.79</c:v>
                </c:pt>
                <c:pt idx="4635">
                  <c:v>1.79</c:v>
                </c:pt>
                <c:pt idx="4636">
                  <c:v>1.79</c:v>
                </c:pt>
                <c:pt idx="4637">
                  <c:v>1.79</c:v>
                </c:pt>
                <c:pt idx="4638">
                  <c:v>1.79</c:v>
                </c:pt>
                <c:pt idx="4639">
                  <c:v>1.79</c:v>
                </c:pt>
                <c:pt idx="4640">
                  <c:v>1.79</c:v>
                </c:pt>
                <c:pt idx="4641">
                  <c:v>1.79</c:v>
                </c:pt>
                <c:pt idx="4642">
                  <c:v>1.79</c:v>
                </c:pt>
                <c:pt idx="4643">
                  <c:v>1.79</c:v>
                </c:pt>
                <c:pt idx="4644">
                  <c:v>1.79</c:v>
                </c:pt>
                <c:pt idx="4645">
                  <c:v>1.79</c:v>
                </c:pt>
                <c:pt idx="4646">
                  <c:v>1.79</c:v>
                </c:pt>
                <c:pt idx="4647">
                  <c:v>1.79</c:v>
                </c:pt>
                <c:pt idx="4648">
                  <c:v>1.79</c:v>
                </c:pt>
                <c:pt idx="4649">
                  <c:v>1.8</c:v>
                </c:pt>
                <c:pt idx="4650">
                  <c:v>1.8</c:v>
                </c:pt>
                <c:pt idx="4651">
                  <c:v>1.8</c:v>
                </c:pt>
                <c:pt idx="4652">
                  <c:v>1.8</c:v>
                </c:pt>
                <c:pt idx="4653">
                  <c:v>1.8</c:v>
                </c:pt>
                <c:pt idx="4654">
                  <c:v>1.8</c:v>
                </c:pt>
                <c:pt idx="4655">
                  <c:v>1.8</c:v>
                </c:pt>
                <c:pt idx="4656">
                  <c:v>1.8</c:v>
                </c:pt>
                <c:pt idx="4657">
                  <c:v>1.8</c:v>
                </c:pt>
                <c:pt idx="4658">
                  <c:v>1.8</c:v>
                </c:pt>
                <c:pt idx="4659">
                  <c:v>1.8</c:v>
                </c:pt>
                <c:pt idx="4660">
                  <c:v>1.8</c:v>
                </c:pt>
                <c:pt idx="4661">
                  <c:v>1.8</c:v>
                </c:pt>
                <c:pt idx="4662">
                  <c:v>1.8</c:v>
                </c:pt>
                <c:pt idx="4663">
                  <c:v>1.8</c:v>
                </c:pt>
                <c:pt idx="4664">
                  <c:v>1.8</c:v>
                </c:pt>
                <c:pt idx="4665">
                  <c:v>1.8</c:v>
                </c:pt>
                <c:pt idx="4666">
                  <c:v>1.8</c:v>
                </c:pt>
                <c:pt idx="4667">
                  <c:v>1.8</c:v>
                </c:pt>
                <c:pt idx="4668">
                  <c:v>1.8</c:v>
                </c:pt>
                <c:pt idx="4669">
                  <c:v>1.8</c:v>
                </c:pt>
                <c:pt idx="4670">
                  <c:v>1.8</c:v>
                </c:pt>
                <c:pt idx="4671">
                  <c:v>1.8</c:v>
                </c:pt>
                <c:pt idx="4672">
                  <c:v>1.8</c:v>
                </c:pt>
                <c:pt idx="4673">
                  <c:v>1.8</c:v>
                </c:pt>
                <c:pt idx="4674">
                  <c:v>1.8</c:v>
                </c:pt>
                <c:pt idx="4675">
                  <c:v>1.8</c:v>
                </c:pt>
                <c:pt idx="4676">
                  <c:v>1.8</c:v>
                </c:pt>
                <c:pt idx="4677">
                  <c:v>1.8</c:v>
                </c:pt>
                <c:pt idx="4678">
                  <c:v>1.8</c:v>
                </c:pt>
                <c:pt idx="4679">
                  <c:v>1.8</c:v>
                </c:pt>
                <c:pt idx="4680">
                  <c:v>1.8</c:v>
                </c:pt>
                <c:pt idx="4681">
                  <c:v>1.8</c:v>
                </c:pt>
                <c:pt idx="4682">
                  <c:v>1.8</c:v>
                </c:pt>
                <c:pt idx="4683">
                  <c:v>1.81</c:v>
                </c:pt>
                <c:pt idx="4684">
                  <c:v>1.81</c:v>
                </c:pt>
                <c:pt idx="4685">
                  <c:v>1.81</c:v>
                </c:pt>
                <c:pt idx="4686">
                  <c:v>1.81</c:v>
                </c:pt>
                <c:pt idx="4687">
                  <c:v>1.81</c:v>
                </c:pt>
                <c:pt idx="4688">
                  <c:v>1.81</c:v>
                </c:pt>
                <c:pt idx="4689">
                  <c:v>1.81</c:v>
                </c:pt>
                <c:pt idx="4690">
                  <c:v>1.81</c:v>
                </c:pt>
                <c:pt idx="4691">
                  <c:v>1.81</c:v>
                </c:pt>
                <c:pt idx="4692">
                  <c:v>1.81</c:v>
                </c:pt>
                <c:pt idx="4693">
                  <c:v>1.81</c:v>
                </c:pt>
                <c:pt idx="4694">
                  <c:v>1.81</c:v>
                </c:pt>
                <c:pt idx="4695">
                  <c:v>1.81</c:v>
                </c:pt>
                <c:pt idx="4696">
                  <c:v>1.81</c:v>
                </c:pt>
                <c:pt idx="4697">
                  <c:v>1.81</c:v>
                </c:pt>
                <c:pt idx="4698">
                  <c:v>1.81</c:v>
                </c:pt>
                <c:pt idx="4699">
                  <c:v>1.81</c:v>
                </c:pt>
                <c:pt idx="4700">
                  <c:v>1.81</c:v>
                </c:pt>
                <c:pt idx="4701">
                  <c:v>1.81</c:v>
                </c:pt>
                <c:pt idx="4702">
                  <c:v>1.81</c:v>
                </c:pt>
                <c:pt idx="4703">
                  <c:v>1.81</c:v>
                </c:pt>
                <c:pt idx="4704">
                  <c:v>1.81</c:v>
                </c:pt>
                <c:pt idx="4705">
                  <c:v>1.81</c:v>
                </c:pt>
                <c:pt idx="4706">
                  <c:v>1.8</c:v>
                </c:pt>
                <c:pt idx="4707">
                  <c:v>1.8</c:v>
                </c:pt>
                <c:pt idx="4708">
                  <c:v>1.8</c:v>
                </c:pt>
                <c:pt idx="4709">
                  <c:v>1.8</c:v>
                </c:pt>
                <c:pt idx="4710">
                  <c:v>1.8</c:v>
                </c:pt>
                <c:pt idx="4711">
                  <c:v>1.8</c:v>
                </c:pt>
                <c:pt idx="4712">
                  <c:v>1.8</c:v>
                </c:pt>
                <c:pt idx="4713">
                  <c:v>1.8</c:v>
                </c:pt>
                <c:pt idx="4714">
                  <c:v>1.8</c:v>
                </c:pt>
                <c:pt idx="4715">
                  <c:v>1.8</c:v>
                </c:pt>
                <c:pt idx="4716">
                  <c:v>1.8</c:v>
                </c:pt>
                <c:pt idx="4717">
                  <c:v>1.8</c:v>
                </c:pt>
                <c:pt idx="4718">
                  <c:v>1.8</c:v>
                </c:pt>
                <c:pt idx="4719">
                  <c:v>1.8</c:v>
                </c:pt>
                <c:pt idx="4720">
                  <c:v>1.8</c:v>
                </c:pt>
                <c:pt idx="4721">
                  <c:v>1.8</c:v>
                </c:pt>
                <c:pt idx="4722">
                  <c:v>1.8</c:v>
                </c:pt>
                <c:pt idx="4723">
                  <c:v>1.8</c:v>
                </c:pt>
                <c:pt idx="4724">
                  <c:v>1.8</c:v>
                </c:pt>
                <c:pt idx="4725">
                  <c:v>1.8</c:v>
                </c:pt>
                <c:pt idx="4726">
                  <c:v>1.8</c:v>
                </c:pt>
                <c:pt idx="4727">
                  <c:v>1.8</c:v>
                </c:pt>
                <c:pt idx="4728">
                  <c:v>1.79</c:v>
                </c:pt>
                <c:pt idx="4729">
                  <c:v>1.79</c:v>
                </c:pt>
                <c:pt idx="4730">
                  <c:v>1.78</c:v>
                </c:pt>
                <c:pt idx="4731">
                  <c:v>1.78</c:v>
                </c:pt>
                <c:pt idx="4732">
                  <c:v>1.78</c:v>
                </c:pt>
                <c:pt idx="4733">
                  <c:v>1.77</c:v>
                </c:pt>
                <c:pt idx="4734">
                  <c:v>1.77</c:v>
                </c:pt>
                <c:pt idx="4735">
                  <c:v>1.77</c:v>
                </c:pt>
                <c:pt idx="4736">
                  <c:v>1.77</c:v>
                </c:pt>
                <c:pt idx="4737">
                  <c:v>1.77</c:v>
                </c:pt>
                <c:pt idx="4738">
                  <c:v>1.77</c:v>
                </c:pt>
                <c:pt idx="4739">
                  <c:v>1.77</c:v>
                </c:pt>
                <c:pt idx="4740">
                  <c:v>1.77</c:v>
                </c:pt>
                <c:pt idx="4741">
                  <c:v>1.77</c:v>
                </c:pt>
                <c:pt idx="4742">
                  <c:v>1.77</c:v>
                </c:pt>
                <c:pt idx="4743">
                  <c:v>1.77</c:v>
                </c:pt>
                <c:pt idx="4744">
                  <c:v>1.77</c:v>
                </c:pt>
                <c:pt idx="4745">
                  <c:v>1.77</c:v>
                </c:pt>
                <c:pt idx="4746">
                  <c:v>1.77</c:v>
                </c:pt>
                <c:pt idx="4747">
                  <c:v>1.77</c:v>
                </c:pt>
                <c:pt idx="4748">
                  <c:v>1.77</c:v>
                </c:pt>
                <c:pt idx="4749">
                  <c:v>1.77</c:v>
                </c:pt>
                <c:pt idx="4750">
                  <c:v>1.77</c:v>
                </c:pt>
                <c:pt idx="4751">
                  <c:v>1.77</c:v>
                </c:pt>
                <c:pt idx="4752">
                  <c:v>1.77</c:v>
                </c:pt>
                <c:pt idx="4753">
                  <c:v>1.77</c:v>
                </c:pt>
                <c:pt idx="4754">
                  <c:v>1.76</c:v>
                </c:pt>
                <c:pt idx="4755">
                  <c:v>1.76</c:v>
                </c:pt>
                <c:pt idx="4756">
                  <c:v>1.76</c:v>
                </c:pt>
                <c:pt idx="4757">
                  <c:v>1.75</c:v>
                </c:pt>
                <c:pt idx="4758">
                  <c:v>1.75</c:v>
                </c:pt>
                <c:pt idx="4759">
                  <c:v>1.75</c:v>
                </c:pt>
                <c:pt idx="4760">
                  <c:v>1.75</c:v>
                </c:pt>
                <c:pt idx="4761">
                  <c:v>1.75</c:v>
                </c:pt>
                <c:pt idx="4762">
                  <c:v>1.75</c:v>
                </c:pt>
                <c:pt idx="4763">
                  <c:v>1.75</c:v>
                </c:pt>
                <c:pt idx="4764">
                  <c:v>1.75</c:v>
                </c:pt>
                <c:pt idx="4765">
                  <c:v>1.75</c:v>
                </c:pt>
                <c:pt idx="4766">
                  <c:v>1.75</c:v>
                </c:pt>
                <c:pt idx="4767">
                  <c:v>1.75</c:v>
                </c:pt>
                <c:pt idx="4768">
                  <c:v>1.75</c:v>
                </c:pt>
                <c:pt idx="4769">
                  <c:v>1.75</c:v>
                </c:pt>
                <c:pt idx="4770">
                  <c:v>1.75</c:v>
                </c:pt>
                <c:pt idx="4771">
                  <c:v>1.75</c:v>
                </c:pt>
                <c:pt idx="4772">
                  <c:v>1.75</c:v>
                </c:pt>
                <c:pt idx="4773">
                  <c:v>1.75</c:v>
                </c:pt>
                <c:pt idx="4774">
                  <c:v>1.75</c:v>
                </c:pt>
                <c:pt idx="4775">
                  <c:v>1.75</c:v>
                </c:pt>
                <c:pt idx="4776">
                  <c:v>1.74</c:v>
                </c:pt>
                <c:pt idx="4777">
                  <c:v>1.74</c:v>
                </c:pt>
                <c:pt idx="4778">
                  <c:v>1.74</c:v>
                </c:pt>
                <c:pt idx="4779">
                  <c:v>1.74</c:v>
                </c:pt>
                <c:pt idx="4780">
                  <c:v>1.74</c:v>
                </c:pt>
                <c:pt idx="4781">
                  <c:v>1.74</c:v>
                </c:pt>
                <c:pt idx="4782">
                  <c:v>1.74</c:v>
                </c:pt>
                <c:pt idx="4783">
                  <c:v>1.74</c:v>
                </c:pt>
                <c:pt idx="4784">
                  <c:v>1.74</c:v>
                </c:pt>
                <c:pt idx="4785">
                  <c:v>1.74</c:v>
                </c:pt>
                <c:pt idx="4786">
                  <c:v>1.74</c:v>
                </c:pt>
                <c:pt idx="4787">
                  <c:v>1.74</c:v>
                </c:pt>
                <c:pt idx="4788">
                  <c:v>1.74</c:v>
                </c:pt>
                <c:pt idx="4789">
                  <c:v>1.74</c:v>
                </c:pt>
                <c:pt idx="4790">
                  <c:v>1.74</c:v>
                </c:pt>
                <c:pt idx="4791">
                  <c:v>1.74</c:v>
                </c:pt>
                <c:pt idx="4792">
                  <c:v>1.74</c:v>
                </c:pt>
                <c:pt idx="4793">
                  <c:v>1.74</c:v>
                </c:pt>
                <c:pt idx="4794">
                  <c:v>1.74</c:v>
                </c:pt>
                <c:pt idx="4795">
                  <c:v>1.74</c:v>
                </c:pt>
                <c:pt idx="4796">
                  <c:v>1.74</c:v>
                </c:pt>
                <c:pt idx="4797">
                  <c:v>1.74</c:v>
                </c:pt>
                <c:pt idx="4798">
                  <c:v>1.74</c:v>
                </c:pt>
                <c:pt idx="4799">
                  <c:v>1.74</c:v>
                </c:pt>
                <c:pt idx="4800">
                  <c:v>1.74</c:v>
                </c:pt>
                <c:pt idx="4801">
                  <c:v>1.74</c:v>
                </c:pt>
                <c:pt idx="4802">
                  <c:v>1.74</c:v>
                </c:pt>
                <c:pt idx="4803">
                  <c:v>1.74</c:v>
                </c:pt>
                <c:pt idx="4804">
                  <c:v>1.74</c:v>
                </c:pt>
                <c:pt idx="4805">
                  <c:v>1.74</c:v>
                </c:pt>
                <c:pt idx="4806">
                  <c:v>1.74</c:v>
                </c:pt>
                <c:pt idx="4807">
                  <c:v>1.74</c:v>
                </c:pt>
                <c:pt idx="4808">
                  <c:v>1.74</c:v>
                </c:pt>
                <c:pt idx="4809">
                  <c:v>1.74</c:v>
                </c:pt>
                <c:pt idx="4810">
                  <c:v>1.74</c:v>
                </c:pt>
                <c:pt idx="4811">
                  <c:v>1.74</c:v>
                </c:pt>
                <c:pt idx="4812">
                  <c:v>1.74</c:v>
                </c:pt>
                <c:pt idx="4813">
                  <c:v>1.74</c:v>
                </c:pt>
                <c:pt idx="4814">
                  <c:v>1.74</c:v>
                </c:pt>
                <c:pt idx="4815">
                  <c:v>1.74</c:v>
                </c:pt>
                <c:pt idx="4816">
                  <c:v>1.74</c:v>
                </c:pt>
                <c:pt idx="4817">
                  <c:v>1.74</c:v>
                </c:pt>
                <c:pt idx="4818">
                  <c:v>1.74</c:v>
                </c:pt>
                <c:pt idx="4819">
                  <c:v>1.74</c:v>
                </c:pt>
                <c:pt idx="4820">
                  <c:v>1.74</c:v>
                </c:pt>
                <c:pt idx="4821">
                  <c:v>1.74</c:v>
                </c:pt>
                <c:pt idx="4822">
                  <c:v>1.74</c:v>
                </c:pt>
                <c:pt idx="4823">
                  <c:v>1.74</c:v>
                </c:pt>
                <c:pt idx="4824">
                  <c:v>1.74</c:v>
                </c:pt>
                <c:pt idx="4825">
                  <c:v>1.74</c:v>
                </c:pt>
                <c:pt idx="4826">
                  <c:v>1.74</c:v>
                </c:pt>
                <c:pt idx="4827">
                  <c:v>1.74</c:v>
                </c:pt>
                <c:pt idx="4828">
                  <c:v>1.74</c:v>
                </c:pt>
                <c:pt idx="4829">
                  <c:v>1.74</c:v>
                </c:pt>
                <c:pt idx="4830">
                  <c:v>1.74</c:v>
                </c:pt>
                <c:pt idx="4831">
                  <c:v>1.74</c:v>
                </c:pt>
                <c:pt idx="4832">
                  <c:v>1.74</c:v>
                </c:pt>
                <c:pt idx="4833">
                  <c:v>1.74</c:v>
                </c:pt>
                <c:pt idx="4834">
                  <c:v>1.74</c:v>
                </c:pt>
                <c:pt idx="4835">
                  <c:v>1.74</c:v>
                </c:pt>
                <c:pt idx="4836">
                  <c:v>1.74</c:v>
                </c:pt>
                <c:pt idx="4837">
                  <c:v>1.74</c:v>
                </c:pt>
                <c:pt idx="4838">
                  <c:v>1.74</c:v>
                </c:pt>
                <c:pt idx="4839">
                  <c:v>1.74</c:v>
                </c:pt>
                <c:pt idx="4840">
                  <c:v>1.74</c:v>
                </c:pt>
                <c:pt idx="4841">
                  <c:v>1.74</c:v>
                </c:pt>
                <c:pt idx="4842">
                  <c:v>1.74</c:v>
                </c:pt>
                <c:pt idx="4843">
                  <c:v>1.74</c:v>
                </c:pt>
                <c:pt idx="4844">
                  <c:v>1.74</c:v>
                </c:pt>
                <c:pt idx="4845">
                  <c:v>1.74</c:v>
                </c:pt>
                <c:pt idx="4846">
                  <c:v>1.74</c:v>
                </c:pt>
                <c:pt idx="4847">
                  <c:v>1.74</c:v>
                </c:pt>
                <c:pt idx="4848">
                  <c:v>1.74</c:v>
                </c:pt>
                <c:pt idx="4849">
                  <c:v>1.74</c:v>
                </c:pt>
                <c:pt idx="4850">
                  <c:v>1.74</c:v>
                </c:pt>
                <c:pt idx="4851">
                  <c:v>1.74</c:v>
                </c:pt>
                <c:pt idx="4852">
                  <c:v>1.74</c:v>
                </c:pt>
                <c:pt idx="4853">
                  <c:v>1.74</c:v>
                </c:pt>
                <c:pt idx="4854">
                  <c:v>1.74</c:v>
                </c:pt>
                <c:pt idx="4855">
                  <c:v>1.74</c:v>
                </c:pt>
                <c:pt idx="4856">
                  <c:v>1.74</c:v>
                </c:pt>
                <c:pt idx="4857">
                  <c:v>1.74</c:v>
                </c:pt>
                <c:pt idx="4858">
                  <c:v>1.75</c:v>
                </c:pt>
                <c:pt idx="4859">
                  <c:v>1.75</c:v>
                </c:pt>
                <c:pt idx="4860">
                  <c:v>1.75</c:v>
                </c:pt>
                <c:pt idx="4861">
                  <c:v>1.75</c:v>
                </c:pt>
                <c:pt idx="4862">
                  <c:v>1.75</c:v>
                </c:pt>
                <c:pt idx="4863">
                  <c:v>1.76</c:v>
                </c:pt>
                <c:pt idx="4864">
                  <c:v>1.77</c:v>
                </c:pt>
                <c:pt idx="4865">
                  <c:v>1.77</c:v>
                </c:pt>
                <c:pt idx="4866">
                  <c:v>1.78</c:v>
                </c:pt>
                <c:pt idx="4867">
                  <c:v>1.78</c:v>
                </c:pt>
                <c:pt idx="4868">
                  <c:v>1.78</c:v>
                </c:pt>
                <c:pt idx="4869">
                  <c:v>1.78</c:v>
                </c:pt>
                <c:pt idx="4870">
                  <c:v>1.79</c:v>
                </c:pt>
                <c:pt idx="4871">
                  <c:v>1.79</c:v>
                </c:pt>
                <c:pt idx="4872">
                  <c:v>1.79</c:v>
                </c:pt>
                <c:pt idx="4873">
                  <c:v>1.79</c:v>
                </c:pt>
                <c:pt idx="4874">
                  <c:v>1.79</c:v>
                </c:pt>
                <c:pt idx="4875">
                  <c:v>1.79</c:v>
                </c:pt>
                <c:pt idx="4876">
                  <c:v>1.79</c:v>
                </c:pt>
                <c:pt idx="4877">
                  <c:v>1.79</c:v>
                </c:pt>
                <c:pt idx="4878">
                  <c:v>1.79</c:v>
                </c:pt>
                <c:pt idx="4879">
                  <c:v>1.79</c:v>
                </c:pt>
                <c:pt idx="4880">
                  <c:v>1.79</c:v>
                </c:pt>
                <c:pt idx="4881">
                  <c:v>1.79</c:v>
                </c:pt>
                <c:pt idx="4882">
                  <c:v>1.79</c:v>
                </c:pt>
                <c:pt idx="4883">
                  <c:v>1.79</c:v>
                </c:pt>
                <c:pt idx="4884">
                  <c:v>1.79</c:v>
                </c:pt>
                <c:pt idx="4885">
                  <c:v>1.79</c:v>
                </c:pt>
                <c:pt idx="4886">
                  <c:v>1.79</c:v>
                </c:pt>
                <c:pt idx="4887">
                  <c:v>1.79</c:v>
                </c:pt>
                <c:pt idx="4888">
                  <c:v>1.79</c:v>
                </c:pt>
                <c:pt idx="4889">
                  <c:v>1.79</c:v>
                </c:pt>
                <c:pt idx="4890">
                  <c:v>1.79</c:v>
                </c:pt>
                <c:pt idx="4891">
                  <c:v>1.79</c:v>
                </c:pt>
                <c:pt idx="4892">
                  <c:v>1.79</c:v>
                </c:pt>
                <c:pt idx="4893">
                  <c:v>1.79</c:v>
                </c:pt>
                <c:pt idx="4894">
                  <c:v>1.79</c:v>
                </c:pt>
                <c:pt idx="4895">
                  <c:v>1.79</c:v>
                </c:pt>
                <c:pt idx="4896">
                  <c:v>1.79</c:v>
                </c:pt>
                <c:pt idx="4897">
                  <c:v>1.79</c:v>
                </c:pt>
                <c:pt idx="4898">
                  <c:v>1.79</c:v>
                </c:pt>
                <c:pt idx="4899">
                  <c:v>1.79</c:v>
                </c:pt>
                <c:pt idx="4900">
                  <c:v>1.79</c:v>
                </c:pt>
                <c:pt idx="4901">
                  <c:v>1.79</c:v>
                </c:pt>
                <c:pt idx="4902">
                  <c:v>1.79</c:v>
                </c:pt>
                <c:pt idx="4903">
                  <c:v>1.79</c:v>
                </c:pt>
                <c:pt idx="4904">
                  <c:v>1.79</c:v>
                </c:pt>
                <c:pt idx="4905">
                  <c:v>1.79</c:v>
                </c:pt>
                <c:pt idx="4906">
                  <c:v>1.79</c:v>
                </c:pt>
                <c:pt idx="4907">
                  <c:v>1.79</c:v>
                </c:pt>
                <c:pt idx="4908">
                  <c:v>1.79</c:v>
                </c:pt>
                <c:pt idx="4909">
                  <c:v>1.79</c:v>
                </c:pt>
                <c:pt idx="4910">
                  <c:v>1.79</c:v>
                </c:pt>
                <c:pt idx="4911">
                  <c:v>1.79</c:v>
                </c:pt>
                <c:pt idx="4912">
                  <c:v>1.79</c:v>
                </c:pt>
                <c:pt idx="4913">
                  <c:v>1.79</c:v>
                </c:pt>
                <c:pt idx="4914">
                  <c:v>1.79</c:v>
                </c:pt>
                <c:pt idx="4915">
                  <c:v>1.79</c:v>
                </c:pt>
                <c:pt idx="4916">
                  <c:v>1.79</c:v>
                </c:pt>
                <c:pt idx="4917">
                  <c:v>1.79</c:v>
                </c:pt>
                <c:pt idx="4918">
                  <c:v>1.79</c:v>
                </c:pt>
                <c:pt idx="4919">
                  <c:v>1.79</c:v>
                </c:pt>
                <c:pt idx="4920">
                  <c:v>1.79</c:v>
                </c:pt>
                <c:pt idx="4921">
                  <c:v>1.79</c:v>
                </c:pt>
                <c:pt idx="4922">
                  <c:v>1.79</c:v>
                </c:pt>
                <c:pt idx="4923">
                  <c:v>1.79</c:v>
                </c:pt>
                <c:pt idx="4924">
                  <c:v>1.79</c:v>
                </c:pt>
                <c:pt idx="4925">
                  <c:v>1.79</c:v>
                </c:pt>
                <c:pt idx="4926">
                  <c:v>1.79</c:v>
                </c:pt>
                <c:pt idx="4927">
                  <c:v>1.79</c:v>
                </c:pt>
                <c:pt idx="4928">
                  <c:v>1.79</c:v>
                </c:pt>
                <c:pt idx="4929">
                  <c:v>1.79</c:v>
                </c:pt>
                <c:pt idx="4930">
                  <c:v>1.79</c:v>
                </c:pt>
                <c:pt idx="4931">
                  <c:v>1.79</c:v>
                </c:pt>
                <c:pt idx="4932">
                  <c:v>1.79</c:v>
                </c:pt>
                <c:pt idx="4933">
                  <c:v>1.79</c:v>
                </c:pt>
                <c:pt idx="4934">
                  <c:v>1.79</c:v>
                </c:pt>
                <c:pt idx="4935">
                  <c:v>1.79</c:v>
                </c:pt>
                <c:pt idx="4936">
                  <c:v>1.79</c:v>
                </c:pt>
                <c:pt idx="4937">
                  <c:v>1.79</c:v>
                </c:pt>
                <c:pt idx="4938">
                  <c:v>1.79</c:v>
                </c:pt>
                <c:pt idx="4939">
                  <c:v>1.79</c:v>
                </c:pt>
                <c:pt idx="4940">
                  <c:v>1.79</c:v>
                </c:pt>
                <c:pt idx="4941">
                  <c:v>1.79</c:v>
                </c:pt>
                <c:pt idx="4942">
                  <c:v>1.79</c:v>
                </c:pt>
                <c:pt idx="4943">
                  <c:v>1.79</c:v>
                </c:pt>
                <c:pt idx="4944">
                  <c:v>1.8</c:v>
                </c:pt>
                <c:pt idx="4945">
                  <c:v>1.8</c:v>
                </c:pt>
                <c:pt idx="4946">
                  <c:v>1.8</c:v>
                </c:pt>
                <c:pt idx="4947">
                  <c:v>1.8</c:v>
                </c:pt>
                <c:pt idx="4948">
                  <c:v>1.8</c:v>
                </c:pt>
                <c:pt idx="4949">
                  <c:v>1.8</c:v>
                </c:pt>
                <c:pt idx="4950">
                  <c:v>1.8</c:v>
                </c:pt>
                <c:pt idx="4951">
                  <c:v>1.8</c:v>
                </c:pt>
                <c:pt idx="4952">
                  <c:v>1.8</c:v>
                </c:pt>
                <c:pt idx="4953">
                  <c:v>1.8</c:v>
                </c:pt>
                <c:pt idx="4954">
                  <c:v>1.8</c:v>
                </c:pt>
                <c:pt idx="4955">
                  <c:v>1.8</c:v>
                </c:pt>
                <c:pt idx="4956">
                  <c:v>1.8</c:v>
                </c:pt>
                <c:pt idx="4957">
                  <c:v>1.8</c:v>
                </c:pt>
                <c:pt idx="4958">
                  <c:v>1.8</c:v>
                </c:pt>
                <c:pt idx="4959">
                  <c:v>1.8</c:v>
                </c:pt>
                <c:pt idx="4960">
                  <c:v>1.8</c:v>
                </c:pt>
                <c:pt idx="4961">
                  <c:v>1.8</c:v>
                </c:pt>
                <c:pt idx="4962">
                  <c:v>1.8</c:v>
                </c:pt>
                <c:pt idx="4963">
                  <c:v>1.8</c:v>
                </c:pt>
                <c:pt idx="4964">
                  <c:v>1.8</c:v>
                </c:pt>
                <c:pt idx="4965">
                  <c:v>1.81</c:v>
                </c:pt>
                <c:pt idx="4966">
                  <c:v>1.81</c:v>
                </c:pt>
                <c:pt idx="4967">
                  <c:v>1.81</c:v>
                </c:pt>
                <c:pt idx="4968">
                  <c:v>1.81</c:v>
                </c:pt>
                <c:pt idx="4969">
                  <c:v>1.81</c:v>
                </c:pt>
                <c:pt idx="4970">
                  <c:v>1.81</c:v>
                </c:pt>
                <c:pt idx="4971">
                  <c:v>1.81</c:v>
                </c:pt>
                <c:pt idx="4972">
                  <c:v>1.81</c:v>
                </c:pt>
                <c:pt idx="4973">
                  <c:v>1.81</c:v>
                </c:pt>
                <c:pt idx="4974">
                  <c:v>1.81</c:v>
                </c:pt>
                <c:pt idx="4975">
                  <c:v>1.81</c:v>
                </c:pt>
                <c:pt idx="4976">
                  <c:v>1.81</c:v>
                </c:pt>
                <c:pt idx="4977">
                  <c:v>1.81</c:v>
                </c:pt>
                <c:pt idx="4978">
                  <c:v>1.81</c:v>
                </c:pt>
                <c:pt idx="4979">
                  <c:v>1.81</c:v>
                </c:pt>
                <c:pt idx="4980">
                  <c:v>1.81</c:v>
                </c:pt>
                <c:pt idx="4981">
                  <c:v>1.81</c:v>
                </c:pt>
                <c:pt idx="4982">
                  <c:v>1.81</c:v>
                </c:pt>
                <c:pt idx="4983">
                  <c:v>1.81</c:v>
                </c:pt>
                <c:pt idx="4984">
                  <c:v>1.81</c:v>
                </c:pt>
                <c:pt idx="4985">
                  <c:v>1.81</c:v>
                </c:pt>
                <c:pt idx="4986">
                  <c:v>1.81</c:v>
                </c:pt>
                <c:pt idx="4987">
                  <c:v>1.81</c:v>
                </c:pt>
                <c:pt idx="4988">
                  <c:v>1.81</c:v>
                </c:pt>
                <c:pt idx="4989">
                  <c:v>1.81</c:v>
                </c:pt>
                <c:pt idx="4990">
                  <c:v>1.81</c:v>
                </c:pt>
                <c:pt idx="4991">
                  <c:v>1.81</c:v>
                </c:pt>
                <c:pt idx="4992">
                  <c:v>1.81</c:v>
                </c:pt>
                <c:pt idx="4993">
                  <c:v>1.81</c:v>
                </c:pt>
                <c:pt idx="4994">
                  <c:v>1.81</c:v>
                </c:pt>
                <c:pt idx="4995">
                  <c:v>1.81</c:v>
                </c:pt>
                <c:pt idx="4996">
                  <c:v>1.81</c:v>
                </c:pt>
                <c:pt idx="4997">
                  <c:v>1.81</c:v>
                </c:pt>
                <c:pt idx="4998">
                  <c:v>1.81</c:v>
                </c:pt>
                <c:pt idx="4999">
                  <c:v>1.81</c:v>
                </c:pt>
                <c:pt idx="5000">
                  <c:v>1.81</c:v>
                </c:pt>
                <c:pt idx="5001">
                  <c:v>1.81</c:v>
                </c:pt>
                <c:pt idx="5002">
                  <c:v>1.81</c:v>
                </c:pt>
                <c:pt idx="5003">
                  <c:v>1.81</c:v>
                </c:pt>
                <c:pt idx="5004">
                  <c:v>1.81</c:v>
                </c:pt>
                <c:pt idx="5005">
                  <c:v>1.81</c:v>
                </c:pt>
                <c:pt idx="5006">
                  <c:v>1.81</c:v>
                </c:pt>
                <c:pt idx="5007">
                  <c:v>1.81</c:v>
                </c:pt>
                <c:pt idx="5008">
                  <c:v>1.81</c:v>
                </c:pt>
                <c:pt idx="5009">
                  <c:v>1.81</c:v>
                </c:pt>
                <c:pt idx="5010">
                  <c:v>1.81</c:v>
                </c:pt>
                <c:pt idx="5011">
                  <c:v>1.81</c:v>
                </c:pt>
                <c:pt idx="5012">
                  <c:v>1.81</c:v>
                </c:pt>
                <c:pt idx="5013">
                  <c:v>1.81</c:v>
                </c:pt>
                <c:pt idx="5014">
                  <c:v>1.81</c:v>
                </c:pt>
                <c:pt idx="5015">
                  <c:v>1.81</c:v>
                </c:pt>
                <c:pt idx="5016">
                  <c:v>1.81</c:v>
                </c:pt>
                <c:pt idx="5017">
                  <c:v>1.81</c:v>
                </c:pt>
                <c:pt idx="5018">
                  <c:v>1.81</c:v>
                </c:pt>
                <c:pt idx="5019">
                  <c:v>1.81</c:v>
                </c:pt>
                <c:pt idx="5020">
                  <c:v>1.81</c:v>
                </c:pt>
                <c:pt idx="5021">
                  <c:v>1.81</c:v>
                </c:pt>
                <c:pt idx="5022">
                  <c:v>1.81</c:v>
                </c:pt>
                <c:pt idx="5023">
                  <c:v>1.81</c:v>
                </c:pt>
                <c:pt idx="5024">
                  <c:v>1.81</c:v>
                </c:pt>
                <c:pt idx="5025">
                  <c:v>1.81</c:v>
                </c:pt>
                <c:pt idx="5026">
                  <c:v>1.81</c:v>
                </c:pt>
                <c:pt idx="5027">
                  <c:v>1.81</c:v>
                </c:pt>
                <c:pt idx="5028">
                  <c:v>1.81</c:v>
                </c:pt>
                <c:pt idx="5029">
                  <c:v>1.81</c:v>
                </c:pt>
                <c:pt idx="5030">
                  <c:v>1.81</c:v>
                </c:pt>
                <c:pt idx="5031">
                  <c:v>1.81</c:v>
                </c:pt>
                <c:pt idx="5032">
                  <c:v>1.81</c:v>
                </c:pt>
                <c:pt idx="5033">
                  <c:v>1.81</c:v>
                </c:pt>
                <c:pt idx="5034">
                  <c:v>1.81</c:v>
                </c:pt>
                <c:pt idx="5035">
                  <c:v>1.81</c:v>
                </c:pt>
                <c:pt idx="5036">
                  <c:v>1.81</c:v>
                </c:pt>
                <c:pt idx="5037">
                  <c:v>1.81</c:v>
                </c:pt>
                <c:pt idx="5038">
                  <c:v>1.81</c:v>
                </c:pt>
                <c:pt idx="5039">
                  <c:v>1.81</c:v>
                </c:pt>
                <c:pt idx="5040">
                  <c:v>1.81</c:v>
                </c:pt>
                <c:pt idx="5041">
                  <c:v>1.81</c:v>
                </c:pt>
                <c:pt idx="5042">
                  <c:v>1.81</c:v>
                </c:pt>
                <c:pt idx="5043">
                  <c:v>1.81</c:v>
                </c:pt>
                <c:pt idx="5044">
                  <c:v>1.81</c:v>
                </c:pt>
                <c:pt idx="5045">
                  <c:v>1.81</c:v>
                </c:pt>
                <c:pt idx="5046">
                  <c:v>1.81</c:v>
                </c:pt>
                <c:pt idx="5047">
                  <c:v>1.81</c:v>
                </c:pt>
                <c:pt idx="5048">
                  <c:v>1.81</c:v>
                </c:pt>
                <c:pt idx="5049">
                  <c:v>1.81</c:v>
                </c:pt>
                <c:pt idx="5050">
                  <c:v>1.81</c:v>
                </c:pt>
                <c:pt idx="5051">
                  <c:v>1.81</c:v>
                </c:pt>
                <c:pt idx="5052">
                  <c:v>1.81</c:v>
                </c:pt>
                <c:pt idx="5053">
                  <c:v>1.81</c:v>
                </c:pt>
                <c:pt idx="5054">
                  <c:v>1.81</c:v>
                </c:pt>
                <c:pt idx="5055">
                  <c:v>1.81</c:v>
                </c:pt>
                <c:pt idx="5056">
                  <c:v>1.81</c:v>
                </c:pt>
                <c:pt idx="5057">
                  <c:v>1.81</c:v>
                </c:pt>
                <c:pt idx="5058">
                  <c:v>1.81</c:v>
                </c:pt>
                <c:pt idx="5059">
                  <c:v>1.81</c:v>
                </c:pt>
                <c:pt idx="5060">
                  <c:v>1.81</c:v>
                </c:pt>
                <c:pt idx="5061">
                  <c:v>1.81</c:v>
                </c:pt>
                <c:pt idx="5062">
                  <c:v>1.81</c:v>
                </c:pt>
                <c:pt idx="5063">
                  <c:v>1.81</c:v>
                </c:pt>
                <c:pt idx="5064">
                  <c:v>1.81</c:v>
                </c:pt>
                <c:pt idx="5065">
                  <c:v>1.81</c:v>
                </c:pt>
                <c:pt idx="5066">
                  <c:v>1.81</c:v>
                </c:pt>
                <c:pt idx="5067">
                  <c:v>1.81</c:v>
                </c:pt>
                <c:pt idx="5068">
                  <c:v>1.81</c:v>
                </c:pt>
                <c:pt idx="5069">
                  <c:v>1.81</c:v>
                </c:pt>
                <c:pt idx="5070">
                  <c:v>1.81</c:v>
                </c:pt>
                <c:pt idx="5071">
                  <c:v>1.81</c:v>
                </c:pt>
                <c:pt idx="5072">
                  <c:v>1.81</c:v>
                </c:pt>
                <c:pt idx="5073">
                  <c:v>1.81</c:v>
                </c:pt>
                <c:pt idx="5074">
                  <c:v>1.81</c:v>
                </c:pt>
                <c:pt idx="5075">
                  <c:v>1.81</c:v>
                </c:pt>
                <c:pt idx="5076">
                  <c:v>1.81</c:v>
                </c:pt>
                <c:pt idx="5077">
                  <c:v>1.81</c:v>
                </c:pt>
                <c:pt idx="5078">
                  <c:v>1.81</c:v>
                </c:pt>
                <c:pt idx="5079">
                  <c:v>1.81</c:v>
                </c:pt>
                <c:pt idx="5080">
                  <c:v>1.81</c:v>
                </c:pt>
                <c:pt idx="5081">
                  <c:v>1.81</c:v>
                </c:pt>
                <c:pt idx="5082">
                  <c:v>1.81</c:v>
                </c:pt>
                <c:pt idx="5083">
                  <c:v>1.81</c:v>
                </c:pt>
                <c:pt idx="5084">
                  <c:v>1.81</c:v>
                </c:pt>
                <c:pt idx="5085">
                  <c:v>1.81</c:v>
                </c:pt>
                <c:pt idx="5086">
                  <c:v>1.81</c:v>
                </c:pt>
                <c:pt idx="5087">
                  <c:v>1.81</c:v>
                </c:pt>
                <c:pt idx="5088">
                  <c:v>1.81</c:v>
                </c:pt>
                <c:pt idx="5089">
                  <c:v>1.81</c:v>
                </c:pt>
                <c:pt idx="5090">
                  <c:v>1.81</c:v>
                </c:pt>
                <c:pt idx="5091">
                  <c:v>1.81</c:v>
                </c:pt>
                <c:pt idx="5092">
                  <c:v>1.81</c:v>
                </c:pt>
                <c:pt idx="5093">
                  <c:v>1.81</c:v>
                </c:pt>
                <c:pt idx="5094">
                  <c:v>1.81</c:v>
                </c:pt>
                <c:pt idx="5095">
                  <c:v>1.81</c:v>
                </c:pt>
                <c:pt idx="5096">
                  <c:v>1.81</c:v>
                </c:pt>
                <c:pt idx="5097">
                  <c:v>1.81</c:v>
                </c:pt>
                <c:pt idx="5098">
                  <c:v>1.81</c:v>
                </c:pt>
                <c:pt idx="5099">
                  <c:v>1.81</c:v>
                </c:pt>
                <c:pt idx="5100">
                  <c:v>1.81</c:v>
                </c:pt>
                <c:pt idx="5101">
                  <c:v>1.81</c:v>
                </c:pt>
                <c:pt idx="5102">
                  <c:v>1.81</c:v>
                </c:pt>
                <c:pt idx="5103">
                  <c:v>1.81</c:v>
                </c:pt>
                <c:pt idx="5104">
                  <c:v>1.81</c:v>
                </c:pt>
                <c:pt idx="5105">
                  <c:v>1.81</c:v>
                </c:pt>
                <c:pt idx="5106">
                  <c:v>1.81</c:v>
                </c:pt>
                <c:pt idx="5107">
                  <c:v>1.81</c:v>
                </c:pt>
                <c:pt idx="5108">
                  <c:v>1.81</c:v>
                </c:pt>
                <c:pt idx="5109">
                  <c:v>1.81</c:v>
                </c:pt>
                <c:pt idx="5110">
                  <c:v>1.81</c:v>
                </c:pt>
                <c:pt idx="5111">
                  <c:v>1.81</c:v>
                </c:pt>
                <c:pt idx="5112">
                  <c:v>1.81</c:v>
                </c:pt>
                <c:pt idx="5113">
                  <c:v>1.81</c:v>
                </c:pt>
                <c:pt idx="5114">
                  <c:v>1.81</c:v>
                </c:pt>
                <c:pt idx="5115">
                  <c:v>1.81</c:v>
                </c:pt>
                <c:pt idx="5116">
                  <c:v>1.81</c:v>
                </c:pt>
                <c:pt idx="5117">
                  <c:v>1.81</c:v>
                </c:pt>
                <c:pt idx="5118">
                  <c:v>1.81</c:v>
                </c:pt>
                <c:pt idx="5119">
                  <c:v>1.81</c:v>
                </c:pt>
                <c:pt idx="5120">
                  <c:v>1.81</c:v>
                </c:pt>
                <c:pt idx="5121">
                  <c:v>1.81</c:v>
                </c:pt>
                <c:pt idx="5122">
                  <c:v>1.81</c:v>
                </c:pt>
                <c:pt idx="5123">
                  <c:v>1.81</c:v>
                </c:pt>
                <c:pt idx="5124">
                  <c:v>1.81</c:v>
                </c:pt>
                <c:pt idx="5125">
                  <c:v>1.81</c:v>
                </c:pt>
                <c:pt idx="5126">
                  <c:v>1.81</c:v>
                </c:pt>
                <c:pt idx="5127">
                  <c:v>1.81</c:v>
                </c:pt>
                <c:pt idx="5128">
                  <c:v>1.81</c:v>
                </c:pt>
                <c:pt idx="5129">
                  <c:v>1.81</c:v>
                </c:pt>
                <c:pt idx="5130">
                  <c:v>1.81</c:v>
                </c:pt>
                <c:pt idx="5131">
                  <c:v>1.81</c:v>
                </c:pt>
                <c:pt idx="5132">
                  <c:v>1.81</c:v>
                </c:pt>
                <c:pt idx="5133">
                  <c:v>1.81</c:v>
                </c:pt>
                <c:pt idx="5134">
                  <c:v>1.81</c:v>
                </c:pt>
                <c:pt idx="5135">
                  <c:v>1.81</c:v>
                </c:pt>
                <c:pt idx="5136">
                  <c:v>1.81</c:v>
                </c:pt>
                <c:pt idx="5137">
                  <c:v>1.81</c:v>
                </c:pt>
                <c:pt idx="5138">
                  <c:v>1.81</c:v>
                </c:pt>
                <c:pt idx="5139">
                  <c:v>1.81</c:v>
                </c:pt>
                <c:pt idx="5140">
                  <c:v>1.81</c:v>
                </c:pt>
                <c:pt idx="5141">
                  <c:v>1.81</c:v>
                </c:pt>
                <c:pt idx="5142">
                  <c:v>1.81</c:v>
                </c:pt>
                <c:pt idx="5143">
                  <c:v>1.81</c:v>
                </c:pt>
                <c:pt idx="5144">
                  <c:v>1.81</c:v>
                </c:pt>
                <c:pt idx="5145">
                  <c:v>1.81</c:v>
                </c:pt>
                <c:pt idx="5146">
                  <c:v>1.81</c:v>
                </c:pt>
                <c:pt idx="5147">
                  <c:v>1.81</c:v>
                </c:pt>
                <c:pt idx="5148">
                  <c:v>1.81</c:v>
                </c:pt>
                <c:pt idx="5149">
                  <c:v>1.81</c:v>
                </c:pt>
                <c:pt idx="5150">
                  <c:v>1.81</c:v>
                </c:pt>
                <c:pt idx="5151">
                  <c:v>1.81</c:v>
                </c:pt>
                <c:pt idx="5152">
                  <c:v>1.81</c:v>
                </c:pt>
                <c:pt idx="5153">
                  <c:v>1.81</c:v>
                </c:pt>
                <c:pt idx="5154">
                  <c:v>1.81</c:v>
                </c:pt>
                <c:pt idx="5155">
                  <c:v>1.81</c:v>
                </c:pt>
                <c:pt idx="5156">
                  <c:v>1.81</c:v>
                </c:pt>
                <c:pt idx="5157">
                  <c:v>1.81</c:v>
                </c:pt>
                <c:pt idx="5158">
                  <c:v>1.81</c:v>
                </c:pt>
                <c:pt idx="5159">
                  <c:v>1.81</c:v>
                </c:pt>
                <c:pt idx="5160">
                  <c:v>1.81</c:v>
                </c:pt>
                <c:pt idx="5161">
                  <c:v>1.81</c:v>
                </c:pt>
                <c:pt idx="5162">
                  <c:v>1.81</c:v>
                </c:pt>
                <c:pt idx="5163">
                  <c:v>1.81</c:v>
                </c:pt>
                <c:pt idx="5164">
                  <c:v>1.81</c:v>
                </c:pt>
                <c:pt idx="5165">
                  <c:v>1.81</c:v>
                </c:pt>
                <c:pt idx="5166">
                  <c:v>1.81</c:v>
                </c:pt>
                <c:pt idx="5167">
                  <c:v>1.81</c:v>
                </c:pt>
                <c:pt idx="5168">
                  <c:v>1.81</c:v>
                </c:pt>
                <c:pt idx="5169">
                  <c:v>1.81</c:v>
                </c:pt>
                <c:pt idx="5170">
                  <c:v>1.81</c:v>
                </c:pt>
                <c:pt idx="5171">
                  <c:v>1.81</c:v>
                </c:pt>
                <c:pt idx="5172">
                  <c:v>1.81</c:v>
                </c:pt>
                <c:pt idx="5173">
                  <c:v>1.81</c:v>
                </c:pt>
                <c:pt idx="5174">
                  <c:v>1.81</c:v>
                </c:pt>
                <c:pt idx="5175">
                  <c:v>1.81</c:v>
                </c:pt>
                <c:pt idx="5176">
                  <c:v>1.81</c:v>
                </c:pt>
                <c:pt idx="5177">
                  <c:v>1.81</c:v>
                </c:pt>
                <c:pt idx="5178">
                  <c:v>1.81</c:v>
                </c:pt>
                <c:pt idx="5179">
                  <c:v>1.81</c:v>
                </c:pt>
                <c:pt idx="5180">
                  <c:v>1.81</c:v>
                </c:pt>
                <c:pt idx="5181">
                  <c:v>1.81</c:v>
                </c:pt>
                <c:pt idx="5182">
                  <c:v>1.81</c:v>
                </c:pt>
                <c:pt idx="5183">
                  <c:v>1.81</c:v>
                </c:pt>
                <c:pt idx="5184">
                  <c:v>1.81</c:v>
                </c:pt>
                <c:pt idx="5185">
                  <c:v>1.81</c:v>
                </c:pt>
                <c:pt idx="5186">
                  <c:v>1.81</c:v>
                </c:pt>
                <c:pt idx="5187">
                  <c:v>1.81</c:v>
                </c:pt>
                <c:pt idx="5188">
                  <c:v>1.81</c:v>
                </c:pt>
                <c:pt idx="5189">
                  <c:v>1.81</c:v>
                </c:pt>
                <c:pt idx="5190">
                  <c:v>1.81</c:v>
                </c:pt>
                <c:pt idx="5191">
                  <c:v>1.81</c:v>
                </c:pt>
                <c:pt idx="5192">
                  <c:v>1.81</c:v>
                </c:pt>
                <c:pt idx="5193">
                  <c:v>1.81</c:v>
                </c:pt>
                <c:pt idx="5194">
                  <c:v>1.81</c:v>
                </c:pt>
                <c:pt idx="5195">
                  <c:v>1.81</c:v>
                </c:pt>
                <c:pt idx="5196">
                  <c:v>1.81</c:v>
                </c:pt>
                <c:pt idx="5197">
                  <c:v>1.81</c:v>
                </c:pt>
                <c:pt idx="5198">
                  <c:v>1.81</c:v>
                </c:pt>
                <c:pt idx="5199">
                  <c:v>1.81</c:v>
                </c:pt>
                <c:pt idx="5200">
                  <c:v>1.81</c:v>
                </c:pt>
                <c:pt idx="5201">
                  <c:v>1.81</c:v>
                </c:pt>
                <c:pt idx="5202">
                  <c:v>1.81</c:v>
                </c:pt>
                <c:pt idx="5203">
                  <c:v>1.81</c:v>
                </c:pt>
                <c:pt idx="5204">
                  <c:v>1.81</c:v>
                </c:pt>
                <c:pt idx="5205">
                  <c:v>1.81</c:v>
                </c:pt>
                <c:pt idx="5206">
                  <c:v>1.81</c:v>
                </c:pt>
                <c:pt idx="5207">
                  <c:v>1.81</c:v>
                </c:pt>
                <c:pt idx="5208">
                  <c:v>1.81</c:v>
                </c:pt>
                <c:pt idx="5209">
                  <c:v>1.81</c:v>
                </c:pt>
                <c:pt idx="5210">
                  <c:v>1.81</c:v>
                </c:pt>
                <c:pt idx="5211">
                  <c:v>1.81</c:v>
                </c:pt>
                <c:pt idx="5212">
                  <c:v>1.81</c:v>
                </c:pt>
                <c:pt idx="5213">
                  <c:v>1.81</c:v>
                </c:pt>
                <c:pt idx="5214">
                  <c:v>1.81</c:v>
                </c:pt>
                <c:pt idx="5215">
                  <c:v>1.81</c:v>
                </c:pt>
                <c:pt idx="5216">
                  <c:v>1.81</c:v>
                </c:pt>
                <c:pt idx="5217">
                  <c:v>1.81</c:v>
                </c:pt>
                <c:pt idx="5218">
                  <c:v>1.81</c:v>
                </c:pt>
                <c:pt idx="5219">
                  <c:v>1.81</c:v>
                </c:pt>
                <c:pt idx="5220">
                  <c:v>1.81</c:v>
                </c:pt>
                <c:pt idx="5221">
                  <c:v>1.81</c:v>
                </c:pt>
                <c:pt idx="5222">
                  <c:v>1.81</c:v>
                </c:pt>
                <c:pt idx="5223">
                  <c:v>1.81</c:v>
                </c:pt>
                <c:pt idx="5224">
                  <c:v>1.81</c:v>
                </c:pt>
                <c:pt idx="5225">
                  <c:v>1.81</c:v>
                </c:pt>
                <c:pt idx="5226">
                  <c:v>1.81</c:v>
                </c:pt>
                <c:pt idx="5227">
                  <c:v>1.81</c:v>
                </c:pt>
                <c:pt idx="5228">
                  <c:v>1.81</c:v>
                </c:pt>
                <c:pt idx="5229">
                  <c:v>1.81</c:v>
                </c:pt>
                <c:pt idx="5230">
                  <c:v>1.81</c:v>
                </c:pt>
                <c:pt idx="5231">
                  <c:v>1.81</c:v>
                </c:pt>
                <c:pt idx="5232">
                  <c:v>1.81</c:v>
                </c:pt>
                <c:pt idx="5233">
                  <c:v>1.81</c:v>
                </c:pt>
                <c:pt idx="5234">
                  <c:v>1.81</c:v>
                </c:pt>
                <c:pt idx="5235">
                  <c:v>1.81</c:v>
                </c:pt>
                <c:pt idx="5236">
                  <c:v>1.81</c:v>
                </c:pt>
                <c:pt idx="5237">
                  <c:v>1.81</c:v>
                </c:pt>
                <c:pt idx="5238">
                  <c:v>1.81</c:v>
                </c:pt>
                <c:pt idx="5239">
                  <c:v>1.81</c:v>
                </c:pt>
                <c:pt idx="5240">
                  <c:v>1.81</c:v>
                </c:pt>
                <c:pt idx="5241">
                  <c:v>1.81</c:v>
                </c:pt>
                <c:pt idx="5242">
                  <c:v>1.81</c:v>
                </c:pt>
                <c:pt idx="5243">
                  <c:v>1.81</c:v>
                </c:pt>
                <c:pt idx="5244">
                  <c:v>1.81</c:v>
                </c:pt>
                <c:pt idx="5245">
                  <c:v>1.81</c:v>
                </c:pt>
                <c:pt idx="5246">
                  <c:v>1.81</c:v>
                </c:pt>
                <c:pt idx="5247">
                  <c:v>1.81</c:v>
                </c:pt>
                <c:pt idx="5248">
                  <c:v>1.81</c:v>
                </c:pt>
                <c:pt idx="5249">
                  <c:v>1.81</c:v>
                </c:pt>
                <c:pt idx="5250">
                  <c:v>1.81</c:v>
                </c:pt>
                <c:pt idx="5251">
                  <c:v>1.81</c:v>
                </c:pt>
                <c:pt idx="5252">
                  <c:v>1.81</c:v>
                </c:pt>
                <c:pt idx="5253">
                  <c:v>1.81</c:v>
                </c:pt>
                <c:pt idx="5254">
                  <c:v>1.81</c:v>
                </c:pt>
                <c:pt idx="5255">
                  <c:v>1.81</c:v>
                </c:pt>
                <c:pt idx="5256">
                  <c:v>1.81</c:v>
                </c:pt>
                <c:pt idx="5257">
                  <c:v>1.81</c:v>
                </c:pt>
                <c:pt idx="5258">
                  <c:v>1.81</c:v>
                </c:pt>
                <c:pt idx="5259">
                  <c:v>1.81</c:v>
                </c:pt>
                <c:pt idx="5260">
                  <c:v>1.81</c:v>
                </c:pt>
                <c:pt idx="5261">
                  <c:v>1.81</c:v>
                </c:pt>
                <c:pt idx="5262">
                  <c:v>1.81</c:v>
                </c:pt>
                <c:pt idx="5263">
                  <c:v>1.81</c:v>
                </c:pt>
                <c:pt idx="5264">
                  <c:v>1.81</c:v>
                </c:pt>
                <c:pt idx="5265">
                  <c:v>1.81</c:v>
                </c:pt>
                <c:pt idx="5266">
                  <c:v>1.81</c:v>
                </c:pt>
                <c:pt idx="5267">
                  <c:v>1.81</c:v>
                </c:pt>
                <c:pt idx="5268">
                  <c:v>1.81</c:v>
                </c:pt>
                <c:pt idx="5269">
                  <c:v>1.81</c:v>
                </c:pt>
                <c:pt idx="5270">
                  <c:v>1.81</c:v>
                </c:pt>
                <c:pt idx="5271">
                  <c:v>1.81</c:v>
                </c:pt>
                <c:pt idx="5272">
                  <c:v>1.81</c:v>
                </c:pt>
                <c:pt idx="5273">
                  <c:v>1.81</c:v>
                </c:pt>
                <c:pt idx="5274">
                  <c:v>1.81</c:v>
                </c:pt>
                <c:pt idx="5275">
                  <c:v>1.81</c:v>
                </c:pt>
                <c:pt idx="5276">
                  <c:v>1.81</c:v>
                </c:pt>
                <c:pt idx="5277">
                  <c:v>1.81</c:v>
                </c:pt>
                <c:pt idx="5278">
                  <c:v>1.81</c:v>
                </c:pt>
                <c:pt idx="5279">
                  <c:v>1.81</c:v>
                </c:pt>
                <c:pt idx="5280">
                  <c:v>1.81</c:v>
                </c:pt>
                <c:pt idx="5281">
                  <c:v>1.81</c:v>
                </c:pt>
                <c:pt idx="5282">
                  <c:v>1.81</c:v>
                </c:pt>
                <c:pt idx="5283">
                  <c:v>1.81</c:v>
                </c:pt>
                <c:pt idx="5284">
                  <c:v>1.81</c:v>
                </c:pt>
                <c:pt idx="5285">
                  <c:v>1.81</c:v>
                </c:pt>
                <c:pt idx="5286">
                  <c:v>1.81</c:v>
                </c:pt>
                <c:pt idx="5287">
                  <c:v>1.81</c:v>
                </c:pt>
                <c:pt idx="5288">
                  <c:v>1.81</c:v>
                </c:pt>
                <c:pt idx="5289">
                  <c:v>1.81</c:v>
                </c:pt>
                <c:pt idx="5290">
                  <c:v>1.81</c:v>
                </c:pt>
                <c:pt idx="5291">
                  <c:v>1.81</c:v>
                </c:pt>
                <c:pt idx="5292">
                  <c:v>1.81</c:v>
                </c:pt>
                <c:pt idx="5293">
                  <c:v>1.81</c:v>
                </c:pt>
                <c:pt idx="5294">
                  <c:v>1.81</c:v>
                </c:pt>
                <c:pt idx="5295">
                  <c:v>1.81</c:v>
                </c:pt>
                <c:pt idx="5296">
                  <c:v>1.81</c:v>
                </c:pt>
                <c:pt idx="5297">
                  <c:v>1.81</c:v>
                </c:pt>
                <c:pt idx="5298">
                  <c:v>1.81</c:v>
                </c:pt>
                <c:pt idx="5299">
                  <c:v>1.8</c:v>
                </c:pt>
                <c:pt idx="5300">
                  <c:v>1.8</c:v>
                </c:pt>
                <c:pt idx="5301">
                  <c:v>1.79</c:v>
                </c:pt>
                <c:pt idx="5302">
                  <c:v>1.79</c:v>
                </c:pt>
                <c:pt idx="5303">
                  <c:v>1.79</c:v>
                </c:pt>
                <c:pt idx="5304">
                  <c:v>1.78</c:v>
                </c:pt>
                <c:pt idx="5305">
                  <c:v>1.78</c:v>
                </c:pt>
                <c:pt idx="5306">
                  <c:v>1.78</c:v>
                </c:pt>
                <c:pt idx="5307">
                  <c:v>1.78</c:v>
                </c:pt>
                <c:pt idx="5308">
                  <c:v>1.78</c:v>
                </c:pt>
                <c:pt idx="5309">
                  <c:v>1.78</c:v>
                </c:pt>
                <c:pt idx="5310">
                  <c:v>1.78</c:v>
                </c:pt>
                <c:pt idx="5311">
                  <c:v>1.78</c:v>
                </c:pt>
                <c:pt idx="5312">
                  <c:v>1.78</c:v>
                </c:pt>
                <c:pt idx="5313">
                  <c:v>1.78</c:v>
                </c:pt>
                <c:pt idx="5314">
                  <c:v>1.78</c:v>
                </c:pt>
                <c:pt idx="5315">
                  <c:v>1.78</c:v>
                </c:pt>
                <c:pt idx="5316">
                  <c:v>1.78</c:v>
                </c:pt>
                <c:pt idx="5317">
                  <c:v>1.78</c:v>
                </c:pt>
                <c:pt idx="5318">
                  <c:v>1.78</c:v>
                </c:pt>
                <c:pt idx="5319">
                  <c:v>1.78</c:v>
                </c:pt>
                <c:pt idx="5320">
                  <c:v>1.78</c:v>
                </c:pt>
                <c:pt idx="5321">
                  <c:v>1.78</c:v>
                </c:pt>
                <c:pt idx="5322">
                  <c:v>1.78</c:v>
                </c:pt>
                <c:pt idx="5323">
                  <c:v>1.78</c:v>
                </c:pt>
                <c:pt idx="5324">
                  <c:v>1.78</c:v>
                </c:pt>
                <c:pt idx="5325">
                  <c:v>1.78</c:v>
                </c:pt>
                <c:pt idx="5326">
                  <c:v>1.78</c:v>
                </c:pt>
                <c:pt idx="5327">
                  <c:v>1.78</c:v>
                </c:pt>
                <c:pt idx="5328">
                  <c:v>1.78</c:v>
                </c:pt>
                <c:pt idx="5329">
                  <c:v>1.78</c:v>
                </c:pt>
                <c:pt idx="5330">
                  <c:v>1.78</c:v>
                </c:pt>
                <c:pt idx="5331">
                  <c:v>1.78</c:v>
                </c:pt>
                <c:pt idx="5332">
                  <c:v>1.78</c:v>
                </c:pt>
                <c:pt idx="5333">
                  <c:v>1.78</c:v>
                </c:pt>
                <c:pt idx="5334">
                  <c:v>1.78</c:v>
                </c:pt>
                <c:pt idx="5335">
                  <c:v>1.78</c:v>
                </c:pt>
                <c:pt idx="5336">
                  <c:v>1.78</c:v>
                </c:pt>
                <c:pt idx="5337">
                  <c:v>1.78</c:v>
                </c:pt>
                <c:pt idx="5338">
                  <c:v>1.78</c:v>
                </c:pt>
                <c:pt idx="5339">
                  <c:v>1.78</c:v>
                </c:pt>
                <c:pt idx="5340">
                  <c:v>1.78</c:v>
                </c:pt>
                <c:pt idx="5341">
                  <c:v>1.78</c:v>
                </c:pt>
                <c:pt idx="5342">
                  <c:v>1.78</c:v>
                </c:pt>
                <c:pt idx="5343">
                  <c:v>1.78</c:v>
                </c:pt>
                <c:pt idx="5344">
                  <c:v>1.78</c:v>
                </c:pt>
                <c:pt idx="5345">
                  <c:v>1.78</c:v>
                </c:pt>
                <c:pt idx="5346">
                  <c:v>1.78</c:v>
                </c:pt>
                <c:pt idx="5347">
                  <c:v>1.78</c:v>
                </c:pt>
                <c:pt idx="5348">
                  <c:v>1.78</c:v>
                </c:pt>
                <c:pt idx="5349">
                  <c:v>1.78</c:v>
                </c:pt>
                <c:pt idx="5350">
                  <c:v>1.78</c:v>
                </c:pt>
                <c:pt idx="5351">
                  <c:v>1.78</c:v>
                </c:pt>
                <c:pt idx="5352">
                  <c:v>1.78</c:v>
                </c:pt>
                <c:pt idx="5353">
                  <c:v>1.78</c:v>
                </c:pt>
                <c:pt idx="5354">
                  <c:v>1.78</c:v>
                </c:pt>
                <c:pt idx="5355">
                  <c:v>1.78</c:v>
                </c:pt>
                <c:pt idx="5356">
                  <c:v>1.78</c:v>
                </c:pt>
                <c:pt idx="5357">
                  <c:v>1.78</c:v>
                </c:pt>
                <c:pt idx="5358">
                  <c:v>1.78</c:v>
                </c:pt>
                <c:pt idx="5359">
                  <c:v>1.78</c:v>
                </c:pt>
                <c:pt idx="5360">
                  <c:v>1.78</c:v>
                </c:pt>
                <c:pt idx="5361">
                  <c:v>1.78</c:v>
                </c:pt>
                <c:pt idx="5362">
                  <c:v>1.78</c:v>
                </c:pt>
                <c:pt idx="5363">
                  <c:v>1.78</c:v>
                </c:pt>
                <c:pt idx="5364">
                  <c:v>1.78</c:v>
                </c:pt>
                <c:pt idx="5365">
                  <c:v>1.78</c:v>
                </c:pt>
                <c:pt idx="5366">
                  <c:v>1.78</c:v>
                </c:pt>
                <c:pt idx="5367">
                  <c:v>1.78</c:v>
                </c:pt>
                <c:pt idx="5368">
                  <c:v>1.78</c:v>
                </c:pt>
                <c:pt idx="5369">
                  <c:v>1.78</c:v>
                </c:pt>
                <c:pt idx="5370">
                  <c:v>1.78</c:v>
                </c:pt>
                <c:pt idx="5371">
                  <c:v>1.78</c:v>
                </c:pt>
                <c:pt idx="5372">
                  <c:v>1.78</c:v>
                </c:pt>
                <c:pt idx="5373">
                  <c:v>1.78</c:v>
                </c:pt>
                <c:pt idx="5374">
                  <c:v>1.78</c:v>
                </c:pt>
                <c:pt idx="5375">
                  <c:v>1.78</c:v>
                </c:pt>
                <c:pt idx="5376">
                  <c:v>1.78</c:v>
                </c:pt>
                <c:pt idx="5377">
                  <c:v>1.78</c:v>
                </c:pt>
                <c:pt idx="5378">
                  <c:v>1.78</c:v>
                </c:pt>
                <c:pt idx="5379">
                  <c:v>1.78</c:v>
                </c:pt>
                <c:pt idx="5380">
                  <c:v>1.78</c:v>
                </c:pt>
                <c:pt idx="5381">
                  <c:v>1.78</c:v>
                </c:pt>
                <c:pt idx="5382">
                  <c:v>1.78</c:v>
                </c:pt>
                <c:pt idx="5383">
                  <c:v>1.78</c:v>
                </c:pt>
                <c:pt idx="5384">
                  <c:v>1.78</c:v>
                </c:pt>
                <c:pt idx="5385">
                  <c:v>1.78</c:v>
                </c:pt>
                <c:pt idx="5386">
                  <c:v>1.78</c:v>
                </c:pt>
                <c:pt idx="5387">
                  <c:v>1.78</c:v>
                </c:pt>
                <c:pt idx="5388">
                  <c:v>1.78</c:v>
                </c:pt>
                <c:pt idx="5389">
                  <c:v>1.78</c:v>
                </c:pt>
                <c:pt idx="5390">
                  <c:v>1.78</c:v>
                </c:pt>
                <c:pt idx="5391">
                  <c:v>1.78</c:v>
                </c:pt>
                <c:pt idx="5392">
                  <c:v>1.78</c:v>
                </c:pt>
                <c:pt idx="5393">
                  <c:v>1.78</c:v>
                </c:pt>
                <c:pt idx="5394">
                  <c:v>1.78</c:v>
                </c:pt>
                <c:pt idx="5395">
                  <c:v>1.78</c:v>
                </c:pt>
                <c:pt idx="5396">
                  <c:v>1.78</c:v>
                </c:pt>
                <c:pt idx="5397">
                  <c:v>1.78</c:v>
                </c:pt>
                <c:pt idx="5398">
                  <c:v>1.78</c:v>
                </c:pt>
                <c:pt idx="5399">
                  <c:v>1.78</c:v>
                </c:pt>
                <c:pt idx="5400">
                  <c:v>1.78</c:v>
                </c:pt>
                <c:pt idx="5401">
                  <c:v>1.78</c:v>
                </c:pt>
                <c:pt idx="5402">
                  <c:v>1.78</c:v>
                </c:pt>
                <c:pt idx="5403">
                  <c:v>1.78</c:v>
                </c:pt>
                <c:pt idx="5404">
                  <c:v>1.78</c:v>
                </c:pt>
                <c:pt idx="5405">
                  <c:v>1.78</c:v>
                </c:pt>
                <c:pt idx="5406">
                  <c:v>1.78</c:v>
                </c:pt>
                <c:pt idx="5407">
                  <c:v>1.78</c:v>
                </c:pt>
                <c:pt idx="5408">
                  <c:v>1.78</c:v>
                </c:pt>
                <c:pt idx="5409">
                  <c:v>1.78</c:v>
                </c:pt>
                <c:pt idx="5410">
                  <c:v>1.78</c:v>
                </c:pt>
                <c:pt idx="5411">
                  <c:v>1.79</c:v>
                </c:pt>
                <c:pt idx="5412">
                  <c:v>1.79</c:v>
                </c:pt>
                <c:pt idx="5413">
                  <c:v>1.79</c:v>
                </c:pt>
                <c:pt idx="5414">
                  <c:v>1.79</c:v>
                </c:pt>
                <c:pt idx="5415">
                  <c:v>1.79</c:v>
                </c:pt>
                <c:pt idx="5416">
                  <c:v>1.79</c:v>
                </c:pt>
                <c:pt idx="5417">
                  <c:v>1.79</c:v>
                </c:pt>
                <c:pt idx="5418">
                  <c:v>1.79</c:v>
                </c:pt>
                <c:pt idx="5419">
                  <c:v>1.79</c:v>
                </c:pt>
                <c:pt idx="5420">
                  <c:v>1.79</c:v>
                </c:pt>
                <c:pt idx="5421">
                  <c:v>1.79</c:v>
                </c:pt>
                <c:pt idx="5422">
                  <c:v>1.79</c:v>
                </c:pt>
                <c:pt idx="5423">
                  <c:v>1.79</c:v>
                </c:pt>
                <c:pt idx="5424">
                  <c:v>1.79</c:v>
                </c:pt>
                <c:pt idx="5425">
                  <c:v>1.79</c:v>
                </c:pt>
                <c:pt idx="5426">
                  <c:v>1.79</c:v>
                </c:pt>
                <c:pt idx="5427">
                  <c:v>1.79</c:v>
                </c:pt>
                <c:pt idx="5428">
                  <c:v>1.79</c:v>
                </c:pt>
                <c:pt idx="5429">
                  <c:v>1.79</c:v>
                </c:pt>
                <c:pt idx="5430">
                  <c:v>1.79</c:v>
                </c:pt>
                <c:pt idx="5431">
                  <c:v>1.79</c:v>
                </c:pt>
                <c:pt idx="5432">
                  <c:v>1.79</c:v>
                </c:pt>
                <c:pt idx="5433">
                  <c:v>1.79</c:v>
                </c:pt>
                <c:pt idx="5434">
                  <c:v>1.79</c:v>
                </c:pt>
                <c:pt idx="5435">
                  <c:v>1.79</c:v>
                </c:pt>
                <c:pt idx="5436">
                  <c:v>1.79</c:v>
                </c:pt>
                <c:pt idx="5437">
                  <c:v>1.79</c:v>
                </c:pt>
                <c:pt idx="5438">
                  <c:v>1.79</c:v>
                </c:pt>
                <c:pt idx="5439">
                  <c:v>1.79</c:v>
                </c:pt>
                <c:pt idx="5440">
                  <c:v>1.79</c:v>
                </c:pt>
                <c:pt idx="5441">
                  <c:v>1.79</c:v>
                </c:pt>
                <c:pt idx="5442">
                  <c:v>1.79</c:v>
                </c:pt>
                <c:pt idx="5443">
                  <c:v>1.79</c:v>
                </c:pt>
                <c:pt idx="5444">
                  <c:v>1.79</c:v>
                </c:pt>
                <c:pt idx="5445">
                  <c:v>1.79</c:v>
                </c:pt>
                <c:pt idx="5446">
                  <c:v>1.79</c:v>
                </c:pt>
                <c:pt idx="5447">
                  <c:v>1.79</c:v>
                </c:pt>
                <c:pt idx="5448">
                  <c:v>1.79</c:v>
                </c:pt>
                <c:pt idx="5449">
                  <c:v>1.79</c:v>
                </c:pt>
                <c:pt idx="5450">
                  <c:v>1.79</c:v>
                </c:pt>
                <c:pt idx="5451">
                  <c:v>1.79</c:v>
                </c:pt>
                <c:pt idx="5452">
                  <c:v>1.79</c:v>
                </c:pt>
                <c:pt idx="5453">
                  <c:v>1.79</c:v>
                </c:pt>
                <c:pt idx="5454">
                  <c:v>1.79</c:v>
                </c:pt>
                <c:pt idx="5455">
                  <c:v>1.79</c:v>
                </c:pt>
                <c:pt idx="5456">
                  <c:v>1.79</c:v>
                </c:pt>
                <c:pt idx="5457">
                  <c:v>1.79</c:v>
                </c:pt>
                <c:pt idx="5458">
                  <c:v>1.79</c:v>
                </c:pt>
                <c:pt idx="5459">
                  <c:v>1.79</c:v>
                </c:pt>
                <c:pt idx="5460">
                  <c:v>1.79</c:v>
                </c:pt>
                <c:pt idx="5461">
                  <c:v>1.79</c:v>
                </c:pt>
                <c:pt idx="5462">
                  <c:v>1.79</c:v>
                </c:pt>
                <c:pt idx="5463">
                  <c:v>1.79</c:v>
                </c:pt>
                <c:pt idx="5464">
                  <c:v>1.79</c:v>
                </c:pt>
                <c:pt idx="5465">
                  <c:v>1.79</c:v>
                </c:pt>
                <c:pt idx="5466">
                  <c:v>1.79</c:v>
                </c:pt>
                <c:pt idx="5467">
                  <c:v>1.79</c:v>
                </c:pt>
                <c:pt idx="5468">
                  <c:v>1.79</c:v>
                </c:pt>
                <c:pt idx="5469">
                  <c:v>1.79</c:v>
                </c:pt>
                <c:pt idx="5470">
                  <c:v>1.79</c:v>
                </c:pt>
                <c:pt idx="5471">
                  <c:v>1.79</c:v>
                </c:pt>
                <c:pt idx="5472">
                  <c:v>1.79</c:v>
                </c:pt>
                <c:pt idx="5473">
                  <c:v>1.79</c:v>
                </c:pt>
                <c:pt idx="5474">
                  <c:v>1.79</c:v>
                </c:pt>
                <c:pt idx="5475">
                  <c:v>1.79</c:v>
                </c:pt>
                <c:pt idx="5476">
                  <c:v>1.79</c:v>
                </c:pt>
                <c:pt idx="5477">
                  <c:v>1.79</c:v>
                </c:pt>
                <c:pt idx="5478">
                  <c:v>1.79</c:v>
                </c:pt>
                <c:pt idx="5479">
                  <c:v>1.79</c:v>
                </c:pt>
                <c:pt idx="5480">
                  <c:v>1.79</c:v>
                </c:pt>
                <c:pt idx="5481">
                  <c:v>1.79</c:v>
                </c:pt>
                <c:pt idx="5482">
                  <c:v>1.79</c:v>
                </c:pt>
                <c:pt idx="5483">
                  <c:v>1.79</c:v>
                </c:pt>
                <c:pt idx="5484">
                  <c:v>1.79</c:v>
                </c:pt>
                <c:pt idx="5485">
                  <c:v>1.79</c:v>
                </c:pt>
                <c:pt idx="5486">
                  <c:v>1.79</c:v>
                </c:pt>
                <c:pt idx="5487">
                  <c:v>1.79</c:v>
                </c:pt>
                <c:pt idx="5488">
                  <c:v>1.79</c:v>
                </c:pt>
                <c:pt idx="5489">
                  <c:v>1.79</c:v>
                </c:pt>
                <c:pt idx="5490">
                  <c:v>1.79</c:v>
                </c:pt>
                <c:pt idx="5491">
                  <c:v>1.79</c:v>
                </c:pt>
                <c:pt idx="5492">
                  <c:v>1.79</c:v>
                </c:pt>
                <c:pt idx="5493">
                  <c:v>1.79</c:v>
                </c:pt>
                <c:pt idx="5494">
                  <c:v>1.79</c:v>
                </c:pt>
                <c:pt idx="5495">
                  <c:v>1.79</c:v>
                </c:pt>
                <c:pt idx="5496">
                  <c:v>1.79</c:v>
                </c:pt>
                <c:pt idx="5497">
                  <c:v>1.79</c:v>
                </c:pt>
                <c:pt idx="5498">
                  <c:v>1.79</c:v>
                </c:pt>
                <c:pt idx="5499">
                  <c:v>1.79</c:v>
                </c:pt>
                <c:pt idx="5500">
                  <c:v>1.79</c:v>
                </c:pt>
                <c:pt idx="5501">
                  <c:v>1.79</c:v>
                </c:pt>
                <c:pt idx="5502">
                  <c:v>1.79</c:v>
                </c:pt>
                <c:pt idx="5503">
                  <c:v>1.79</c:v>
                </c:pt>
                <c:pt idx="5504">
                  <c:v>1.79</c:v>
                </c:pt>
                <c:pt idx="5505">
                  <c:v>1.79</c:v>
                </c:pt>
                <c:pt idx="5506">
                  <c:v>1.79</c:v>
                </c:pt>
                <c:pt idx="5507">
                  <c:v>1.79</c:v>
                </c:pt>
                <c:pt idx="5508">
                  <c:v>1.79</c:v>
                </c:pt>
                <c:pt idx="5509">
                  <c:v>1.79</c:v>
                </c:pt>
                <c:pt idx="5510">
                  <c:v>1.79</c:v>
                </c:pt>
                <c:pt idx="5511">
                  <c:v>1.79</c:v>
                </c:pt>
                <c:pt idx="5512">
                  <c:v>1.79</c:v>
                </c:pt>
                <c:pt idx="5513">
                  <c:v>1.79</c:v>
                </c:pt>
                <c:pt idx="5514">
                  <c:v>1.79</c:v>
                </c:pt>
                <c:pt idx="5515">
                  <c:v>1.79</c:v>
                </c:pt>
                <c:pt idx="5516">
                  <c:v>1.79</c:v>
                </c:pt>
                <c:pt idx="5517">
                  <c:v>1.79</c:v>
                </c:pt>
                <c:pt idx="5518">
                  <c:v>1.79</c:v>
                </c:pt>
                <c:pt idx="5519">
                  <c:v>1.79</c:v>
                </c:pt>
                <c:pt idx="5520">
                  <c:v>1.79</c:v>
                </c:pt>
                <c:pt idx="5521">
                  <c:v>1.79</c:v>
                </c:pt>
                <c:pt idx="5522">
                  <c:v>1.79</c:v>
                </c:pt>
                <c:pt idx="5523">
                  <c:v>1.79</c:v>
                </c:pt>
                <c:pt idx="5524">
                  <c:v>1.79</c:v>
                </c:pt>
                <c:pt idx="5525">
                  <c:v>1.79</c:v>
                </c:pt>
                <c:pt idx="5526">
                  <c:v>1.79</c:v>
                </c:pt>
                <c:pt idx="5527">
                  <c:v>1.79</c:v>
                </c:pt>
                <c:pt idx="5528">
                  <c:v>1.79</c:v>
                </c:pt>
                <c:pt idx="5529">
                  <c:v>1.79</c:v>
                </c:pt>
                <c:pt idx="5530">
                  <c:v>1.79</c:v>
                </c:pt>
                <c:pt idx="5531">
                  <c:v>1.79</c:v>
                </c:pt>
                <c:pt idx="5532">
                  <c:v>1.79</c:v>
                </c:pt>
                <c:pt idx="5533">
                  <c:v>1.79</c:v>
                </c:pt>
                <c:pt idx="5534">
                  <c:v>1.79</c:v>
                </c:pt>
                <c:pt idx="5535">
                  <c:v>1.79</c:v>
                </c:pt>
                <c:pt idx="5536">
                  <c:v>1.79</c:v>
                </c:pt>
                <c:pt idx="5537">
                  <c:v>1.79</c:v>
                </c:pt>
                <c:pt idx="5538">
                  <c:v>1.79</c:v>
                </c:pt>
                <c:pt idx="5539">
                  <c:v>1.79</c:v>
                </c:pt>
                <c:pt idx="5540">
                  <c:v>1.79</c:v>
                </c:pt>
                <c:pt idx="5541">
                  <c:v>1.79</c:v>
                </c:pt>
                <c:pt idx="5542">
                  <c:v>1.79</c:v>
                </c:pt>
                <c:pt idx="5543">
                  <c:v>1.79</c:v>
                </c:pt>
                <c:pt idx="5544">
                  <c:v>1.79</c:v>
                </c:pt>
                <c:pt idx="5545">
                  <c:v>1.79</c:v>
                </c:pt>
                <c:pt idx="5546">
                  <c:v>1.79</c:v>
                </c:pt>
                <c:pt idx="5547">
                  <c:v>1.79</c:v>
                </c:pt>
                <c:pt idx="5548">
                  <c:v>1.79</c:v>
                </c:pt>
                <c:pt idx="5549">
                  <c:v>1.79</c:v>
                </c:pt>
                <c:pt idx="5550">
                  <c:v>1.79</c:v>
                </c:pt>
                <c:pt idx="5551">
                  <c:v>1.79</c:v>
                </c:pt>
                <c:pt idx="5552">
                  <c:v>1.79</c:v>
                </c:pt>
                <c:pt idx="5553">
                  <c:v>1.79</c:v>
                </c:pt>
                <c:pt idx="5554">
                  <c:v>1.79</c:v>
                </c:pt>
                <c:pt idx="5555">
                  <c:v>1.79</c:v>
                </c:pt>
                <c:pt idx="5556">
                  <c:v>1.79</c:v>
                </c:pt>
                <c:pt idx="5557">
                  <c:v>1.79</c:v>
                </c:pt>
                <c:pt idx="5558">
                  <c:v>1.79</c:v>
                </c:pt>
                <c:pt idx="5559">
                  <c:v>1.79</c:v>
                </c:pt>
                <c:pt idx="5560">
                  <c:v>1.79</c:v>
                </c:pt>
                <c:pt idx="5561">
                  <c:v>1.79</c:v>
                </c:pt>
                <c:pt idx="5562">
                  <c:v>1.79</c:v>
                </c:pt>
                <c:pt idx="5563">
                  <c:v>1.79</c:v>
                </c:pt>
                <c:pt idx="5564">
                  <c:v>1.79</c:v>
                </c:pt>
                <c:pt idx="5565">
                  <c:v>1.79</c:v>
                </c:pt>
                <c:pt idx="5566">
                  <c:v>1.79</c:v>
                </c:pt>
                <c:pt idx="5567">
                  <c:v>1.79</c:v>
                </c:pt>
                <c:pt idx="5568">
                  <c:v>1.79</c:v>
                </c:pt>
                <c:pt idx="5569">
                  <c:v>1.79</c:v>
                </c:pt>
                <c:pt idx="5570">
                  <c:v>1.79</c:v>
                </c:pt>
                <c:pt idx="5571">
                  <c:v>1.79</c:v>
                </c:pt>
                <c:pt idx="5572">
                  <c:v>1.79</c:v>
                </c:pt>
                <c:pt idx="5573">
                  <c:v>1.79</c:v>
                </c:pt>
                <c:pt idx="5574">
                  <c:v>1.79</c:v>
                </c:pt>
                <c:pt idx="5575">
                  <c:v>1.79</c:v>
                </c:pt>
                <c:pt idx="5576">
                  <c:v>1.79</c:v>
                </c:pt>
                <c:pt idx="5577">
                  <c:v>1.79</c:v>
                </c:pt>
                <c:pt idx="5578">
                  <c:v>1.79</c:v>
                </c:pt>
                <c:pt idx="5579">
                  <c:v>1.79</c:v>
                </c:pt>
                <c:pt idx="5580">
                  <c:v>1.79</c:v>
                </c:pt>
                <c:pt idx="5581">
                  <c:v>1.79</c:v>
                </c:pt>
                <c:pt idx="5582">
                  <c:v>1.79</c:v>
                </c:pt>
                <c:pt idx="5583">
                  <c:v>1.79</c:v>
                </c:pt>
                <c:pt idx="5584">
                  <c:v>1.79</c:v>
                </c:pt>
                <c:pt idx="5585">
                  <c:v>1.79</c:v>
                </c:pt>
                <c:pt idx="5586">
                  <c:v>1.79</c:v>
                </c:pt>
                <c:pt idx="5587">
                  <c:v>1.79</c:v>
                </c:pt>
                <c:pt idx="5588">
                  <c:v>1.79</c:v>
                </c:pt>
                <c:pt idx="5589">
                  <c:v>1.79</c:v>
                </c:pt>
                <c:pt idx="5590">
                  <c:v>1.79</c:v>
                </c:pt>
                <c:pt idx="5591">
                  <c:v>1.79</c:v>
                </c:pt>
                <c:pt idx="5592">
                  <c:v>1.79</c:v>
                </c:pt>
                <c:pt idx="5593">
                  <c:v>1.79</c:v>
                </c:pt>
                <c:pt idx="5594">
                  <c:v>1.79</c:v>
                </c:pt>
                <c:pt idx="5595">
                  <c:v>1.79</c:v>
                </c:pt>
                <c:pt idx="5596">
                  <c:v>1.79</c:v>
                </c:pt>
                <c:pt idx="5597">
                  <c:v>1.79</c:v>
                </c:pt>
                <c:pt idx="5598">
                  <c:v>1.79</c:v>
                </c:pt>
                <c:pt idx="5599">
                  <c:v>1.79</c:v>
                </c:pt>
                <c:pt idx="5600">
                  <c:v>1.79</c:v>
                </c:pt>
                <c:pt idx="5601">
                  <c:v>1.79</c:v>
                </c:pt>
                <c:pt idx="5602">
                  <c:v>1.79</c:v>
                </c:pt>
                <c:pt idx="5603">
                  <c:v>1.79</c:v>
                </c:pt>
                <c:pt idx="5604">
                  <c:v>1.79</c:v>
                </c:pt>
                <c:pt idx="5605">
                  <c:v>1.79</c:v>
                </c:pt>
                <c:pt idx="5606">
                  <c:v>1.79</c:v>
                </c:pt>
                <c:pt idx="5607">
                  <c:v>1.79</c:v>
                </c:pt>
                <c:pt idx="5608">
                  <c:v>1.79</c:v>
                </c:pt>
                <c:pt idx="5609">
                  <c:v>1.79</c:v>
                </c:pt>
                <c:pt idx="5610">
                  <c:v>1.79</c:v>
                </c:pt>
                <c:pt idx="5611">
                  <c:v>1.79</c:v>
                </c:pt>
                <c:pt idx="5612">
                  <c:v>1.79</c:v>
                </c:pt>
                <c:pt idx="5613">
                  <c:v>1.79</c:v>
                </c:pt>
                <c:pt idx="5614">
                  <c:v>1.79</c:v>
                </c:pt>
                <c:pt idx="5615">
                  <c:v>1.79</c:v>
                </c:pt>
                <c:pt idx="5616">
                  <c:v>1.79</c:v>
                </c:pt>
                <c:pt idx="5617">
                  <c:v>1.79</c:v>
                </c:pt>
                <c:pt idx="5618">
                  <c:v>1.79</c:v>
                </c:pt>
                <c:pt idx="5619">
                  <c:v>1.79</c:v>
                </c:pt>
                <c:pt idx="5620">
                  <c:v>1.79</c:v>
                </c:pt>
                <c:pt idx="5621">
                  <c:v>1.79</c:v>
                </c:pt>
                <c:pt idx="5622">
                  <c:v>1.79</c:v>
                </c:pt>
                <c:pt idx="5623">
                  <c:v>1.79</c:v>
                </c:pt>
                <c:pt idx="5624">
                  <c:v>1.79</c:v>
                </c:pt>
                <c:pt idx="5625">
                  <c:v>1.79</c:v>
                </c:pt>
                <c:pt idx="5626">
                  <c:v>1.79</c:v>
                </c:pt>
                <c:pt idx="5627">
                  <c:v>1.79</c:v>
                </c:pt>
                <c:pt idx="5628">
                  <c:v>1.79</c:v>
                </c:pt>
                <c:pt idx="5629">
                  <c:v>1.79</c:v>
                </c:pt>
                <c:pt idx="5630">
                  <c:v>1.79</c:v>
                </c:pt>
                <c:pt idx="5631">
                  <c:v>1.79</c:v>
                </c:pt>
                <c:pt idx="5632">
                  <c:v>1.79</c:v>
                </c:pt>
                <c:pt idx="5633">
                  <c:v>1.79</c:v>
                </c:pt>
                <c:pt idx="5634">
                  <c:v>1.79</c:v>
                </c:pt>
                <c:pt idx="5635">
                  <c:v>1.79</c:v>
                </c:pt>
                <c:pt idx="5636">
                  <c:v>1.79</c:v>
                </c:pt>
                <c:pt idx="5637">
                  <c:v>1.79</c:v>
                </c:pt>
                <c:pt idx="5638">
                  <c:v>1.79</c:v>
                </c:pt>
                <c:pt idx="5639">
                  <c:v>1.79</c:v>
                </c:pt>
                <c:pt idx="5640">
                  <c:v>1.79</c:v>
                </c:pt>
                <c:pt idx="5641">
                  <c:v>1.79</c:v>
                </c:pt>
                <c:pt idx="5642">
                  <c:v>1.79</c:v>
                </c:pt>
                <c:pt idx="5643">
                  <c:v>1.79</c:v>
                </c:pt>
                <c:pt idx="5644">
                  <c:v>1.79</c:v>
                </c:pt>
                <c:pt idx="5645">
                  <c:v>1.79</c:v>
                </c:pt>
                <c:pt idx="5646">
                  <c:v>1.79</c:v>
                </c:pt>
                <c:pt idx="5647">
                  <c:v>1.79</c:v>
                </c:pt>
                <c:pt idx="5648">
                  <c:v>1.79</c:v>
                </c:pt>
                <c:pt idx="5649">
                  <c:v>1.79</c:v>
                </c:pt>
                <c:pt idx="5650">
                  <c:v>1.79</c:v>
                </c:pt>
                <c:pt idx="5651">
                  <c:v>1.79</c:v>
                </c:pt>
                <c:pt idx="5652">
                  <c:v>1.79</c:v>
                </c:pt>
                <c:pt idx="5653">
                  <c:v>1.79</c:v>
                </c:pt>
                <c:pt idx="5654">
                  <c:v>1.79</c:v>
                </c:pt>
                <c:pt idx="5655">
                  <c:v>1.79</c:v>
                </c:pt>
                <c:pt idx="5656">
                  <c:v>1.79</c:v>
                </c:pt>
                <c:pt idx="5657">
                  <c:v>1.79</c:v>
                </c:pt>
                <c:pt idx="5658">
                  <c:v>1.79</c:v>
                </c:pt>
                <c:pt idx="5659">
                  <c:v>1.79</c:v>
                </c:pt>
                <c:pt idx="5660">
                  <c:v>1.79</c:v>
                </c:pt>
                <c:pt idx="5661">
                  <c:v>1.79</c:v>
                </c:pt>
                <c:pt idx="5662">
                  <c:v>1.79</c:v>
                </c:pt>
                <c:pt idx="5663">
                  <c:v>1.79</c:v>
                </c:pt>
                <c:pt idx="5664">
                  <c:v>1.79</c:v>
                </c:pt>
                <c:pt idx="5665">
                  <c:v>1.79</c:v>
                </c:pt>
                <c:pt idx="5666">
                  <c:v>1.79</c:v>
                </c:pt>
                <c:pt idx="5667">
                  <c:v>1.79</c:v>
                </c:pt>
                <c:pt idx="5668">
                  <c:v>1.79</c:v>
                </c:pt>
                <c:pt idx="5669">
                  <c:v>1.79</c:v>
                </c:pt>
                <c:pt idx="5670">
                  <c:v>1.79</c:v>
                </c:pt>
                <c:pt idx="5671">
                  <c:v>1.79</c:v>
                </c:pt>
                <c:pt idx="5672">
                  <c:v>1.79</c:v>
                </c:pt>
                <c:pt idx="5673">
                  <c:v>1.79</c:v>
                </c:pt>
                <c:pt idx="5674">
                  <c:v>1.79</c:v>
                </c:pt>
                <c:pt idx="5675">
                  <c:v>1.79</c:v>
                </c:pt>
                <c:pt idx="5676">
                  <c:v>1.79</c:v>
                </c:pt>
                <c:pt idx="5677">
                  <c:v>1.79</c:v>
                </c:pt>
                <c:pt idx="5678">
                  <c:v>1.79</c:v>
                </c:pt>
                <c:pt idx="5679">
                  <c:v>1.79</c:v>
                </c:pt>
                <c:pt idx="5680">
                  <c:v>1.79</c:v>
                </c:pt>
                <c:pt idx="5681">
                  <c:v>1.79</c:v>
                </c:pt>
                <c:pt idx="5682">
                  <c:v>1.79</c:v>
                </c:pt>
                <c:pt idx="5683">
                  <c:v>1.79</c:v>
                </c:pt>
                <c:pt idx="5684">
                  <c:v>1.79</c:v>
                </c:pt>
                <c:pt idx="5685">
                  <c:v>1.79</c:v>
                </c:pt>
                <c:pt idx="5686">
                  <c:v>1.79</c:v>
                </c:pt>
                <c:pt idx="5687">
                  <c:v>1.79</c:v>
                </c:pt>
                <c:pt idx="5688">
                  <c:v>1.79</c:v>
                </c:pt>
                <c:pt idx="5689">
                  <c:v>1.79</c:v>
                </c:pt>
                <c:pt idx="5690">
                  <c:v>1.79</c:v>
                </c:pt>
                <c:pt idx="5691">
                  <c:v>1.79</c:v>
                </c:pt>
                <c:pt idx="5692">
                  <c:v>1.79</c:v>
                </c:pt>
                <c:pt idx="5693">
                  <c:v>1.79</c:v>
                </c:pt>
                <c:pt idx="5694">
                  <c:v>1.79</c:v>
                </c:pt>
                <c:pt idx="5695">
                  <c:v>1.79</c:v>
                </c:pt>
                <c:pt idx="5696">
                  <c:v>1.79</c:v>
                </c:pt>
                <c:pt idx="5697">
                  <c:v>1.79</c:v>
                </c:pt>
                <c:pt idx="5698">
                  <c:v>1.79</c:v>
                </c:pt>
                <c:pt idx="5699">
                  <c:v>1.79</c:v>
                </c:pt>
                <c:pt idx="5700">
                  <c:v>1.79</c:v>
                </c:pt>
                <c:pt idx="5701">
                  <c:v>1.79</c:v>
                </c:pt>
                <c:pt idx="5702">
                  <c:v>1.79</c:v>
                </c:pt>
                <c:pt idx="5703">
                  <c:v>1.79</c:v>
                </c:pt>
                <c:pt idx="5704">
                  <c:v>1.79</c:v>
                </c:pt>
                <c:pt idx="5705">
                  <c:v>1.79</c:v>
                </c:pt>
                <c:pt idx="5706">
                  <c:v>1.79</c:v>
                </c:pt>
                <c:pt idx="5707">
                  <c:v>1.79</c:v>
                </c:pt>
                <c:pt idx="5708">
                  <c:v>1.79</c:v>
                </c:pt>
                <c:pt idx="5709">
                  <c:v>1.79</c:v>
                </c:pt>
                <c:pt idx="5710">
                  <c:v>1.79</c:v>
                </c:pt>
                <c:pt idx="5711">
                  <c:v>1.79</c:v>
                </c:pt>
                <c:pt idx="5712">
                  <c:v>1.79</c:v>
                </c:pt>
                <c:pt idx="5713">
                  <c:v>1.79</c:v>
                </c:pt>
                <c:pt idx="5714">
                  <c:v>1.79</c:v>
                </c:pt>
                <c:pt idx="5715">
                  <c:v>1.79</c:v>
                </c:pt>
                <c:pt idx="5716">
                  <c:v>1.79</c:v>
                </c:pt>
                <c:pt idx="5717">
                  <c:v>1.79</c:v>
                </c:pt>
                <c:pt idx="5718">
                  <c:v>1.79</c:v>
                </c:pt>
                <c:pt idx="5719">
                  <c:v>1.79</c:v>
                </c:pt>
                <c:pt idx="5720">
                  <c:v>1.79</c:v>
                </c:pt>
                <c:pt idx="5721">
                  <c:v>1.79</c:v>
                </c:pt>
                <c:pt idx="5722">
                  <c:v>1.79</c:v>
                </c:pt>
                <c:pt idx="5723">
                  <c:v>1.79</c:v>
                </c:pt>
                <c:pt idx="5724">
                  <c:v>1.79</c:v>
                </c:pt>
                <c:pt idx="5725">
                  <c:v>1.79</c:v>
                </c:pt>
                <c:pt idx="5726">
                  <c:v>1.79</c:v>
                </c:pt>
                <c:pt idx="5727">
                  <c:v>1.79</c:v>
                </c:pt>
                <c:pt idx="5728">
                  <c:v>1.79</c:v>
                </c:pt>
                <c:pt idx="5729">
                  <c:v>1.79</c:v>
                </c:pt>
                <c:pt idx="5730">
                  <c:v>1.79</c:v>
                </c:pt>
                <c:pt idx="5731">
                  <c:v>1.79</c:v>
                </c:pt>
                <c:pt idx="5732">
                  <c:v>1.79</c:v>
                </c:pt>
                <c:pt idx="5733">
                  <c:v>1.79</c:v>
                </c:pt>
                <c:pt idx="5734">
                  <c:v>1.79</c:v>
                </c:pt>
                <c:pt idx="5735">
                  <c:v>1.79</c:v>
                </c:pt>
                <c:pt idx="5736">
                  <c:v>1.79</c:v>
                </c:pt>
                <c:pt idx="5737">
                  <c:v>1.79</c:v>
                </c:pt>
                <c:pt idx="5738">
                  <c:v>1.79</c:v>
                </c:pt>
                <c:pt idx="5739">
                  <c:v>1.79</c:v>
                </c:pt>
                <c:pt idx="5740">
                  <c:v>1.79</c:v>
                </c:pt>
                <c:pt idx="5741">
                  <c:v>1.79</c:v>
                </c:pt>
                <c:pt idx="5742">
                  <c:v>1.79</c:v>
                </c:pt>
                <c:pt idx="5743">
                  <c:v>1.79</c:v>
                </c:pt>
                <c:pt idx="5744">
                  <c:v>1.79</c:v>
                </c:pt>
                <c:pt idx="5745">
                  <c:v>1.79</c:v>
                </c:pt>
                <c:pt idx="5746">
                  <c:v>1.79</c:v>
                </c:pt>
                <c:pt idx="5747">
                  <c:v>1.79</c:v>
                </c:pt>
                <c:pt idx="5748">
                  <c:v>1.79</c:v>
                </c:pt>
                <c:pt idx="5749">
                  <c:v>1.79</c:v>
                </c:pt>
                <c:pt idx="5750">
                  <c:v>1.79</c:v>
                </c:pt>
                <c:pt idx="5751">
                  <c:v>1.79</c:v>
                </c:pt>
                <c:pt idx="5752">
                  <c:v>1.79</c:v>
                </c:pt>
                <c:pt idx="5753">
                  <c:v>1.79</c:v>
                </c:pt>
                <c:pt idx="5754">
                  <c:v>1.79</c:v>
                </c:pt>
                <c:pt idx="5755">
                  <c:v>1.79</c:v>
                </c:pt>
                <c:pt idx="5756">
                  <c:v>1.79</c:v>
                </c:pt>
                <c:pt idx="5757">
                  <c:v>1.79</c:v>
                </c:pt>
                <c:pt idx="5758">
                  <c:v>1.79</c:v>
                </c:pt>
                <c:pt idx="5759">
                  <c:v>1.79</c:v>
                </c:pt>
                <c:pt idx="5760">
                  <c:v>1.79</c:v>
                </c:pt>
                <c:pt idx="5761">
                  <c:v>1.79</c:v>
                </c:pt>
                <c:pt idx="5762">
                  <c:v>1.79</c:v>
                </c:pt>
                <c:pt idx="5763">
                  <c:v>1.79</c:v>
                </c:pt>
                <c:pt idx="5764">
                  <c:v>1.79</c:v>
                </c:pt>
                <c:pt idx="5765">
                  <c:v>1.79</c:v>
                </c:pt>
                <c:pt idx="5766">
                  <c:v>1.79</c:v>
                </c:pt>
                <c:pt idx="5767">
                  <c:v>1.79</c:v>
                </c:pt>
                <c:pt idx="5768">
                  <c:v>1.79</c:v>
                </c:pt>
                <c:pt idx="5769">
                  <c:v>1.79</c:v>
                </c:pt>
                <c:pt idx="5770">
                  <c:v>1.79</c:v>
                </c:pt>
                <c:pt idx="5771">
                  <c:v>1.79</c:v>
                </c:pt>
                <c:pt idx="5772">
                  <c:v>1.79</c:v>
                </c:pt>
                <c:pt idx="5773">
                  <c:v>1.79</c:v>
                </c:pt>
                <c:pt idx="5774">
                  <c:v>1.79</c:v>
                </c:pt>
                <c:pt idx="5775">
                  <c:v>1.79</c:v>
                </c:pt>
                <c:pt idx="5776">
                  <c:v>1.79</c:v>
                </c:pt>
                <c:pt idx="5777">
                  <c:v>1.79</c:v>
                </c:pt>
                <c:pt idx="5778">
                  <c:v>1.79</c:v>
                </c:pt>
                <c:pt idx="5779">
                  <c:v>1.79</c:v>
                </c:pt>
                <c:pt idx="5780">
                  <c:v>1.79</c:v>
                </c:pt>
                <c:pt idx="5781">
                  <c:v>1.79</c:v>
                </c:pt>
                <c:pt idx="5782">
                  <c:v>1.79</c:v>
                </c:pt>
                <c:pt idx="5783">
                  <c:v>1.79</c:v>
                </c:pt>
                <c:pt idx="5784">
                  <c:v>1.79</c:v>
                </c:pt>
                <c:pt idx="5785">
                  <c:v>1.79</c:v>
                </c:pt>
                <c:pt idx="5786">
                  <c:v>1.79</c:v>
                </c:pt>
                <c:pt idx="5787">
                  <c:v>1.79</c:v>
                </c:pt>
                <c:pt idx="5788">
                  <c:v>1.79</c:v>
                </c:pt>
                <c:pt idx="5789">
                  <c:v>1.79</c:v>
                </c:pt>
                <c:pt idx="5790">
                  <c:v>1.79</c:v>
                </c:pt>
                <c:pt idx="5791">
                  <c:v>1.79</c:v>
                </c:pt>
                <c:pt idx="5792">
                  <c:v>1.78</c:v>
                </c:pt>
                <c:pt idx="5793">
                  <c:v>1.77</c:v>
                </c:pt>
                <c:pt idx="5794">
                  <c:v>1.77</c:v>
                </c:pt>
                <c:pt idx="5795">
                  <c:v>1.76</c:v>
                </c:pt>
                <c:pt idx="5796">
                  <c:v>1.76</c:v>
                </c:pt>
                <c:pt idx="5797">
                  <c:v>1.76</c:v>
                </c:pt>
                <c:pt idx="5798">
                  <c:v>1.76</c:v>
                </c:pt>
                <c:pt idx="5799">
                  <c:v>1.75</c:v>
                </c:pt>
                <c:pt idx="5800">
                  <c:v>1.75</c:v>
                </c:pt>
                <c:pt idx="5801">
                  <c:v>1.75</c:v>
                </c:pt>
                <c:pt idx="5802">
                  <c:v>1.74</c:v>
                </c:pt>
                <c:pt idx="5803">
                  <c:v>1.63</c:v>
                </c:pt>
                <c:pt idx="5804">
                  <c:v>1.52</c:v>
                </c:pt>
                <c:pt idx="5805">
                  <c:v>1.24</c:v>
                </c:pt>
                <c:pt idx="5806">
                  <c:v>1.21</c:v>
                </c:pt>
                <c:pt idx="5807">
                  <c:v>1.2</c:v>
                </c:pt>
                <c:pt idx="5808">
                  <c:v>1.2</c:v>
                </c:pt>
                <c:pt idx="5809">
                  <c:v>1.2</c:v>
                </c:pt>
                <c:pt idx="5810">
                  <c:v>1.2</c:v>
                </c:pt>
                <c:pt idx="5811">
                  <c:v>1.19</c:v>
                </c:pt>
                <c:pt idx="5812">
                  <c:v>1.19</c:v>
                </c:pt>
                <c:pt idx="5813">
                  <c:v>1.19</c:v>
                </c:pt>
                <c:pt idx="5814">
                  <c:v>1.19</c:v>
                </c:pt>
                <c:pt idx="5815">
                  <c:v>1.18</c:v>
                </c:pt>
                <c:pt idx="5816">
                  <c:v>1.18</c:v>
                </c:pt>
                <c:pt idx="5817">
                  <c:v>1.18</c:v>
                </c:pt>
                <c:pt idx="5818">
                  <c:v>1.17</c:v>
                </c:pt>
                <c:pt idx="5819">
                  <c:v>1.17</c:v>
                </c:pt>
                <c:pt idx="5820">
                  <c:v>1.17</c:v>
                </c:pt>
                <c:pt idx="5821">
                  <c:v>0.72</c:v>
                </c:pt>
                <c:pt idx="5822">
                  <c:v>0.72</c:v>
                </c:pt>
                <c:pt idx="5823">
                  <c:v>0.72</c:v>
                </c:pt>
                <c:pt idx="5824">
                  <c:v>0.72</c:v>
                </c:pt>
                <c:pt idx="5825">
                  <c:v>0.72</c:v>
                </c:pt>
                <c:pt idx="5826">
                  <c:v>0.72</c:v>
                </c:pt>
                <c:pt idx="5827">
                  <c:v>0.71</c:v>
                </c:pt>
                <c:pt idx="5828">
                  <c:v>0.71</c:v>
                </c:pt>
                <c:pt idx="5829">
                  <c:v>0.71</c:v>
                </c:pt>
                <c:pt idx="5830">
                  <c:v>0.71</c:v>
                </c:pt>
                <c:pt idx="5831">
                  <c:v>0.71</c:v>
                </c:pt>
                <c:pt idx="5832">
                  <c:v>0.7</c:v>
                </c:pt>
                <c:pt idx="5833">
                  <c:v>0.7</c:v>
                </c:pt>
                <c:pt idx="5834">
                  <c:v>0.69</c:v>
                </c:pt>
                <c:pt idx="5835">
                  <c:v>0.69</c:v>
                </c:pt>
                <c:pt idx="5836">
                  <c:v>0.69</c:v>
                </c:pt>
                <c:pt idx="5837">
                  <c:v>0.69</c:v>
                </c:pt>
                <c:pt idx="5838">
                  <c:v>0.69</c:v>
                </c:pt>
                <c:pt idx="5839">
                  <c:v>0.69</c:v>
                </c:pt>
                <c:pt idx="5840">
                  <c:v>0.69</c:v>
                </c:pt>
                <c:pt idx="5841">
                  <c:v>0.69</c:v>
                </c:pt>
                <c:pt idx="5842">
                  <c:v>0.69</c:v>
                </c:pt>
                <c:pt idx="5843">
                  <c:v>0.69</c:v>
                </c:pt>
                <c:pt idx="5844">
                  <c:v>0.69</c:v>
                </c:pt>
                <c:pt idx="5845">
                  <c:v>0.69</c:v>
                </c:pt>
                <c:pt idx="5846">
                  <c:v>0.69</c:v>
                </c:pt>
                <c:pt idx="5847">
                  <c:v>0.69</c:v>
                </c:pt>
                <c:pt idx="5848">
                  <c:v>0.69</c:v>
                </c:pt>
                <c:pt idx="5849">
                  <c:v>0.69</c:v>
                </c:pt>
                <c:pt idx="5850">
                  <c:v>0.69</c:v>
                </c:pt>
                <c:pt idx="5851">
                  <c:v>0.69</c:v>
                </c:pt>
                <c:pt idx="5852">
                  <c:v>0.69</c:v>
                </c:pt>
                <c:pt idx="5853">
                  <c:v>0.69</c:v>
                </c:pt>
                <c:pt idx="5854">
                  <c:v>0.69</c:v>
                </c:pt>
                <c:pt idx="5855">
                  <c:v>0.28999999999999998</c:v>
                </c:pt>
                <c:pt idx="5856">
                  <c:v>0.28999999999999998</c:v>
                </c:pt>
                <c:pt idx="5857">
                  <c:v>0.28999999999999998</c:v>
                </c:pt>
                <c:pt idx="5858">
                  <c:v>0.28999999999999998</c:v>
                </c:pt>
                <c:pt idx="5859">
                  <c:v>0.28999999999999998</c:v>
                </c:pt>
                <c:pt idx="5860">
                  <c:v>0.28999999999999998</c:v>
                </c:pt>
                <c:pt idx="5861">
                  <c:v>0.28999999999999998</c:v>
                </c:pt>
                <c:pt idx="5862">
                  <c:v>0.28999999999999998</c:v>
                </c:pt>
                <c:pt idx="5863">
                  <c:v>0.28999999999999998</c:v>
                </c:pt>
                <c:pt idx="5864">
                  <c:v>0.28999999999999998</c:v>
                </c:pt>
                <c:pt idx="5865">
                  <c:v>0.28999999999999998</c:v>
                </c:pt>
                <c:pt idx="5866">
                  <c:v>0.28999999999999998</c:v>
                </c:pt>
                <c:pt idx="5867">
                  <c:v>0.28999999999999998</c:v>
                </c:pt>
                <c:pt idx="5868">
                  <c:v>0.28999999999999998</c:v>
                </c:pt>
                <c:pt idx="5869">
                  <c:v>0.28999999999999998</c:v>
                </c:pt>
                <c:pt idx="5870">
                  <c:v>0.28999999999999998</c:v>
                </c:pt>
                <c:pt idx="5871">
                  <c:v>0.28999999999999998</c:v>
                </c:pt>
                <c:pt idx="5872">
                  <c:v>0.28999999999999998</c:v>
                </c:pt>
                <c:pt idx="5873">
                  <c:v>0.28999999999999998</c:v>
                </c:pt>
                <c:pt idx="5874">
                  <c:v>0.28000000000000003</c:v>
                </c:pt>
                <c:pt idx="5875">
                  <c:v>0.28000000000000003</c:v>
                </c:pt>
                <c:pt idx="5876">
                  <c:v>0.28000000000000003</c:v>
                </c:pt>
                <c:pt idx="5877">
                  <c:v>0.28000000000000003</c:v>
                </c:pt>
                <c:pt idx="5878">
                  <c:v>0.28000000000000003</c:v>
                </c:pt>
                <c:pt idx="5879">
                  <c:v>0.28000000000000003</c:v>
                </c:pt>
                <c:pt idx="5880">
                  <c:v>0.28000000000000003</c:v>
                </c:pt>
                <c:pt idx="5881">
                  <c:v>0.28000000000000003</c:v>
                </c:pt>
                <c:pt idx="5882">
                  <c:v>0.28000000000000003</c:v>
                </c:pt>
                <c:pt idx="5883">
                  <c:v>0.28000000000000003</c:v>
                </c:pt>
                <c:pt idx="5884">
                  <c:v>0.28000000000000003</c:v>
                </c:pt>
                <c:pt idx="5885">
                  <c:v>0.28000000000000003</c:v>
                </c:pt>
                <c:pt idx="5886">
                  <c:v>0.28000000000000003</c:v>
                </c:pt>
                <c:pt idx="5887">
                  <c:v>0.28000000000000003</c:v>
                </c:pt>
                <c:pt idx="5888">
                  <c:v>0.28000000000000003</c:v>
                </c:pt>
                <c:pt idx="5889">
                  <c:v>0.28000000000000003</c:v>
                </c:pt>
                <c:pt idx="5890">
                  <c:v>0.28000000000000003</c:v>
                </c:pt>
                <c:pt idx="5891">
                  <c:v>0.28000000000000003</c:v>
                </c:pt>
                <c:pt idx="5892">
                  <c:v>0.28000000000000003</c:v>
                </c:pt>
                <c:pt idx="5893">
                  <c:v>0.28000000000000003</c:v>
                </c:pt>
                <c:pt idx="5894">
                  <c:v>0.28000000000000003</c:v>
                </c:pt>
                <c:pt idx="5895">
                  <c:v>0.28000000000000003</c:v>
                </c:pt>
                <c:pt idx="5896">
                  <c:v>0.28000000000000003</c:v>
                </c:pt>
                <c:pt idx="5897">
                  <c:v>0.28000000000000003</c:v>
                </c:pt>
                <c:pt idx="5898">
                  <c:v>0.27</c:v>
                </c:pt>
                <c:pt idx="5899">
                  <c:v>0.27</c:v>
                </c:pt>
                <c:pt idx="5900">
                  <c:v>0.27</c:v>
                </c:pt>
                <c:pt idx="5901">
                  <c:v>0.27</c:v>
                </c:pt>
                <c:pt idx="5902">
                  <c:v>0.27</c:v>
                </c:pt>
                <c:pt idx="5903">
                  <c:v>0.27</c:v>
                </c:pt>
                <c:pt idx="5904">
                  <c:v>0.27</c:v>
                </c:pt>
                <c:pt idx="5905">
                  <c:v>0.27</c:v>
                </c:pt>
                <c:pt idx="5906">
                  <c:v>0.27</c:v>
                </c:pt>
                <c:pt idx="5907">
                  <c:v>0.27</c:v>
                </c:pt>
                <c:pt idx="5908">
                  <c:v>0.27</c:v>
                </c:pt>
                <c:pt idx="5909">
                  <c:v>0.27</c:v>
                </c:pt>
                <c:pt idx="5910">
                  <c:v>0.27</c:v>
                </c:pt>
                <c:pt idx="5911">
                  <c:v>0.27</c:v>
                </c:pt>
                <c:pt idx="5912">
                  <c:v>0.27</c:v>
                </c:pt>
                <c:pt idx="5913">
                  <c:v>0.27</c:v>
                </c:pt>
                <c:pt idx="5914">
                  <c:v>0.27</c:v>
                </c:pt>
                <c:pt idx="5915">
                  <c:v>0.27</c:v>
                </c:pt>
                <c:pt idx="5916">
                  <c:v>0.27</c:v>
                </c:pt>
                <c:pt idx="5917">
                  <c:v>0.27</c:v>
                </c:pt>
                <c:pt idx="5918">
                  <c:v>0.27</c:v>
                </c:pt>
                <c:pt idx="5919">
                  <c:v>0.27</c:v>
                </c:pt>
                <c:pt idx="5920">
                  <c:v>0.27</c:v>
                </c:pt>
                <c:pt idx="5921">
                  <c:v>0.27</c:v>
                </c:pt>
                <c:pt idx="5922">
                  <c:v>0.27</c:v>
                </c:pt>
                <c:pt idx="5923">
                  <c:v>0.27</c:v>
                </c:pt>
                <c:pt idx="5924">
                  <c:v>0.27</c:v>
                </c:pt>
                <c:pt idx="5925">
                  <c:v>0.27</c:v>
                </c:pt>
                <c:pt idx="5926">
                  <c:v>0.27</c:v>
                </c:pt>
                <c:pt idx="5927">
                  <c:v>0.26</c:v>
                </c:pt>
                <c:pt idx="5928">
                  <c:v>0.26</c:v>
                </c:pt>
                <c:pt idx="5929">
                  <c:v>0.26</c:v>
                </c:pt>
                <c:pt idx="5930">
                  <c:v>0.26</c:v>
                </c:pt>
                <c:pt idx="5931">
                  <c:v>0.26</c:v>
                </c:pt>
                <c:pt idx="5932">
                  <c:v>0.26</c:v>
                </c:pt>
                <c:pt idx="5933">
                  <c:v>0.26</c:v>
                </c:pt>
                <c:pt idx="5934">
                  <c:v>0.26</c:v>
                </c:pt>
                <c:pt idx="5935">
                  <c:v>0.26</c:v>
                </c:pt>
                <c:pt idx="5936">
                  <c:v>0.26</c:v>
                </c:pt>
                <c:pt idx="5937">
                  <c:v>0.26</c:v>
                </c:pt>
                <c:pt idx="5938">
                  <c:v>0.26</c:v>
                </c:pt>
                <c:pt idx="5939">
                  <c:v>0.26</c:v>
                </c:pt>
                <c:pt idx="5940">
                  <c:v>0.26</c:v>
                </c:pt>
                <c:pt idx="5941">
                  <c:v>0.26</c:v>
                </c:pt>
                <c:pt idx="5942">
                  <c:v>0.26</c:v>
                </c:pt>
                <c:pt idx="5943">
                  <c:v>0.26</c:v>
                </c:pt>
                <c:pt idx="5944">
                  <c:v>0.26</c:v>
                </c:pt>
                <c:pt idx="5945">
                  <c:v>0.26</c:v>
                </c:pt>
                <c:pt idx="5946">
                  <c:v>0.26</c:v>
                </c:pt>
                <c:pt idx="5947">
                  <c:v>0.26</c:v>
                </c:pt>
                <c:pt idx="5948">
                  <c:v>0.26</c:v>
                </c:pt>
                <c:pt idx="5949">
                  <c:v>0.26</c:v>
                </c:pt>
                <c:pt idx="5950">
                  <c:v>0.25</c:v>
                </c:pt>
                <c:pt idx="5951">
                  <c:v>0.25</c:v>
                </c:pt>
                <c:pt idx="5952">
                  <c:v>0.25</c:v>
                </c:pt>
                <c:pt idx="5953">
                  <c:v>0.25</c:v>
                </c:pt>
                <c:pt idx="5954">
                  <c:v>0.25</c:v>
                </c:pt>
                <c:pt idx="5955">
                  <c:v>0.25</c:v>
                </c:pt>
                <c:pt idx="5956">
                  <c:v>0.25</c:v>
                </c:pt>
                <c:pt idx="5957">
                  <c:v>0.25</c:v>
                </c:pt>
                <c:pt idx="5958">
                  <c:v>0.25</c:v>
                </c:pt>
                <c:pt idx="5959">
                  <c:v>0.25</c:v>
                </c:pt>
                <c:pt idx="5960">
                  <c:v>0.25</c:v>
                </c:pt>
                <c:pt idx="5961">
                  <c:v>0.25</c:v>
                </c:pt>
                <c:pt idx="5962">
                  <c:v>0.25</c:v>
                </c:pt>
                <c:pt idx="5963">
                  <c:v>0.25</c:v>
                </c:pt>
                <c:pt idx="5964">
                  <c:v>0.25</c:v>
                </c:pt>
                <c:pt idx="5965">
                  <c:v>0.25</c:v>
                </c:pt>
                <c:pt idx="5966">
                  <c:v>0.25</c:v>
                </c:pt>
                <c:pt idx="5967">
                  <c:v>0.25</c:v>
                </c:pt>
                <c:pt idx="5968">
                  <c:v>0.25</c:v>
                </c:pt>
                <c:pt idx="5969">
                  <c:v>0.25</c:v>
                </c:pt>
                <c:pt idx="5970">
                  <c:v>0.25</c:v>
                </c:pt>
                <c:pt idx="5971">
                  <c:v>0.25</c:v>
                </c:pt>
                <c:pt idx="5972">
                  <c:v>0.25</c:v>
                </c:pt>
                <c:pt idx="5973">
                  <c:v>0.25</c:v>
                </c:pt>
                <c:pt idx="5974">
                  <c:v>0.25</c:v>
                </c:pt>
                <c:pt idx="5975">
                  <c:v>0.25</c:v>
                </c:pt>
                <c:pt idx="5976">
                  <c:v>0.25</c:v>
                </c:pt>
                <c:pt idx="5977">
                  <c:v>0.25</c:v>
                </c:pt>
                <c:pt idx="5978">
                  <c:v>0.25</c:v>
                </c:pt>
                <c:pt idx="5979">
                  <c:v>0.25</c:v>
                </c:pt>
                <c:pt idx="5980">
                  <c:v>0.25</c:v>
                </c:pt>
                <c:pt idx="5981">
                  <c:v>0.25</c:v>
                </c:pt>
                <c:pt idx="5982">
                  <c:v>0.25</c:v>
                </c:pt>
                <c:pt idx="5983">
                  <c:v>0.25</c:v>
                </c:pt>
                <c:pt idx="5984">
                  <c:v>0.25</c:v>
                </c:pt>
                <c:pt idx="5985">
                  <c:v>0.25</c:v>
                </c:pt>
                <c:pt idx="5986">
                  <c:v>0.25</c:v>
                </c:pt>
                <c:pt idx="5987">
                  <c:v>0.25</c:v>
                </c:pt>
                <c:pt idx="5988">
                  <c:v>0.25</c:v>
                </c:pt>
                <c:pt idx="5989">
                  <c:v>0.25</c:v>
                </c:pt>
                <c:pt idx="5990">
                  <c:v>0.25</c:v>
                </c:pt>
                <c:pt idx="5991">
                  <c:v>0.25</c:v>
                </c:pt>
                <c:pt idx="5992">
                  <c:v>0.25</c:v>
                </c:pt>
                <c:pt idx="5993">
                  <c:v>0.25</c:v>
                </c:pt>
                <c:pt idx="5994">
                  <c:v>0.25</c:v>
                </c:pt>
                <c:pt idx="5995">
                  <c:v>0.25</c:v>
                </c:pt>
                <c:pt idx="5996">
                  <c:v>0.25</c:v>
                </c:pt>
                <c:pt idx="5997">
                  <c:v>0.25</c:v>
                </c:pt>
                <c:pt idx="5998">
                  <c:v>0.25</c:v>
                </c:pt>
                <c:pt idx="5999">
                  <c:v>0.25</c:v>
                </c:pt>
                <c:pt idx="6000">
                  <c:v>0.25</c:v>
                </c:pt>
                <c:pt idx="6001">
                  <c:v>0.25</c:v>
                </c:pt>
                <c:pt idx="6002">
                  <c:v>0.25</c:v>
                </c:pt>
                <c:pt idx="6003">
                  <c:v>0.25</c:v>
                </c:pt>
                <c:pt idx="6004">
                  <c:v>0.25</c:v>
                </c:pt>
                <c:pt idx="6005">
                  <c:v>0.25</c:v>
                </c:pt>
                <c:pt idx="6006">
                  <c:v>0.25</c:v>
                </c:pt>
                <c:pt idx="6007">
                  <c:v>0.25</c:v>
                </c:pt>
                <c:pt idx="6008">
                  <c:v>0.25</c:v>
                </c:pt>
                <c:pt idx="6009">
                  <c:v>0.25</c:v>
                </c:pt>
                <c:pt idx="6010">
                  <c:v>0.25</c:v>
                </c:pt>
                <c:pt idx="6011">
                  <c:v>0.25</c:v>
                </c:pt>
                <c:pt idx="6012">
                  <c:v>0.25</c:v>
                </c:pt>
                <c:pt idx="6013">
                  <c:v>0.25</c:v>
                </c:pt>
                <c:pt idx="6014">
                  <c:v>0.25</c:v>
                </c:pt>
                <c:pt idx="6015">
                  <c:v>0.25</c:v>
                </c:pt>
                <c:pt idx="6016">
                  <c:v>0.25</c:v>
                </c:pt>
                <c:pt idx="6017">
                  <c:v>0.25</c:v>
                </c:pt>
                <c:pt idx="6018">
                  <c:v>0.25</c:v>
                </c:pt>
                <c:pt idx="6019">
                  <c:v>0.25</c:v>
                </c:pt>
                <c:pt idx="6020">
                  <c:v>0.25</c:v>
                </c:pt>
                <c:pt idx="6021">
                  <c:v>0.25</c:v>
                </c:pt>
                <c:pt idx="6022">
                  <c:v>0.25</c:v>
                </c:pt>
                <c:pt idx="6023">
                  <c:v>0.25</c:v>
                </c:pt>
                <c:pt idx="6024">
                  <c:v>0.25</c:v>
                </c:pt>
                <c:pt idx="6025">
                  <c:v>0.25</c:v>
                </c:pt>
                <c:pt idx="6026">
                  <c:v>0.25</c:v>
                </c:pt>
                <c:pt idx="6027">
                  <c:v>0.25</c:v>
                </c:pt>
                <c:pt idx="6028">
                  <c:v>0.25</c:v>
                </c:pt>
                <c:pt idx="6029">
                  <c:v>0.25</c:v>
                </c:pt>
                <c:pt idx="6030">
                  <c:v>0.25</c:v>
                </c:pt>
                <c:pt idx="6031">
                  <c:v>0.25</c:v>
                </c:pt>
                <c:pt idx="6032">
                  <c:v>0.25</c:v>
                </c:pt>
                <c:pt idx="6033">
                  <c:v>0.25</c:v>
                </c:pt>
                <c:pt idx="6034">
                  <c:v>0.25</c:v>
                </c:pt>
                <c:pt idx="6035">
                  <c:v>0.25</c:v>
                </c:pt>
                <c:pt idx="6036">
                  <c:v>0.25</c:v>
                </c:pt>
                <c:pt idx="6037">
                  <c:v>0.25</c:v>
                </c:pt>
                <c:pt idx="6038">
                  <c:v>0.25</c:v>
                </c:pt>
                <c:pt idx="6039">
                  <c:v>0.25</c:v>
                </c:pt>
                <c:pt idx="6040">
                  <c:v>0.25</c:v>
                </c:pt>
                <c:pt idx="6041">
                  <c:v>0.25</c:v>
                </c:pt>
                <c:pt idx="6042">
                  <c:v>0.25</c:v>
                </c:pt>
                <c:pt idx="6043">
                  <c:v>0.25</c:v>
                </c:pt>
                <c:pt idx="6044">
                  <c:v>0.25</c:v>
                </c:pt>
                <c:pt idx="6045">
                  <c:v>0.25</c:v>
                </c:pt>
                <c:pt idx="6046">
                  <c:v>0.25</c:v>
                </c:pt>
                <c:pt idx="6047">
                  <c:v>0.25</c:v>
                </c:pt>
                <c:pt idx="6048">
                  <c:v>0.25</c:v>
                </c:pt>
                <c:pt idx="6049">
                  <c:v>0.25</c:v>
                </c:pt>
                <c:pt idx="6050">
                  <c:v>0.25</c:v>
                </c:pt>
                <c:pt idx="6051">
                  <c:v>0.25</c:v>
                </c:pt>
                <c:pt idx="6052">
                  <c:v>0.25</c:v>
                </c:pt>
                <c:pt idx="6053">
                  <c:v>0.25</c:v>
                </c:pt>
                <c:pt idx="6054">
                  <c:v>0.25</c:v>
                </c:pt>
                <c:pt idx="6055">
                  <c:v>0.25</c:v>
                </c:pt>
                <c:pt idx="6056">
                  <c:v>0.25</c:v>
                </c:pt>
                <c:pt idx="6057">
                  <c:v>0.25</c:v>
                </c:pt>
                <c:pt idx="6058">
                  <c:v>0.25</c:v>
                </c:pt>
                <c:pt idx="6059">
                  <c:v>0.25</c:v>
                </c:pt>
                <c:pt idx="6060">
                  <c:v>0.25</c:v>
                </c:pt>
                <c:pt idx="6061">
                  <c:v>0.25</c:v>
                </c:pt>
                <c:pt idx="6062">
                  <c:v>0.25</c:v>
                </c:pt>
                <c:pt idx="6063">
                  <c:v>0.25</c:v>
                </c:pt>
                <c:pt idx="6064">
                  <c:v>0.25</c:v>
                </c:pt>
                <c:pt idx="6065">
                  <c:v>0.25</c:v>
                </c:pt>
                <c:pt idx="6066">
                  <c:v>0.25</c:v>
                </c:pt>
                <c:pt idx="6067">
                  <c:v>0.25</c:v>
                </c:pt>
                <c:pt idx="6068">
                  <c:v>0.25</c:v>
                </c:pt>
                <c:pt idx="6069">
                  <c:v>0.25</c:v>
                </c:pt>
                <c:pt idx="6070">
                  <c:v>0.25</c:v>
                </c:pt>
                <c:pt idx="6071">
                  <c:v>0.25</c:v>
                </c:pt>
                <c:pt idx="6072">
                  <c:v>0.25</c:v>
                </c:pt>
                <c:pt idx="6073">
                  <c:v>0.25</c:v>
                </c:pt>
                <c:pt idx="6074">
                  <c:v>0.25</c:v>
                </c:pt>
                <c:pt idx="6075">
                  <c:v>0.25</c:v>
                </c:pt>
                <c:pt idx="6076">
                  <c:v>0.25</c:v>
                </c:pt>
                <c:pt idx="6077">
                  <c:v>0.25</c:v>
                </c:pt>
                <c:pt idx="6078">
                  <c:v>0.24</c:v>
                </c:pt>
                <c:pt idx="6079">
                  <c:v>0.24</c:v>
                </c:pt>
                <c:pt idx="6080">
                  <c:v>0.24</c:v>
                </c:pt>
                <c:pt idx="6081">
                  <c:v>0.24</c:v>
                </c:pt>
                <c:pt idx="6082">
                  <c:v>0.24</c:v>
                </c:pt>
                <c:pt idx="6083">
                  <c:v>0.24</c:v>
                </c:pt>
                <c:pt idx="6084">
                  <c:v>0.24</c:v>
                </c:pt>
                <c:pt idx="6085">
                  <c:v>0.24</c:v>
                </c:pt>
                <c:pt idx="6086">
                  <c:v>0.24</c:v>
                </c:pt>
                <c:pt idx="6087">
                  <c:v>0.24</c:v>
                </c:pt>
                <c:pt idx="6088">
                  <c:v>0.24</c:v>
                </c:pt>
                <c:pt idx="6089">
                  <c:v>0.24</c:v>
                </c:pt>
                <c:pt idx="6090">
                  <c:v>0.24</c:v>
                </c:pt>
                <c:pt idx="6091">
                  <c:v>0.24</c:v>
                </c:pt>
                <c:pt idx="6092">
                  <c:v>0.24</c:v>
                </c:pt>
                <c:pt idx="6093">
                  <c:v>0.24</c:v>
                </c:pt>
                <c:pt idx="6094">
                  <c:v>0.24</c:v>
                </c:pt>
                <c:pt idx="6095">
                  <c:v>0.24</c:v>
                </c:pt>
                <c:pt idx="6096">
                  <c:v>0.24</c:v>
                </c:pt>
                <c:pt idx="6097">
                  <c:v>0.24</c:v>
                </c:pt>
                <c:pt idx="6098">
                  <c:v>0.24</c:v>
                </c:pt>
                <c:pt idx="6099">
                  <c:v>0.25</c:v>
                </c:pt>
                <c:pt idx="6100">
                  <c:v>0.25</c:v>
                </c:pt>
                <c:pt idx="6101">
                  <c:v>0.25</c:v>
                </c:pt>
                <c:pt idx="6102">
                  <c:v>0.25</c:v>
                </c:pt>
                <c:pt idx="6103">
                  <c:v>0.25</c:v>
                </c:pt>
                <c:pt idx="6104">
                  <c:v>0.25</c:v>
                </c:pt>
                <c:pt idx="6105">
                  <c:v>0.25</c:v>
                </c:pt>
                <c:pt idx="6106">
                  <c:v>0.25</c:v>
                </c:pt>
                <c:pt idx="6107">
                  <c:v>0.25</c:v>
                </c:pt>
                <c:pt idx="6108">
                  <c:v>0.25</c:v>
                </c:pt>
                <c:pt idx="6109">
                  <c:v>0.25</c:v>
                </c:pt>
                <c:pt idx="6110">
                  <c:v>0.25</c:v>
                </c:pt>
                <c:pt idx="6111">
                  <c:v>0.25</c:v>
                </c:pt>
                <c:pt idx="6112">
                  <c:v>0.25</c:v>
                </c:pt>
                <c:pt idx="6113">
                  <c:v>0.25</c:v>
                </c:pt>
                <c:pt idx="6114">
                  <c:v>0.25</c:v>
                </c:pt>
                <c:pt idx="6115">
                  <c:v>0.25</c:v>
                </c:pt>
                <c:pt idx="6116">
                  <c:v>0.25</c:v>
                </c:pt>
                <c:pt idx="6117">
                  <c:v>0.25</c:v>
                </c:pt>
                <c:pt idx="6118">
                  <c:v>0.25</c:v>
                </c:pt>
                <c:pt idx="6119">
                  <c:v>0.25</c:v>
                </c:pt>
                <c:pt idx="6120">
                  <c:v>0.25</c:v>
                </c:pt>
                <c:pt idx="6121">
                  <c:v>0.25</c:v>
                </c:pt>
                <c:pt idx="6122">
                  <c:v>0.25</c:v>
                </c:pt>
                <c:pt idx="6123">
                  <c:v>0.25</c:v>
                </c:pt>
                <c:pt idx="6124">
                  <c:v>0.25</c:v>
                </c:pt>
                <c:pt idx="6125">
                  <c:v>0.25</c:v>
                </c:pt>
                <c:pt idx="6126">
                  <c:v>0.25</c:v>
                </c:pt>
                <c:pt idx="6127">
                  <c:v>0.25</c:v>
                </c:pt>
                <c:pt idx="6128">
                  <c:v>0.25</c:v>
                </c:pt>
                <c:pt idx="6129">
                  <c:v>0.25</c:v>
                </c:pt>
                <c:pt idx="6130">
                  <c:v>0.25</c:v>
                </c:pt>
                <c:pt idx="6131">
                  <c:v>0.25</c:v>
                </c:pt>
                <c:pt idx="6132">
                  <c:v>0.25</c:v>
                </c:pt>
                <c:pt idx="6133">
                  <c:v>0.25</c:v>
                </c:pt>
                <c:pt idx="6134">
                  <c:v>0.25</c:v>
                </c:pt>
                <c:pt idx="6135">
                  <c:v>0.25</c:v>
                </c:pt>
                <c:pt idx="6136">
                  <c:v>0.25</c:v>
                </c:pt>
                <c:pt idx="6137">
                  <c:v>0.25</c:v>
                </c:pt>
                <c:pt idx="6138">
                  <c:v>0.25</c:v>
                </c:pt>
                <c:pt idx="6139">
                  <c:v>0.25</c:v>
                </c:pt>
                <c:pt idx="6140">
                  <c:v>0.25</c:v>
                </c:pt>
                <c:pt idx="6141">
                  <c:v>0.25</c:v>
                </c:pt>
                <c:pt idx="6142">
                  <c:v>0.25</c:v>
                </c:pt>
                <c:pt idx="6143">
                  <c:v>0.25</c:v>
                </c:pt>
                <c:pt idx="6144">
                  <c:v>0.25</c:v>
                </c:pt>
                <c:pt idx="6145">
                  <c:v>0.25</c:v>
                </c:pt>
                <c:pt idx="6146">
                  <c:v>0.25</c:v>
                </c:pt>
                <c:pt idx="6147">
                  <c:v>0.25</c:v>
                </c:pt>
                <c:pt idx="6148">
                  <c:v>0.25</c:v>
                </c:pt>
                <c:pt idx="6149">
                  <c:v>0.25</c:v>
                </c:pt>
                <c:pt idx="6150">
                  <c:v>0.25</c:v>
                </c:pt>
                <c:pt idx="6151">
                  <c:v>0.25</c:v>
                </c:pt>
                <c:pt idx="6152">
                  <c:v>0.25</c:v>
                </c:pt>
                <c:pt idx="6153">
                  <c:v>0.25</c:v>
                </c:pt>
                <c:pt idx="6154">
                  <c:v>0.25</c:v>
                </c:pt>
                <c:pt idx="6155">
                  <c:v>0.25</c:v>
                </c:pt>
                <c:pt idx="6156">
                  <c:v>0.25</c:v>
                </c:pt>
                <c:pt idx="6157">
                  <c:v>0.25</c:v>
                </c:pt>
                <c:pt idx="6158">
                  <c:v>0.25</c:v>
                </c:pt>
                <c:pt idx="6159">
                  <c:v>0.25</c:v>
                </c:pt>
                <c:pt idx="6160">
                  <c:v>0.25</c:v>
                </c:pt>
                <c:pt idx="6161">
                  <c:v>0.25</c:v>
                </c:pt>
                <c:pt idx="6162">
                  <c:v>0.25</c:v>
                </c:pt>
                <c:pt idx="6163">
                  <c:v>0.25</c:v>
                </c:pt>
                <c:pt idx="6164">
                  <c:v>0.25</c:v>
                </c:pt>
                <c:pt idx="6165">
                  <c:v>0.25</c:v>
                </c:pt>
                <c:pt idx="6166">
                  <c:v>0.25</c:v>
                </c:pt>
                <c:pt idx="6167">
                  <c:v>0.25</c:v>
                </c:pt>
                <c:pt idx="6168">
                  <c:v>0.25</c:v>
                </c:pt>
                <c:pt idx="6169">
                  <c:v>0.25</c:v>
                </c:pt>
                <c:pt idx="6170">
                  <c:v>0.25</c:v>
                </c:pt>
                <c:pt idx="6171">
                  <c:v>0.25</c:v>
                </c:pt>
                <c:pt idx="6172">
                  <c:v>0.25</c:v>
                </c:pt>
                <c:pt idx="6173">
                  <c:v>0.25</c:v>
                </c:pt>
                <c:pt idx="6174">
                  <c:v>0.26</c:v>
                </c:pt>
                <c:pt idx="6175">
                  <c:v>0.27</c:v>
                </c:pt>
                <c:pt idx="6176">
                  <c:v>0.28000000000000003</c:v>
                </c:pt>
                <c:pt idx="6177">
                  <c:v>0.28000000000000003</c:v>
                </c:pt>
                <c:pt idx="6178">
                  <c:v>0.28000000000000003</c:v>
                </c:pt>
                <c:pt idx="6179">
                  <c:v>0.28000000000000003</c:v>
                </c:pt>
                <c:pt idx="6180">
                  <c:v>0.28000000000000003</c:v>
                </c:pt>
                <c:pt idx="6181">
                  <c:v>0.28000000000000003</c:v>
                </c:pt>
                <c:pt idx="6182">
                  <c:v>0.28000000000000003</c:v>
                </c:pt>
                <c:pt idx="6183">
                  <c:v>0.28000000000000003</c:v>
                </c:pt>
                <c:pt idx="6184">
                  <c:v>0.28000000000000003</c:v>
                </c:pt>
                <c:pt idx="6185">
                  <c:v>0.28000000000000003</c:v>
                </c:pt>
                <c:pt idx="6186">
                  <c:v>0.28000000000000003</c:v>
                </c:pt>
                <c:pt idx="6187">
                  <c:v>0.28000000000000003</c:v>
                </c:pt>
                <c:pt idx="6188">
                  <c:v>0.28999999999999998</c:v>
                </c:pt>
                <c:pt idx="6189">
                  <c:v>0.28999999999999998</c:v>
                </c:pt>
                <c:pt idx="6190">
                  <c:v>0.28999999999999998</c:v>
                </c:pt>
                <c:pt idx="6191">
                  <c:v>0.28999999999999998</c:v>
                </c:pt>
                <c:pt idx="6192">
                  <c:v>0.28999999999999998</c:v>
                </c:pt>
                <c:pt idx="6193">
                  <c:v>0.3</c:v>
                </c:pt>
                <c:pt idx="6194">
                  <c:v>0.31</c:v>
                </c:pt>
                <c:pt idx="6195">
                  <c:v>0.31</c:v>
                </c:pt>
                <c:pt idx="6196">
                  <c:v>0.31</c:v>
                </c:pt>
                <c:pt idx="6197">
                  <c:v>0.32</c:v>
                </c:pt>
                <c:pt idx="6198">
                  <c:v>0.33</c:v>
                </c:pt>
                <c:pt idx="6199">
                  <c:v>0.33</c:v>
                </c:pt>
                <c:pt idx="6200">
                  <c:v>0.34</c:v>
                </c:pt>
                <c:pt idx="6201">
                  <c:v>0.73</c:v>
                </c:pt>
                <c:pt idx="6202">
                  <c:v>0.76</c:v>
                </c:pt>
                <c:pt idx="6203">
                  <c:v>0.78</c:v>
                </c:pt>
                <c:pt idx="6204">
                  <c:v>0.8</c:v>
                </c:pt>
                <c:pt idx="6205">
                  <c:v>0.82</c:v>
                </c:pt>
                <c:pt idx="6206">
                  <c:v>0.84</c:v>
                </c:pt>
                <c:pt idx="6207">
                  <c:v>0.85</c:v>
                </c:pt>
                <c:pt idx="6208">
                  <c:v>0.86</c:v>
                </c:pt>
                <c:pt idx="6209">
                  <c:v>0.87</c:v>
                </c:pt>
                <c:pt idx="6210">
                  <c:v>0.89</c:v>
                </c:pt>
                <c:pt idx="6211">
                  <c:v>0.9</c:v>
                </c:pt>
                <c:pt idx="6212">
                  <c:v>0.91</c:v>
                </c:pt>
                <c:pt idx="6213">
                  <c:v>0.92</c:v>
                </c:pt>
                <c:pt idx="6214">
                  <c:v>0.93</c:v>
                </c:pt>
                <c:pt idx="6215">
                  <c:v>0.94</c:v>
                </c:pt>
                <c:pt idx="6216">
                  <c:v>0.94</c:v>
                </c:pt>
                <c:pt idx="6217">
                  <c:v>0.96</c:v>
                </c:pt>
                <c:pt idx="6218">
                  <c:v>0.99</c:v>
                </c:pt>
                <c:pt idx="6219">
                  <c:v>1.05</c:v>
                </c:pt>
                <c:pt idx="6220">
                  <c:v>1.7</c:v>
                </c:pt>
                <c:pt idx="6221">
                  <c:v>1.87</c:v>
                </c:pt>
                <c:pt idx="6222">
                  <c:v>1.83</c:v>
                </c:pt>
                <c:pt idx="6223">
                  <c:v>1.87</c:v>
                </c:pt>
                <c:pt idx="6224">
                  <c:v>1.88</c:v>
                </c:pt>
                <c:pt idx="6225">
                  <c:v>1.91</c:v>
                </c:pt>
                <c:pt idx="6226">
                  <c:v>1.94</c:v>
                </c:pt>
                <c:pt idx="6227">
                  <c:v>1.97</c:v>
                </c:pt>
                <c:pt idx="6228">
                  <c:v>1.98</c:v>
                </c:pt>
                <c:pt idx="6229">
                  <c:v>2.0099999999999998</c:v>
                </c:pt>
                <c:pt idx="6230">
                  <c:v>2.02</c:v>
                </c:pt>
                <c:pt idx="6231">
                  <c:v>2.04</c:v>
                </c:pt>
                <c:pt idx="6232">
                  <c:v>2.06</c:v>
                </c:pt>
                <c:pt idx="6233">
                  <c:v>2.09</c:v>
                </c:pt>
                <c:pt idx="6234">
                  <c:v>2.19</c:v>
                </c:pt>
                <c:pt idx="6235">
                  <c:v>2.29</c:v>
                </c:pt>
                <c:pt idx="6236">
                  <c:v>2.33</c:v>
                </c:pt>
                <c:pt idx="6237">
                  <c:v>2.38</c:v>
                </c:pt>
                <c:pt idx="6238">
                  <c:v>2.4300000000000002</c:v>
                </c:pt>
                <c:pt idx="6239">
                  <c:v>2.48</c:v>
                </c:pt>
                <c:pt idx="6240">
                  <c:v>2.5099999999999998</c:v>
                </c:pt>
                <c:pt idx="6241">
                  <c:v>2.5299999999999998</c:v>
                </c:pt>
                <c:pt idx="6242">
                  <c:v>2.5499999999999998</c:v>
                </c:pt>
                <c:pt idx="6243">
                  <c:v>2.5499999999999998</c:v>
                </c:pt>
                <c:pt idx="6244">
                  <c:v>2.57</c:v>
                </c:pt>
                <c:pt idx="6245">
                  <c:v>2.58</c:v>
                </c:pt>
                <c:pt idx="6246">
                  <c:v>2.6</c:v>
                </c:pt>
                <c:pt idx="6247">
                  <c:v>2.6</c:v>
                </c:pt>
                <c:pt idx="6248">
                  <c:v>2.6</c:v>
                </c:pt>
                <c:pt idx="6249">
                  <c:v>2.61</c:v>
                </c:pt>
                <c:pt idx="6250">
                  <c:v>2.61</c:v>
                </c:pt>
                <c:pt idx="6251">
                  <c:v>2.62</c:v>
                </c:pt>
                <c:pt idx="6252">
                  <c:v>2.64</c:v>
                </c:pt>
                <c:pt idx="6253">
                  <c:v>2.67</c:v>
                </c:pt>
                <c:pt idx="6254">
                  <c:v>2.69</c:v>
                </c:pt>
                <c:pt idx="6255">
                  <c:v>2.74</c:v>
                </c:pt>
                <c:pt idx="6256">
                  <c:v>2.77</c:v>
                </c:pt>
                <c:pt idx="6257">
                  <c:v>2.79</c:v>
                </c:pt>
                <c:pt idx="6258">
                  <c:v>2.81</c:v>
                </c:pt>
                <c:pt idx="6259">
                  <c:v>2.82</c:v>
                </c:pt>
                <c:pt idx="6260">
                  <c:v>2.84</c:v>
                </c:pt>
                <c:pt idx="6261">
                  <c:v>2.87</c:v>
                </c:pt>
                <c:pt idx="6262">
                  <c:v>2.9</c:v>
                </c:pt>
                <c:pt idx="6263">
                  <c:v>2.94</c:v>
                </c:pt>
                <c:pt idx="6264">
                  <c:v>2.98</c:v>
                </c:pt>
                <c:pt idx="6265">
                  <c:v>3.04</c:v>
                </c:pt>
                <c:pt idx="6266">
                  <c:v>3.07</c:v>
                </c:pt>
                <c:pt idx="6267">
                  <c:v>3.1</c:v>
                </c:pt>
                <c:pt idx="6268">
                  <c:v>3.13</c:v>
                </c:pt>
                <c:pt idx="6269">
                  <c:v>3.15</c:v>
                </c:pt>
                <c:pt idx="6270">
                  <c:v>3.17</c:v>
                </c:pt>
                <c:pt idx="6271">
                  <c:v>3.19</c:v>
                </c:pt>
                <c:pt idx="6272">
                  <c:v>3.21</c:v>
                </c:pt>
                <c:pt idx="6273">
                  <c:v>3.22</c:v>
                </c:pt>
                <c:pt idx="6274">
                  <c:v>3.23</c:v>
                </c:pt>
                <c:pt idx="6275">
                  <c:v>3.26</c:v>
                </c:pt>
                <c:pt idx="6276">
                  <c:v>3.29</c:v>
                </c:pt>
                <c:pt idx="6277">
                  <c:v>3.4</c:v>
                </c:pt>
                <c:pt idx="6278">
                  <c:v>3.41</c:v>
                </c:pt>
                <c:pt idx="6279">
                  <c:v>3.44</c:v>
                </c:pt>
                <c:pt idx="6280">
                  <c:v>3.47</c:v>
                </c:pt>
                <c:pt idx="6281">
                  <c:v>3.5</c:v>
                </c:pt>
                <c:pt idx="6282">
                  <c:v>3.52</c:v>
                </c:pt>
                <c:pt idx="6283">
                  <c:v>3.56</c:v>
                </c:pt>
                <c:pt idx="6284">
                  <c:v>3.59</c:v>
                </c:pt>
                <c:pt idx="6285">
                  <c:v>3.62</c:v>
                </c:pt>
                <c:pt idx="6286">
                  <c:v>3.65</c:v>
                </c:pt>
                <c:pt idx="6287">
                  <c:v>3.7</c:v>
                </c:pt>
                <c:pt idx="6288">
                  <c:v>3.75</c:v>
                </c:pt>
                <c:pt idx="6289">
                  <c:v>3.78</c:v>
                </c:pt>
                <c:pt idx="6290">
                  <c:v>3.8</c:v>
                </c:pt>
                <c:pt idx="6291">
                  <c:v>3.83</c:v>
                </c:pt>
                <c:pt idx="6292">
                  <c:v>3.84</c:v>
                </c:pt>
                <c:pt idx="6293">
                  <c:v>3.86</c:v>
                </c:pt>
                <c:pt idx="6294">
                  <c:v>3.87</c:v>
                </c:pt>
                <c:pt idx="6295">
                  <c:v>3.88</c:v>
                </c:pt>
                <c:pt idx="6296">
                  <c:v>3.89</c:v>
                </c:pt>
                <c:pt idx="6297">
                  <c:v>3.91</c:v>
                </c:pt>
                <c:pt idx="6298">
                  <c:v>3.95</c:v>
                </c:pt>
                <c:pt idx="6299">
                  <c:v>3.99</c:v>
                </c:pt>
                <c:pt idx="6300">
                  <c:v>4.0199999999999996</c:v>
                </c:pt>
                <c:pt idx="6301">
                  <c:v>4.04</c:v>
                </c:pt>
                <c:pt idx="6302">
                  <c:v>4.07</c:v>
                </c:pt>
                <c:pt idx="6303">
                  <c:v>4.0999999999999996</c:v>
                </c:pt>
                <c:pt idx="6304">
                  <c:v>4.1900000000000004</c:v>
                </c:pt>
                <c:pt idx="6305" formatCode="General">
                  <c:v>4.2300000000000004</c:v>
                </c:pt>
                <c:pt idx="6306" formatCode="General">
                  <c:v>4.3</c:v>
                </c:pt>
                <c:pt idx="6307" formatCode="General">
                  <c:v>4.38</c:v>
                </c:pt>
                <c:pt idx="6308" formatCode="General">
                  <c:v>4.5199999999999996</c:v>
                </c:pt>
                <c:pt idx="6309" formatCode="General">
                  <c:v>4.6100000000000003</c:v>
                </c:pt>
                <c:pt idx="6310" formatCode="General">
                  <c:v>4.66</c:v>
                </c:pt>
                <c:pt idx="6311" formatCode="General">
                  <c:v>4.6900000000000004</c:v>
                </c:pt>
                <c:pt idx="6312" formatCode="General">
                  <c:v>4.72</c:v>
                </c:pt>
                <c:pt idx="6313" formatCode="General">
                  <c:v>4.75</c:v>
                </c:pt>
                <c:pt idx="6314" formatCode="General">
                  <c:v>4.7699999999999996</c:v>
                </c:pt>
                <c:pt idx="6315" formatCode="General">
                  <c:v>4.79</c:v>
                </c:pt>
                <c:pt idx="6316" formatCode="General">
                  <c:v>4.8099999999999996</c:v>
                </c:pt>
                <c:pt idx="6317" formatCode="General">
                  <c:v>4.84</c:v>
                </c:pt>
                <c:pt idx="6318" formatCode="General">
                  <c:v>4.87</c:v>
                </c:pt>
                <c:pt idx="6319" formatCode="General">
                  <c:v>4.9000000000000004</c:v>
                </c:pt>
                <c:pt idx="6320" formatCode="General">
                  <c:v>4.96</c:v>
                </c:pt>
                <c:pt idx="6321" formatCode="General">
                  <c:v>4.99</c:v>
                </c:pt>
                <c:pt idx="6322" formatCode="General">
                  <c:v>5.0199999999999996</c:v>
                </c:pt>
                <c:pt idx="6323" formatCode="General">
                  <c:v>5.05</c:v>
                </c:pt>
                <c:pt idx="6324" formatCode="General">
                  <c:v>5.0999999999999996</c:v>
                </c:pt>
                <c:pt idx="6325" formatCode="General">
                  <c:v>5.13</c:v>
                </c:pt>
                <c:pt idx="6326" formatCode="General">
                  <c:v>5.15</c:v>
                </c:pt>
                <c:pt idx="6327" formatCode="General">
                  <c:v>5.19</c:v>
                </c:pt>
                <c:pt idx="6328" formatCode="General">
                  <c:v>5.46</c:v>
                </c:pt>
                <c:pt idx="6329" formatCode="General">
                  <c:v>5.58</c:v>
                </c:pt>
                <c:pt idx="6330" formatCode="General">
                  <c:v>5.65</c:v>
                </c:pt>
                <c:pt idx="6331" formatCode="General">
                  <c:v>5.73</c:v>
                </c:pt>
                <c:pt idx="6332" formatCode="General">
                  <c:v>5.76</c:v>
                </c:pt>
                <c:pt idx="6333" formatCode="General">
                  <c:v>5.78</c:v>
                </c:pt>
                <c:pt idx="6334" formatCode="General">
                  <c:v>5.8</c:v>
                </c:pt>
                <c:pt idx="6335" formatCode="General">
                  <c:v>5.83</c:v>
                </c:pt>
                <c:pt idx="6336" formatCode="General">
                  <c:v>5.88</c:v>
                </c:pt>
                <c:pt idx="6337" formatCode="General">
                  <c:v>5.91</c:v>
                </c:pt>
                <c:pt idx="6338" formatCode="General">
                  <c:v>5.93</c:v>
                </c:pt>
                <c:pt idx="6339" formatCode="General">
                  <c:v>6.01</c:v>
                </c:pt>
                <c:pt idx="6340" formatCode="General">
                  <c:v>6.07</c:v>
                </c:pt>
                <c:pt idx="6341" formatCode="General">
                  <c:v>6.1</c:v>
                </c:pt>
                <c:pt idx="6342" formatCode="General">
                  <c:v>6.15</c:v>
                </c:pt>
                <c:pt idx="6343" formatCode="General">
                  <c:v>6.25</c:v>
                </c:pt>
                <c:pt idx="6344" formatCode="General">
                  <c:v>6.34</c:v>
                </c:pt>
                <c:pt idx="6345" formatCode="General">
                  <c:v>6.43</c:v>
                </c:pt>
                <c:pt idx="6346" formatCode="General">
                  <c:v>6.55</c:v>
                </c:pt>
                <c:pt idx="6347" formatCode="General">
                  <c:v>6.55</c:v>
                </c:pt>
                <c:pt idx="6348" formatCode="General">
                  <c:v>6.59</c:v>
                </c:pt>
                <c:pt idx="6349" formatCode="General">
                  <c:v>6.62</c:v>
                </c:pt>
                <c:pt idx="6350" formatCode="General">
                  <c:v>6.64</c:v>
                </c:pt>
                <c:pt idx="6351" formatCode="General">
                  <c:v>6.63</c:v>
                </c:pt>
                <c:pt idx="6352" formatCode="General">
                  <c:v>6.65</c:v>
                </c:pt>
                <c:pt idx="6353" formatCode="General">
                  <c:v>6.66</c:v>
                </c:pt>
                <c:pt idx="6354" formatCode="General">
                  <c:v>6.66</c:v>
                </c:pt>
                <c:pt idx="6355" formatCode="General">
                  <c:v>6.67</c:v>
                </c:pt>
                <c:pt idx="6356" formatCode="General">
                  <c:v>6.68</c:v>
                </c:pt>
                <c:pt idx="6357" formatCode="General">
                  <c:v>6.69</c:v>
                </c:pt>
                <c:pt idx="6358" formatCode="General">
                  <c:v>6.7</c:v>
                </c:pt>
                <c:pt idx="6359" formatCode="General">
                  <c:v>6.71</c:v>
                </c:pt>
                <c:pt idx="6360" formatCode="General">
                  <c:v>6.72</c:v>
                </c:pt>
                <c:pt idx="6361" formatCode="General">
                  <c:v>6.75</c:v>
                </c:pt>
                <c:pt idx="6362" formatCode="General">
                  <c:v>6.76</c:v>
                </c:pt>
                <c:pt idx="6363" formatCode="General">
                  <c:v>6.77</c:v>
                </c:pt>
                <c:pt idx="6364" formatCode="General">
                  <c:v>6.79</c:v>
                </c:pt>
                <c:pt idx="6365" formatCode="General">
                  <c:v>6.8</c:v>
                </c:pt>
                <c:pt idx="6366" formatCode="General">
                  <c:v>6.9</c:v>
                </c:pt>
                <c:pt idx="6367" formatCode="General">
                  <c:v>6.91</c:v>
                </c:pt>
                <c:pt idx="6368" formatCode="General">
                  <c:v>6.94</c:v>
                </c:pt>
                <c:pt idx="6369" formatCode="General">
                  <c:v>6.97</c:v>
                </c:pt>
                <c:pt idx="6370" formatCode="General">
                  <c:v>6.99</c:v>
                </c:pt>
                <c:pt idx="6371" formatCode="General">
                  <c:v>7.02</c:v>
                </c:pt>
                <c:pt idx="6372" formatCode="General">
                  <c:v>7.03</c:v>
                </c:pt>
                <c:pt idx="6373" formatCode="General">
                  <c:v>7.05</c:v>
                </c:pt>
                <c:pt idx="6374" formatCode="General">
                  <c:v>7.08</c:v>
                </c:pt>
                <c:pt idx="6375" formatCode="General">
                  <c:v>7.11</c:v>
                </c:pt>
                <c:pt idx="6376" formatCode="General">
                  <c:v>7.14</c:v>
                </c:pt>
                <c:pt idx="6377" formatCode="General">
                  <c:v>7.18</c:v>
                </c:pt>
                <c:pt idx="6378" formatCode="General">
                  <c:v>7.21</c:v>
                </c:pt>
                <c:pt idx="6379" formatCode="General">
                  <c:v>7.24</c:v>
                </c:pt>
                <c:pt idx="6380" formatCode="General">
                  <c:v>7.26</c:v>
                </c:pt>
                <c:pt idx="6381" formatCode="General">
                  <c:v>7.28</c:v>
                </c:pt>
                <c:pt idx="6382" formatCode="General">
                  <c:v>7.3</c:v>
                </c:pt>
                <c:pt idx="6383" formatCode="General">
                  <c:v>7.32</c:v>
                </c:pt>
                <c:pt idx="6384" formatCode="General">
                  <c:v>7.34</c:v>
                </c:pt>
                <c:pt idx="6385" formatCode="General">
                  <c:v>7.35</c:v>
                </c:pt>
                <c:pt idx="6386" formatCode="General">
                  <c:v>7.37</c:v>
                </c:pt>
                <c:pt idx="6387" formatCode="General">
                  <c:v>7.38</c:v>
                </c:pt>
                <c:pt idx="6388" formatCode="General">
                  <c:v>7.39</c:v>
                </c:pt>
                <c:pt idx="6389" formatCode="General">
                  <c:v>7.41</c:v>
                </c:pt>
                <c:pt idx="6390" formatCode="General">
                  <c:v>7.43</c:v>
                </c:pt>
                <c:pt idx="6391" formatCode="General">
                  <c:v>7.38</c:v>
                </c:pt>
                <c:pt idx="6392" formatCode="General">
                  <c:v>7.34</c:v>
                </c:pt>
                <c:pt idx="6393" formatCode="General">
                  <c:v>7.3</c:v>
                </c:pt>
                <c:pt idx="6394" formatCode="General">
                  <c:v>7.29</c:v>
                </c:pt>
                <c:pt idx="6395" formatCode="General">
                  <c:v>7.3</c:v>
                </c:pt>
                <c:pt idx="6396" formatCode="General">
                  <c:v>7.3</c:v>
                </c:pt>
                <c:pt idx="6397" formatCode="General">
                  <c:v>7.3</c:v>
                </c:pt>
                <c:pt idx="6398" formatCode="General">
                  <c:v>7.3</c:v>
                </c:pt>
                <c:pt idx="6399" formatCode="General">
                  <c:v>7.29</c:v>
                </c:pt>
                <c:pt idx="6400" formatCode="General">
                  <c:v>7.29</c:v>
                </c:pt>
                <c:pt idx="6401" formatCode="General">
                  <c:v>7.29</c:v>
                </c:pt>
                <c:pt idx="6402" formatCode="General">
                  <c:v>7.29</c:v>
                </c:pt>
                <c:pt idx="6403" formatCode="General">
                  <c:v>7.29</c:v>
                </c:pt>
                <c:pt idx="6404" formatCode="General">
                  <c:v>7.3</c:v>
                </c:pt>
                <c:pt idx="6405" formatCode="General">
                  <c:v>7.3</c:v>
                </c:pt>
                <c:pt idx="6406" formatCode="General">
                  <c:v>7.3</c:v>
                </c:pt>
                <c:pt idx="6407" formatCode="General">
                  <c:v>7.3</c:v>
                </c:pt>
                <c:pt idx="6408" formatCode="General">
                  <c:v>7.3</c:v>
                </c:pt>
                <c:pt idx="6409" formatCode="General">
                  <c:v>7.3</c:v>
                </c:pt>
                <c:pt idx="6410" formatCode="General">
                  <c:v>7.3</c:v>
                </c:pt>
                <c:pt idx="6411" formatCode="General">
                  <c:v>7.3</c:v>
                </c:pt>
                <c:pt idx="6412" formatCode="General">
                  <c:v>7.3</c:v>
                </c:pt>
                <c:pt idx="6413" formatCode="General">
                  <c:v>7.3</c:v>
                </c:pt>
                <c:pt idx="6414" formatCode="General">
                  <c:v>7.3</c:v>
                </c:pt>
                <c:pt idx="6415" formatCode="General">
                  <c:v>7.3</c:v>
                </c:pt>
                <c:pt idx="6416" formatCode="General">
                  <c:v>7.3</c:v>
                </c:pt>
                <c:pt idx="6417" formatCode="General">
                  <c:v>7.3</c:v>
                </c:pt>
                <c:pt idx="6418" formatCode="General">
                  <c:v>7.3</c:v>
                </c:pt>
                <c:pt idx="6419" formatCode="General">
                  <c:v>7.3</c:v>
                </c:pt>
                <c:pt idx="6420" formatCode="General">
                  <c:v>7.3</c:v>
                </c:pt>
                <c:pt idx="6421" formatCode="General">
                  <c:v>7.3</c:v>
                </c:pt>
                <c:pt idx="6422" formatCode="General">
                  <c:v>7.3</c:v>
                </c:pt>
                <c:pt idx="6423" formatCode="General">
                  <c:v>7.3</c:v>
                </c:pt>
                <c:pt idx="6424" formatCode="General">
                  <c:v>7.3</c:v>
                </c:pt>
                <c:pt idx="6425" formatCode="General">
                  <c:v>7.3</c:v>
                </c:pt>
                <c:pt idx="6426" formatCode="General">
                  <c:v>7.3</c:v>
                </c:pt>
                <c:pt idx="6427" formatCode="General">
                  <c:v>7.3</c:v>
                </c:pt>
                <c:pt idx="6428" formatCode="General">
                  <c:v>7.31</c:v>
                </c:pt>
                <c:pt idx="6429" formatCode="General">
                  <c:v>7.34</c:v>
                </c:pt>
                <c:pt idx="6430" formatCode="General">
                  <c:v>7.35</c:v>
                </c:pt>
                <c:pt idx="6431" formatCode="General">
                  <c:v>7.36</c:v>
                </c:pt>
                <c:pt idx="6432" formatCode="General">
                  <c:v>7.36</c:v>
                </c:pt>
                <c:pt idx="6433" formatCode="General">
                  <c:v>7.36</c:v>
                </c:pt>
                <c:pt idx="6434" formatCode="General">
                  <c:v>7.35</c:v>
                </c:pt>
                <c:pt idx="6435" formatCode="General">
                  <c:v>7.35</c:v>
                </c:pt>
                <c:pt idx="6436" formatCode="General">
                  <c:v>7.33</c:v>
                </c:pt>
                <c:pt idx="6437" formatCode="General">
                  <c:v>7.32</c:v>
                </c:pt>
                <c:pt idx="6438" formatCode="General">
                  <c:v>7.32</c:v>
                </c:pt>
                <c:pt idx="6439" formatCode="General">
                  <c:v>7.32</c:v>
                </c:pt>
                <c:pt idx="6440" formatCode="General">
                  <c:v>7.32</c:v>
                </c:pt>
                <c:pt idx="6441" formatCode="General">
                  <c:v>7.32</c:v>
                </c:pt>
                <c:pt idx="6442" formatCode="General">
                  <c:v>7.32</c:v>
                </c:pt>
                <c:pt idx="6443" formatCode="General">
                  <c:v>7.32</c:v>
                </c:pt>
                <c:pt idx="6444" formatCode="General">
                  <c:v>7.32</c:v>
                </c:pt>
                <c:pt idx="6445" formatCode="General">
                  <c:v>7.32</c:v>
                </c:pt>
                <c:pt idx="6446" formatCode="General">
                  <c:v>7.32</c:v>
                </c:pt>
                <c:pt idx="6447" formatCode="General">
                  <c:v>7.32</c:v>
                </c:pt>
                <c:pt idx="6448" formatCode="General">
                  <c:v>7.32</c:v>
                </c:pt>
                <c:pt idx="6449" formatCode="General">
                  <c:v>7.32</c:v>
                </c:pt>
                <c:pt idx="6450" formatCode="General">
                  <c:v>7.41</c:v>
                </c:pt>
                <c:pt idx="6451" formatCode="General">
                  <c:v>7.43</c:v>
                </c:pt>
                <c:pt idx="6452" formatCode="General">
                  <c:v>7.47</c:v>
                </c:pt>
                <c:pt idx="6453" formatCode="General">
                  <c:v>7.49</c:v>
                </c:pt>
                <c:pt idx="6454" formatCode="General">
                  <c:v>7.37</c:v>
                </c:pt>
                <c:pt idx="6455" formatCode="General">
                  <c:v>7.34</c:v>
                </c:pt>
                <c:pt idx="6456" formatCode="General">
                  <c:v>7.35</c:v>
                </c:pt>
                <c:pt idx="6457" formatCode="General">
                  <c:v>7.35</c:v>
                </c:pt>
                <c:pt idx="6458" formatCode="General">
                  <c:v>7.36</c:v>
                </c:pt>
                <c:pt idx="6459" formatCode="General">
                  <c:v>7.43</c:v>
                </c:pt>
                <c:pt idx="6460" formatCode="General">
                  <c:v>7.45</c:v>
                </c:pt>
                <c:pt idx="6461" formatCode="General">
                  <c:v>7.47</c:v>
                </c:pt>
                <c:pt idx="6462" formatCode="General">
                  <c:v>7.49</c:v>
                </c:pt>
                <c:pt idx="6463" formatCode="General">
                  <c:v>7.55</c:v>
                </c:pt>
                <c:pt idx="6464" formatCode="General">
                  <c:v>7.57</c:v>
                </c:pt>
                <c:pt idx="6465" formatCode="General">
                  <c:v>7.62</c:v>
                </c:pt>
                <c:pt idx="6466" formatCode="General">
                  <c:v>7.65</c:v>
                </c:pt>
                <c:pt idx="6467" formatCode="General">
                  <c:v>7.65</c:v>
                </c:pt>
                <c:pt idx="6468" formatCode="General">
                  <c:v>7.65</c:v>
                </c:pt>
                <c:pt idx="6469" formatCode="General">
                  <c:v>7.66</c:v>
                </c:pt>
                <c:pt idx="6470" formatCode="General">
                  <c:v>7.68</c:v>
                </c:pt>
                <c:pt idx="6471" formatCode="General">
                  <c:v>7.72</c:v>
                </c:pt>
                <c:pt idx="6472" formatCode="General">
                  <c:v>7.74</c:v>
                </c:pt>
                <c:pt idx="6473" formatCode="General">
                  <c:v>7.78</c:v>
                </c:pt>
                <c:pt idx="6474" formatCode="General">
                  <c:v>7.8</c:v>
                </c:pt>
                <c:pt idx="6475" formatCode="General">
                  <c:v>7.82</c:v>
                </c:pt>
                <c:pt idx="6476" formatCode="General">
                  <c:v>7.8</c:v>
                </c:pt>
                <c:pt idx="6477" formatCode="General">
                  <c:v>7.79</c:v>
                </c:pt>
                <c:pt idx="6478" formatCode="General">
                  <c:v>7.69</c:v>
                </c:pt>
                <c:pt idx="6479" formatCode="General">
                  <c:v>7.64</c:v>
                </c:pt>
                <c:pt idx="6480" formatCode="General">
                  <c:v>7.62</c:v>
                </c:pt>
                <c:pt idx="6481" formatCode="General">
                  <c:v>7.6</c:v>
                </c:pt>
                <c:pt idx="6482" formatCode="General">
                  <c:v>7.59</c:v>
                </c:pt>
                <c:pt idx="6483" formatCode="General">
                  <c:v>7.58</c:v>
                </c:pt>
                <c:pt idx="6484" formatCode="General">
                  <c:v>7.56</c:v>
                </c:pt>
                <c:pt idx="6485" formatCode="General">
                  <c:v>7.54</c:v>
                </c:pt>
                <c:pt idx="6486" formatCode="General">
                  <c:v>7.53</c:v>
                </c:pt>
                <c:pt idx="6487" formatCode="General">
                  <c:v>7.51</c:v>
                </c:pt>
                <c:pt idx="6488" formatCode="General">
                  <c:v>7.5</c:v>
                </c:pt>
                <c:pt idx="6489" formatCode="General">
                  <c:v>7.49</c:v>
                </c:pt>
                <c:pt idx="6490" formatCode="General">
                  <c:v>7.49</c:v>
                </c:pt>
                <c:pt idx="6491" formatCode="General">
                  <c:v>7.46</c:v>
                </c:pt>
                <c:pt idx="6492" formatCode="General">
                  <c:v>7.46</c:v>
                </c:pt>
                <c:pt idx="6493" formatCode="General">
                  <c:v>7.42</c:v>
                </c:pt>
                <c:pt idx="6494" formatCode="General">
                  <c:v>7.4</c:v>
                </c:pt>
                <c:pt idx="6495" formatCode="General">
                  <c:v>7.38</c:v>
                </c:pt>
                <c:pt idx="6496" formatCode="General">
                  <c:v>7.36</c:v>
                </c:pt>
                <c:pt idx="6497" formatCode="General">
                  <c:v>7.33</c:v>
                </c:pt>
                <c:pt idx="6498" formatCode="General">
                  <c:v>7.3</c:v>
                </c:pt>
                <c:pt idx="6499" formatCode="General">
                  <c:v>7.27</c:v>
                </c:pt>
                <c:pt idx="6500" formatCode="General">
                  <c:v>7.24</c:v>
                </c:pt>
                <c:pt idx="6501" formatCode="General">
                  <c:v>7.22</c:v>
                </c:pt>
                <c:pt idx="6502" formatCode="General">
                  <c:v>7.21</c:v>
                </c:pt>
                <c:pt idx="6503" formatCode="General">
                  <c:v>7.2</c:v>
                </c:pt>
                <c:pt idx="6504" formatCode="General">
                  <c:v>7.19</c:v>
                </c:pt>
                <c:pt idx="6505" formatCode="General">
                  <c:v>7.19</c:v>
                </c:pt>
                <c:pt idx="6506" formatCode="General">
                  <c:v>7.18</c:v>
                </c:pt>
                <c:pt idx="6507" formatCode="General">
                  <c:v>7.17</c:v>
                </c:pt>
                <c:pt idx="6508" formatCode="General">
                  <c:v>7.16</c:v>
                </c:pt>
                <c:pt idx="6509" formatCode="General">
                  <c:v>7.15</c:v>
                </c:pt>
                <c:pt idx="6510" formatCode="General">
                  <c:v>7.15</c:v>
                </c:pt>
                <c:pt idx="6511" formatCode="General">
                  <c:v>7.14</c:v>
                </c:pt>
                <c:pt idx="6512" formatCode="General">
                  <c:v>7.14</c:v>
                </c:pt>
                <c:pt idx="6513" formatCode="General">
                  <c:v>7.14</c:v>
                </c:pt>
                <c:pt idx="6514" formatCode="General">
                  <c:v>7.13</c:v>
                </c:pt>
                <c:pt idx="6515" formatCode="General">
                  <c:v>7.12</c:v>
                </c:pt>
                <c:pt idx="6516" formatCode="General">
                  <c:v>7.11</c:v>
                </c:pt>
                <c:pt idx="6517" formatCode="General">
                  <c:v>7.08</c:v>
                </c:pt>
                <c:pt idx="6518" formatCode="General">
                  <c:v>7.07</c:v>
                </c:pt>
                <c:pt idx="6519" formatCode="General">
                  <c:v>7.06</c:v>
                </c:pt>
                <c:pt idx="6520" formatCode="General">
                  <c:v>7.05</c:v>
                </c:pt>
                <c:pt idx="6521" formatCode="General">
                  <c:v>7.02</c:v>
                </c:pt>
                <c:pt idx="6522" formatCode="General">
                  <c:v>7.01</c:v>
                </c:pt>
                <c:pt idx="6523" formatCode="General">
                  <c:v>7.01</c:v>
                </c:pt>
                <c:pt idx="6524" formatCode="General">
                  <c:v>7</c:v>
                </c:pt>
                <c:pt idx="6525" formatCode="General">
                  <c:v>6.99</c:v>
                </c:pt>
                <c:pt idx="6526" formatCode="General">
                  <c:v>6.99</c:v>
                </c:pt>
                <c:pt idx="6527" formatCode="General">
                  <c:v>6.99</c:v>
                </c:pt>
                <c:pt idx="6528" formatCode="General">
                  <c:v>6.99</c:v>
                </c:pt>
                <c:pt idx="6529" formatCode="General">
                  <c:v>6.99</c:v>
                </c:pt>
                <c:pt idx="6530" formatCode="General">
                  <c:v>6.99</c:v>
                </c:pt>
                <c:pt idx="6531" formatCode="General">
                  <c:v>6.99</c:v>
                </c:pt>
                <c:pt idx="6532" formatCode="General">
                  <c:v>6.99</c:v>
                </c:pt>
                <c:pt idx="6533" formatCode="General">
                  <c:v>6.99</c:v>
                </c:pt>
                <c:pt idx="6534" formatCode="General">
                  <c:v>6.99</c:v>
                </c:pt>
                <c:pt idx="6535" formatCode="General">
                  <c:v>6.99</c:v>
                </c:pt>
                <c:pt idx="6536" formatCode="General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3-459E-A802-6687D5A222EF}"/>
            </c:ext>
          </c:extLst>
        </c:ser>
        <c:ser>
          <c:idx val="1"/>
          <c:order val="1"/>
          <c:tx>
            <c:strRef>
              <c:f>WIBOR!$C$1</c:f>
              <c:strCache>
                <c:ptCount val="1"/>
                <c:pt idx="0">
                  <c:v>WIBOR 3M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WIBOR!$A$2:$A$6538</c:f>
              <c:numCache>
                <c:formatCode>m/d/yyyy</c:formatCode>
                <c:ptCount val="6537"/>
                <c:pt idx="0">
                  <c:v>35464</c:v>
                </c:pt>
                <c:pt idx="1">
                  <c:v>35465</c:v>
                </c:pt>
                <c:pt idx="2">
                  <c:v>35466</c:v>
                </c:pt>
                <c:pt idx="3">
                  <c:v>35467</c:v>
                </c:pt>
                <c:pt idx="4">
                  <c:v>35468</c:v>
                </c:pt>
                <c:pt idx="5">
                  <c:v>35471</c:v>
                </c:pt>
                <c:pt idx="6">
                  <c:v>35472</c:v>
                </c:pt>
                <c:pt idx="7">
                  <c:v>35473</c:v>
                </c:pt>
                <c:pt idx="8">
                  <c:v>35474</c:v>
                </c:pt>
                <c:pt idx="9">
                  <c:v>35475</c:v>
                </c:pt>
                <c:pt idx="10">
                  <c:v>35478</c:v>
                </c:pt>
                <c:pt idx="11">
                  <c:v>35479</c:v>
                </c:pt>
                <c:pt idx="12">
                  <c:v>35480</c:v>
                </c:pt>
                <c:pt idx="13">
                  <c:v>35481</c:v>
                </c:pt>
                <c:pt idx="14">
                  <c:v>35482</c:v>
                </c:pt>
                <c:pt idx="15">
                  <c:v>35485</c:v>
                </c:pt>
                <c:pt idx="16">
                  <c:v>35486</c:v>
                </c:pt>
                <c:pt idx="17">
                  <c:v>35487</c:v>
                </c:pt>
                <c:pt idx="18">
                  <c:v>35488</c:v>
                </c:pt>
                <c:pt idx="19">
                  <c:v>35489</c:v>
                </c:pt>
                <c:pt idx="20">
                  <c:v>35492</c:v>
                </c:pt>
                <c:pt idx="21">
                  <c:v>35493</c:v>
                </c:pt>
                <c:pt idx="22">
                  <c:v>35494</c:v>
                </c:pt>
                <c:pt idx="23">
                  <c:v>35495</c:v>
                </c:pt>
                <c:pt idx="24">
                  <c:v>35496</c:v>
                </c:pt>
                <c:pt idx="25">
                  <c:v>35499</c:v>
                </c:pt>
                <c:pt idx="26">
                  <c:v>35500</c:v>
                </c:pt>
                <c:pt idx="27">
                  <c:v>35501</c:v>
                </c:pt>
                <c:pt idx="28">
                  <c:v>35502</c:v>
                </c:pt>
                <c:pt idx="29">
                  <c:v>35503</c:v>
                </c:pt>
                <c:pt idx="30">
                  <c:v>35506</c:v>
                </c:pt>
                <c:pt idx="31">
                  <c:v>35507</c:v>
                </c:pt>
                <c:pt idx="32">
                  <c:v>35508</c:v>
                </c:pt>
                <c:pt idx="33">
                  <c:v>35509</c:v>
                </c:pt>
                <c:pt idx="34">
                  <c:v>35510</c:v>
                </c:pt>
                <c:pt idx="35">
                  <c:v>35513</c:v>
                </c:pt>
                <c:pt idx="36">
                  <c:v>35514</c:v>
                </c:pt>
                <c:pt idx="37">
                  <c:v>35515</c:v>
                </c:pt>
                <c:pt idx="38">
                  <c:v>35516</c:v>
                </c:pt>
                <c:pt idx="39">
                  <c:v>35521</c:v>
                </c:pt>
                <c:pt idx="40">
                  <c:v>35522</c:v>
                </c:pt>
                <c:pt idx="41">
                  <c:v>35523</c:v>
                </c:pt>
                <c:pt idx="42">
                  <c:v>35524</c:v>
                </c:pt>
                <c:pt idx="43">
                  <c:v>35527</c:v>
                </c:pt>
                <c:pt idx="44">
                  <c:v>35528</c:v>
                </c:pt>
                <c:pt idx="45">
                  <c:v>35529</c:v>
                </c:pt>
                <c:pt idx="46">
                  <c:v>35530</c:v>
                </c:pt>
                <c:pt idx="47">
                  <c:v>35531</c:v>
                </c:pt>
                <c:pt idx="48">
                  <c:v>35534</c:v>
                </c:pt>
                <c:pt idx="49">
                  <c:v>35535</c:v>
                </c:pt>
                <c:pt idx="50">
                  <c:v>35536</c:v>
                </c:pt>
                <c:pt idx="51">
                  <c:v>35537</c:v>
                </c:pt>
                <c:pt idx="52">
                  <c:v>35538</c:v>
                </c:pt>
                <c:pt idx="53">
                  <c:v>35541</c:v>
                </c:pt>
                <c:pt idx="54">
                  <c:v>35542</c:v>
                </c:pt>
                <c:pt idx="55">
                  <c:v>35543</c:v>
                </c:pt>
                <c:pt idx="56">
                  <c:v>35544</c:v>
                </c:pt>
                <c:pt idx="57">
                  <c:v>35545</c:v>
                </c:pt>
                <c:pt idx="58">
                  <c:v>35548</c:v>
                </c:pt>
                <c:pt idx="59">
                  <c:v>35549</c:v>
                </c:pt>
                <c:pt idx="60">
                  <c:v>35550</c:v>
                </c:pt>
                <c:pt idx="61">
                  <c:v>35551</c:v>
                </c:pt>
                <c:pt idx="62">
                  <c:v>35552</c:v>
                </c:pt>
                <c:pt idx="63">
                  <c:v>35556</c:v>
                </c:pt>
                <c:pt idx="64">
                  <c:v>35557</c:v>
                </c:pt>
                <c:pt idx="65">
                  <c:v>35558</c:v>
                </c:pt>
                <c:pt idx="66">
                  <c:v>35559</c:v>
                </c:pt>
                <c:pt idx="67">
                  <c:v>35562</c:v>
                </c:pt>
                <c:pt idx="68">
                  <c:v>35563</c:v>
                </c:pt>
                <c:pt idx="69">
                  <c:v>35564</c:v>
                </c:pt>
                <c:pt idx="70">
                  <c:v>35565</c:v>
                </c:pt>
                <c:pt idx="71">
                  <c:v>35566</c:v>
                </c:pt>
                <c:pt idx="72">
                  <c:v>35569</c:v>
                </c:pt>
                <c:pt idx="73">
                  <c:v>35570</c:v>
                </c:pt>
                <c:pt idx="74">
                  <c:v>35571</c:v>
                </c:pt>
                <c:pt idx="75">
                  <c:v>35572</c:v>
                </c:pt>
                <c:pt idx="76">
                  <c:v>35573</c:v>
                </c:pt>
                <c:pt idx="77">
                  <c:v>35577</c:v>
                </c:pt>
                <c:pt idx="78">
                  <c:v>35578</c:v>
                </c:pt>
                <c:pt idx="79">
                  <c:v>35579</c:v>
                </c:pt>
                <c:pt idx="80">
                  <c:v>35580</c:v>
                </c:pt>
                <c:pt idx="81">
                  <c:v>35583</c:v>
                </c:pt>
                <c:pt idx="82">
                  <c:v>35584</c:v>
                </c:pt>
                <c:pt idx="83">
                  <c:v>35585</c:v>
                </c:pt>
                <c:pt idx="84">
                  <c:v>35586</c:v>
                </c:pt>
                <c:pt idx="85">
                  <c:v>35587</c:v>
                </c:pt>
                <c:pt idx="86">
                  <c:v>35590</c:v>
                </c:pt>
                <c:pt idx="87">
                  <c:v>35591</c:v>
                </c:pt>
                <c:pt idx="88">
                  <c:v>35592</c:v>
                </c:pt>
                <c:pt idx="89">
                  <c:v>35593</c:v>
                </c:pt>
                <c:pt idx="90">
                  <c:v>35594</c:v>
                </c:pt>
                <c:pt idx="91">
                  <c:v>35597</c:v>
                </c:pt>
                <c:pt idx="92">
                  <c:v>35598</c:v>
                </c:pt>
                <c:pt idx="93">
                  <c:v>35599</c:v>
                </c:pt>
                <c:pt idx="94">
                  <c:v>35600</c:v>
                </c:pt>
                <c:pt idx="95">
                  <c:v>35601</c:v>
                </c:pt>
                <c:pt idx="96">
                  <c:v>35604</c:v>
                </c:pt>
                <c:pt idx="97">
                  <c:v>35605</c:v>
                </c:pt>
                <c:pt idx="98">
                  <c:v>35606</c:v>
                </c:pt>
                <c:pt idx="99">
                  <c:v>35607</c:v>
                </c:pt>
                <c:pt idx="100">
                  <c:v>35608</c:v>
                </c:pt>
                <c:pt idx="101">
                  <c:v>35611</c:v>
                </c:pt>
                <c:pt idx="102">
                  <c:v>35612</c:v>
                </c:pt>
                <c:pt idx="103">
                  <c:v>35613</c:v>
                </c:pt>
                <c:pt idx="104">
                  <c:v>35614</c:v>
                </c:pt>
                <c:pt idx="105">
                  <c:v>35615</c:v>
                </c:pt>
                <c:pt idx="106">
                  <c:v>35618</c:v>
                </c:pt>
                <c:pt idx="107">
                  <c:v>35619</c:v>
                </c:pt>
                <c:pt idx="108">
                  <c:v>35620</c:v>
                </c:pt>
                <c:pt idx="109">
                  <c:v>35621</c:v>
                </c:pt>
                <c:pt idx="110">
                  <c:v>35622</c:v>
                </c:pt>
                <c:pt idx="111">
                  <c:v>35625</c:v>
                </c:pt>
                <c:pt idx="112">
                  <c:v>35626</c:v>
                </c:pt>
                <c:pt idx="113">
                  <c:v>35627</c:v>
                </c:pt>
                <c:pt idx="114">
                  <c:v>35628</c:v>
                </c:pt>
                <c:pt idx="115">
                  <c:v>35629</c:v>
                </c:pt>
                <c:pt idx="116">
                  <c:v>35632</c:v>
                </c:pt>
                <c:pt idx="117">
                  <c:v>35633</c:v>
                </c:pt>
                <c:pt idx="118">
                  <c:v>35634</c:v>
                </c:pt>
                <c:pt idx="119">
                  <c:v>35635</c:v>
                </c:pt>
                <c:pt idx="120">
                  <c:v>35636</c:v>
                </c:pt>
                <c:pt idx="121">
                  <c:v>35639</c:v>
                </c:pt>
                <c:pt idx="122">
                  <c:v>35640</c:v>
                </c:pt>
                <c:pt idx="123">
                  <c:v>35641</c:v>
                </c:pt>
                <c:pt idx="124">
                  <c:v>35642</c:v>
                </c:pt>
                <c:pt idx="125">
                  <c:v>35643</c:v>
                </c:pt>
                <c:pt idx="126">
                  <c:v>35646</c:v>
                </c:pt>
                <c:pt idx="127">
                  <c:v>35647</c:v>
                </c:pt>
                <c:pt idx="128">
                  <c:v>35648</c:v>
                </c:pt>
                <c:pt idx="129">
                  <c:v>35649</c:v>
                </c:pt>
                <c:pt idx="130">
                  <c:v>35650</c:v>
                </c:pt>
                <c:pt idx="131">
                  <c:v>35653</c:v>
                </c:pt>
                <c:pt idx="132">
                  <c:v>35654</c:v>
                </c:pt>
                <c:pt idx="133">
                  <c:v>35655</c:v>
                </c:pt>
                <c:pt idx="134">
                  <c:v>35656</c:v>
                </c:pt>
                <c:pt idx="135">
                  <c:v>35657</c:v>
                </c:pt>
                <c:pt idx="136">
                  <c:v>35660</c:v>
                </c:pt>
                <c:pt idx="137">
                  <c:v>35661</c:v>
                </c:pt>
                <c:pt idx="138">
                  <c:v>35662</c:v>
                </c:pt>
                <c:pt idx="139">
                  <c:v>35663</c:v>
                </c:pt>
                <c:pt idx="140">
                  <c:v>35664</c:v>
                </c:pt>
                <c:pt idx="141">
                  <c:v>35668</c:v>
                </c:pt>
                <c:pt idx="142">
                  <c:v>35669</c:v>
                </c:pt>
                <c:pt idx="143">
                  <c:v>35670</c:v>
                </c:pt>
                <c:pt idx="144">
                  <c:v>35671</c:v>
                </c:pt>
                <c:pt idx="145">
                  <c:v>35674</c:v>
                </c:pt>
                <c:pt idx="146">
                  <c:v>35675</c:v>
                </c:pt>
                <c:pt idx="147">
                  <c:v>35676</c:v>
                </c:pt>
                <c:pt idx="148">
                  <c:v>35677</c:v>
                </c:pt>
                <c:pt idx="149">
                  <c:v>35678</c:v>
                </c:pt>
                <c:pt idx="150">
                  <c:v>35681</c:v>
                </c:pt>
                <c:pt idx="151">
                  <c:v>35682</c:v>
                </c:pt>
                <c:pt idx="152">
                  <c:v>35683</c:v>
                </c:pt>
                <c:pt idx="153">
                  <c:v>35684</c:v>
                </c:pt>
                <c:pt idx="154">
                  <c:v>35685</c:v>
                </c:pt>
                <c:pt idx="155">
                  <c:v>35688</c:v>
                </c:pt>
                <c:pt idx="156">
                  <c:v>35689</c:v>
                </c:pt>
                <c:pt idx="157">
                  <c:v>35690</c:v>
                </c:pt>
                <c:pt idx="158">
                  <c:v>35691</c:v>
                </c:pt>
                <c:pt idx="159">
                  <c:v>35692</c:v>
                </c:pt>
                <c:pt idx="160">
                  <c:v>35695</c:v>
                </c:pt>
                <c:pt idx="161">
                  <c:v>35696</c:v>
                </c:pt>
                <c:pt idx="162">
                  <c:v>35697</c:v>
                </c:pt>
                <c:pt idx="163">
                  <c:v>35698</c:v>
                </c:pt>
                <c:pt idx="164">
                  <c:v>35699</c:v>
                </c:pt>
                <c:pt idx="165">
                  <c:v>35702</c:v>
                </c:pt>
                <c:pt idx="166">
                  <c:v>35703</c:v>
                </c:pt>
                <c:pt idx="167">
                  <c:v>35704</c:v>
                </c:pt>
                <c:pt idx="168">
                  <c:v>35705</c:v>
                </c:pt>
                <c:pt idx="169">
                  <c:v>35706</c:v>
                </c:pt>
                <c:pt idx="170">
                  <c:v>35709</c:v>
                </c:pt>
                <c:pt idx="171">
                  <c:v>35710</c:v>
                </c:pt>
                <c:pt idx="172">
                  <c:v>35711</c:v>
                </c:pt>
                <c:pt idx="173">
                  <c:v>35712</c:v>
                </c:pt>
                <c:pt idx="174">
                  <c:v>35713</c:v>
                </c:pt>
                <c:pt idx="175">
                  <c:v>35716</c:v>
                </c:pt>
                <c:pt idx="176">
                  <c:v>35717</c:v>
                </c:pt>
                <c:pt idx="177">
                  <c:v>35718</c:v>
                </c:pt>
                <c:pt idx="178">
                  <c:v>35719</c:v>
                </c:pt>
                <c:pt idx="179">
                  <c:v>35720</c:v>
                </c:pt>
                <c:pt idx="180">
                  <c:v>35723</c:v>
                </c:pt>
                <c:pt idx="181">
                  <c:v>35724</c:v>
                </c:pt>
                <c:pt idx="182">
                  <c:v>35725</c:v>
                </c:pt>
                <c:pt idx="183">
                  <c:v>35726</c:v>
                </c:pt>
                <c:pt idx="184">
                  <c:v>35727</c:v>
                </c:pt>
                <c:pt idx="185">
                  <c:v>35730</c:v>
                </c:pt>
                <c:pt idx="186">
                  <c:v>35731</c:v>
                </c:pt>
                <c:pt idx="187">
                  <c:v>35732</c:v>
                </c:pt>
                <c:pt idx="188">
                  <c:v>35733</c:v>
                </c:pt>
                <c:pt idx="189">
                  <c:v>35734</c:v>
                </c:pt>
                <c:pt idx="190">
                  <c:v>35737</c:v>
                </c:pt>
                <c:pt idx="191">
                  <c:v>35738</c:v>
                </c:pt>
                <c:pt idx="192">
                  <c:v>35739</c:v>
                </c:pt>
                <c:pt idx="193">
                  <c:v>35740</c:v>
                </c:pt>
                <c:pt idx="194">
                  <c:v>35741</c:v>
                </c:pt>
                <c:pt idx="195">
                  <c:v>35744</c:v>
                </c:pt>
                <c:pt idx="196">
                  <c:v>35745</c:v>
                </c:pt>
                <c:pt idx="197">
                  <c:v>35746</c:v>
                </c:pt>
                <c:pt idx="198">
                  <c:v>35747</c:v>
                </c:pt>
                <c:pt idx="199">
                  <c:v>35748</c:v>
                </c:pt>
                <c:pt idx="200">
                  <c:v>35751</c:v>
                </c:pt>
                <c:pt idx="201">
                  <c:v>35752</c:v>
                </c:pt>
                <c:pt idx="202">
                  <c:v>35753</c:v>
                </c:pt>
                <c:pt idx="203">
                  <c:v>35754</c:v>
                </c:pt>
                <c:pt idx="204">
                  <c:v>35755</c:v>
                </c:pt>
                <c:pt idx="205">
                  <c:v>35758</c:v>
                </c:pt>
                <c:pt idx="206">
                  <c:v>35759</c:v>
                </c:pt>
                <c:pt idx="207">
                  <c:v>35760</c:v>
                </c:pt>
                <c:pt idx="208">
                  <c:v>35761</c:v>
                </c:pt>
                <c:pt idx="209">
                  <c:v>35762</c:v>
                </c:pt>
                <c:pt idx="210">
                  <c:v>35765</c:v>
                </c:pt>
                <c:pt idx="211">
                  <c:v>35766</c:v>
                </c:pt>
                <c:pt idx="212">
                  <c:v>35767</c:v>
                </c:pt>
                <c:pt idx="213">
                  <c:v>35768</c:v>
                </c:pt>
                <c:pt idx="214">
                  <c:v>35769</c:v>
                </c:pt>
                <c:pt idx="215">
                  <c:v>35772</c:v>
                </c:pt>
                <c:pt idx="216">
                  <c:v>35773</c:v>
                </c:pt>
                <c:pt idx="217">
                  <c:v>35774</c:v>
                </c:pt>
                <c:pt idx="218">
                  <c:v>35775</c:v>
                </c:pt>
                <c:pt idx="219">
                  <c:v>35776</c:v>
                </c:pt>
                <c:pt idx="220">
                  <c:v>35779</c:v>
                </c:pt>
                <c:pt idx="221">
                  <c:v>35780</c:v>
                </c:pt>
                <c:pt idx="222">
                  <c:v>35781</c:v>
                </c:pt>
                <c:pt idx="223">
                  <c:v>35782</c:v>
                </c:pt>
                <c:pt idx="224">
                  <c:v>35783</c:v>
                </c:pt>
                <c:pt idx="225">
                  <c:v>35786</c:v>
                </c:pt>
                <c:pt idx="226">
                  <c:v>35787</c:v>
                </c:pt>
                <c:pt idx="227">
                  <c:v>35788</c:v>
                </c:pt>
                <c:pt idx="228">
                  <c:v>35793</c:v>
                </c:pt>
                <c:pt idx="229">
                  <c:v>35794</c:v>
                </c:pt>
                <c:pt idx="230">
                  <c:v>35795</c:v>
                </c:pt>
                <c:pt idx="231">
                  <c:v>35797</c:v>
                </c:pt>
                <c:pt idx="232">
                  <c:v>35800</c:v>
                </c:pt>
                <c:pt idx="233">
                  <c:v>35801</c:v>
                </c:pt>
                <c:pt idx="234">
                  <c:v>35802</c:v>
                </c:pt>
                <c:pt idx="235">
                  <c:v>35803</c:v>
                </c:pt>
                <c:pt idx="236">
                  <c:v>35804</c:v>
                </c:pt>
                <c:pt idx="237">
                  <c:v>35807</c:v>
                </c:pt>
                <c:pt idx="238">
                  <c:v>35808</c:v>
                </c:pt>
                <c:pt idx="239">
                  <c:v>35809</c:v>
                </c:pt>
                <c:pt idx="240">
                  <c:v>35810</c:v>
                </c:pt>
                <c:pt idx="241">
                  <c:v>35811</c:v>
                </c:pt>
                <c:pt idx="242">
                  <c:v>35814</c:v>
                </c:pt>
                <c:pt idx="243">
                  <c:v>35815</c:v>
                </c:pt>
                <c:pt idx="244">
                  <c:v>35816</c:v>
                </c:pt>
                <c:pt idx="245">
                  <c:v>35817</c:v>
                </c:pt>
                <c:pt idx="246">
                  <c:v>35818</c:v>
                </c:pt>
                <c:pt idx="247">
                  <c:v>35821</c:v>
                </c:pt>
                <c:pt idx="248">
                  <c:v>35822</c:v>
                </c:pt>
                <c:pt idx="249">
                  <c:v>35823</c:v>
                </c:pt>
                <c:pt idx="250">
                  <c:v>35824</c:v>
                </c:pt>
                <c:pt idx="251">
                  <c:v>35825</c:v>
                </c:pt>
                <c:pt idx="252">
                  <c:v>35828</c:v>
                </c:pt>
                <c:pt idx="253">
                  <c:v>35829</c:v>
                </c:pt>
                <c:pt idx="254">
                  <c:v>35830</c:v>
                </c:pt>
                <c:pt idx="255">
                  <c:v>35831</c:v>
                </c:pt>
                <c:pt idx="256">
                  <c:v>35832</c:v>
                </c:pt>
                <c:pt idx="257">
                  <c:v>35835</c:v>
                </c:pt>
                <c:pt idx="258">
                  <c:v>35836</c:v>
                </c:pt>
                <c:pt idx="259">
                  <c:v>35837</c:v>
                </c:pt>
                <c:pt idx="260">
                  <c:v>35838</c:v>
                </c:pt>
                <c:pt idx="261">
                  <c:v>35839</c:v>
                </c:pt>
                <c:pt idx="262">
                  <c:v>35842</c:v>
                </c:pt>
                <c:pt idx="263">
                  <c:v>35843</c:v>
                </c:pt>
                <c:pt idx="264">
                  <c:v>35844</c:v>
                </c:pt>
                <c:pt idx="265">
                  <c:v>35845</c:v>
                </c:pt>
                <c:pt idx="266">
                  <c:v>35846</c:v>
                </c:pt>
                <c:pt idx="267">
                  <c:v>35849</c:v>
                </c:pt>
                <c:pt idx="268">
                  <c:v>35850</c:v>
                </c:pt>
                <c:pt idx="269">
                  <c:v>35851</c:v>
                </c:pt>
                <c:pt idx="270">
                  <c:v>35852</c:v>
                </c:pt>
                <c:pt idx="271">
                  <c:v>35853</c:v>
                </c:pt>
                <c:pt idx="272">
                  <c:v>35856</c:v>
                </c:pt>
                <c:pt idx="273">
                  <c:v>35857</c:v>
                </c:pt>
                <c:pt idx="274">
                  <c:v>35858</c:v>
                </c:pt>
                <c:pt idx="275">
                  <c:v>35859</c:v>
                </c:pt>
                <c:pt idx="276">
                  <c:v>35860</c:v>
                </c:pt>
                <c:pt idx="277">
                  <c:v>35863</c:v>
                </c:pt>
                <c:pt idx="278">
                  <c:v>35864</c:v>
                </c:pt>
                <c:pt idx="279">
                  <c:v>35865</c:v>
                </c:pt>
                <c:pt idx="280">
                  <c:v>35866</c:v>
                </c:pt>
                <c:pt idx="281">
                  <c:v>35867</c:v>
                </c:pt>
                <c:pt idx="282">
                  <c:v>35870</c:v>
                </c:pt>
                <c:pt idx="283">
                  <c:v>35871</c:v>
                </c:pt>
                <c:pt idx="284">
                  <c:v>35872</c:v>
                </c:pt>
                <c:pt idx="285">
                  <c:v>35873</c:v>
                </c:pt>
                <c:pt idx="286">
                  <c:v>35874</c:v>
                </c:pt>
                <c:pt idx="287">
                  <c:v>35877</c:v>
                </c:pt>
                <c:pt idx="288">
                  <c:v>35878</c:v>
                </c:pt>
                <c:pt idx="289">
                  <c:v>35879</c:v>
                </c:pt>
                <c:pt idx="290">
                  <c:v>35880</c:v>
                </c:pt>
                <c:pt idx="291">
                  <c:v>35881</c:v>
                </c:pt>
                <c:pt idx="292">
                  <c:v>35884</c:v>
                </c:pt>
                <c:pt idx="293">
                  <c:v>35885</c:v>
                </c:pt>
                <c:pt idx="294">
                  <c:v>35886</c:v>
                </c:pt>
                <c:pt idx="295">
                  <c:v>35887</c:v>
                </c:pt>
                <c:pt idx="296">
                  <c:v>35888</c:v>
                </c:pt>
                <c:pt idx="297">
                  <c:v>35891</c:v>
                </c:pt>
                <c:pt idx="298">
                  <c:v>35892</c:v>
                </c:pt>
                <c:pt idx="299">
                  <c:v>35893</c:v>
                </c:pt>
                <c:pt idx="300">
                  <c:v>35894</c:v>
                </c:pt>
                <c:pt idx="301">
                  <c:v>35899</c:v>
                </c:pt>
                <c:pt idx="302">
                  <c:v>35900</c:v>
                </c:pt>
                <c:pt idx="303">
                  <c:v>35901</c:v>
                </c:pt>
                <c:pt idx="304">
                  <c:v>35902</c:v>
                </c:pt>
                <c:pt idx="305">
                  <c:v>35905</c:v>
                </c:pt>
                <c:pt idx="306">
                  <c:v>35906</c:v>
                </c:pt>
                <c:pt idx="307">
                  <c:v>35907</c:v>
                </c:pt>
                <c:pt idx="308">
                  <c:v>35908</c:v>
                </c:pt>
                <c:pt idx="309">
                  <c:v>35909</c:v>
                </c:pt>
                <c:pt idx="310">
                  <c:v>35912</c:v>
                </c:pt>
                <c:pt idx="311">
                  <c:v>35913</c:v>
                </c:pt>
                <c:pt idx="312">
                  <c:v>35914</c:v>
                </c:pt>
                <c:pt idx="313">
                  <c:v>35915</c:v>
                </c:pt>
                <c:pt idx="314">
                  <c:v>35916</c:v>
                </c:pt>
                <c:pt idx="315">
                  <c:v>35920</c:v>
                </c:pt>
                <c:pt idx="316">
                  <c:v>35921</c:v>
                </c:pt>
                <c:pt idx="317">
                  <c:v>35922</c:v>
                </c:pt>
                <c:pt idx="318">
                  <c:v>35923</c:v>
                </c:pt>
                <c:pt idx="319">
                  <c:v>35926</c:v>
                </c:pt>
                <c:pt idx="320">
                  <c:v>35927</c:v>
                </c:pt>
                <c:pt idx="321">
                  <c:v>35928</c:v>
                </c:pt>
                <c:pt idx="322">
                  <c:v>35929</c:v>
                </c:pt>
                <c:pt idx="323">
                  <c:v>35930</c:v>
                </c:pt>
                <c:pt idx="324">
                  <c:v>35933</c:v>
                </c:pt>
                <c:pt idx="325">
                  <c:v>35934</c:v>
                </c:pt>
                <c:pt idx="326">
                  <c:v>35935</c:v>
                </c:pt>
                <c:pt idx="327">
                  <c:v>35936</c:v>
                </c:pt>
                <c:pt idx="328">
                  <c:v>35937</c:v>
                </c:pt>
                <c:pt idx="329">
                  <c:v>35941</c:v>
                </c:pt>
                <c:pt idx="330">
                  <c:v>35942</c:v>
                </c:pt>
                <c:pt idx="331">
                  <c:v>35943</c:v>
                </c:pt>
                <c:pt idx="332">
                  <c:v>35944</c:v>
                </c:pt>
                <c:pt idx="333">
                  <c:v>35947</c:v>
                </c:pt>
                <c:pt idx="334">
                  <c:v>35948</c:v>
                </c:pt>
                <c:pt idx="335">
                  <c:v>35949</c:v>
                </c:pt>
                <c:pt idx="336">
                  <c:v>35950</c:v>
                </c:pt>
                <c:pt idx="337">
                  <c:v>35951</c:v>
                </c:pt>
                <c:pt idx="338">
                  <c:v>35954</c:v>
                </c:pt>
                <c:pt idx="339">
                  <c:v>35955</c:v>
                </c:pt>
                <c:pt idx="340">
                  <c:v>35956</c:v>
                </c:pt>
                <c:pt idx="341">
                  <c:v>35957</c:v>
                </c:pt>
                <c:pt idx="342">
                  <c:v>35958</c:v>
                </c:pt>
                <c:pt idx="343">
                  <c:v>35961</c:v>
                </c:pt>
                <c:pt idx="344">
                  <c:v>35962</c:v>
                </c:pt>
                <c:pt idx="345">
                  <c:v>35963</c:v>
                </c:pt>
                <c:pt idx="346">
                  <c:v>35964</c:v>
                </c:pt>
                <c:pt idx="347">
                  <c:v>35965</c:v>
                </c:pt>
                <c:pt idx="348">
                  <c:v>35968</c:v>
                </c:pt>
                <c:pt idx="349">
                  <c:v>35969</c:v>
                </c:pt>
                <c:pt idx="350">
                  <c:v>35970</c:v>
                </c:pt>
                <c:pt idx="351">
                  <c:v>35971</c:v>
                </c:pt>
                <c:pt idx="352">
                  <c:v>35972</c:v>
                </c:pt>
                <c:pt idx="353">
                  <c:v>35975</c:v>
                </c:pt>
                <c:pt idx="354">
                  <c:v>35976</c:v>
                </c:pt>
                <c:pt idx="355">
                  <c:v>35977</c:v>
                </c:pt>
                <c:pt idx="356">
                  <c:v>35978</c:v>
                </c:pt>
                <c:pt idx="357">
                  <c:v>35979</c:v>
                </c:pt>
                <c:pt idx="358">
                  <c:v>35982</c:v>
                </c:pt>
                <c:pt idx="359">
                  <c:v>35983</c:v>
                </c:pt>
                <c:pt idx="360">
                  <c:v>35984</c:v>
                </c:pt>
                <c:pt idx="361">
                  <c:v>35985</c:v>
                </c:pt>
                <c:pt idx="362">
                  <c:v>35986</c:v>
                </c:pt>
                <c:pt idx="363">
                  <c:v>35989</c:v>
                </c:pt>
                <c:pt idx="364">
                  <c:v>35990</c:v>
                </c:pt>
                <c:pt idx="365">
                  <c:v>35991</c:v>
                </c:pt>
                <c:pt idx="366">
                  <c:v>35992</c:v>
                </c:pt>
                <c:pt idx="367">
                  <c:v>35993</c:v>
                </c:pt>
                <c:pt idx="368">
                  <c:v>35996</c:v>
                </c:pt>
                <c:pt idx="369">
                  <c:v>35997</c:v>
                </c:pt>
                <c:pt idx="370">
                  <c:v>35998</c:v>
                </c:pt>
                <c:pt idx="371">
                  <c:v>35999</c:v>
                </c:pt>
                <c:pt idx="372">
                  <c:v>36000</c:v>
                </c:pt>
                <c:pt idx="373">
                  <c:v>36003</c:v>
                </c:pt>
                <c:pt idx="374">
                  <c:v>36004</c:v>
                </c:pt>
                <c:pt idx="375">
                  <c:v>36005</c:v>
                </c:pt>
                <c:pt idx="376">
                  <c:v>36006</c:v>
                </c:pt>
                <c:pt idx="377">
                  <c:v>36007</c:v>
                </c:pt>
                <c:pt idx="378">
                  <c:v>36010</c:v>
                </c:pt>
                <c:pt idx="379">
                  <c:v>36011</c:v>
                </c:pt>
                <c:pt idx="380">
                  <c:v>36012</c:v>
                </c:pt>
                <c:pt idx="381">
                  <c:v>36013</c:v>
                </c:pt>
                <c:pt idx="382">
                  <c:v>36014</c:v>
                </c:pt>
                <c:pt idx="383">
                  <c:v>36017</c:v>
                </c:pt>
                <c:pt idx="384">
                  <c:v>36018</c:v>
                </c:pt>
                <c:pt idx="385">
                  <c:v>36019</c:v>
                </c:pt>
                <c:pt idx="386">
                  <c:v>36020</c:v>
                </c:pt>
                <c:pt idx="387">
                  <c:v>36021</c:v>
                </c:pt>
                <c:pt idx="388">
                  <c:v>36024</c:v>
                </c:pt>
                <c:pt idx="389">
                  <c:v>36025</c:v>
                </c:pt>
                <c:pt idx="390">
                  <c:v>36026</c:v>
                </c:pt>
                <c:pt idx="391">
                  <c:v>36027</c:v>
                </c:pt>
                <c:pt idx="392">
                  <c:v>36028</c:v>
                </c:pt>
                <c:pt idx="393">
                  <c:v>36031</c:v>
                </c:pt>
                <c:pt idx="394">
                  <c:v>36032</c:v>
                </c:pt>
                <c:pt idx="395">
                  <c:v>36033</c:v>
                </c:pt>
                <c:pt idx="396">
                  <c:v>36034</c:v>
                </c:pt>
                <c:pt idx="397">
                  <c:v>36035</c:v>
                </c:pt>
                <c:pt idx="398">
                  <c:v>36039</c:v>
                </c:pt>
                <c:pt idx="399">
                  <c:v>36040</c:v>
                </c:pt>
                <c:pt idx="400">
                  <c:v>36041</c:v>
                </c:pt>
                <c:pt idx="401">
                  <c:v>36042</c:v>
                </c:pt>
                <c:pt idx="402">
                  <c:v>36045</c:v>
                </c:pt>
                <c:pt idx="403">
                  <c:v>36046</c:v>
                </c:pt>
                <c:pt idx="404">
                  <c:v>36047</c:v>
                </c:pt>
                <c:pt idx="405">
                  <c:v>36048</c:v>
                </c:pt>
                <c:pt idx="406">
                  <c:v>36049</c:v>
                </c:pt>
                <c:pt idx="407">
                  <c:v>36052</c:v>
                </c:pt>
                <c:pt idx="408">
                  <c:v>36053</c:v>
                </c:pt>
                <c:pt idx="409">
                  <c:v>36054</c:v>
                </c:pt>
                <c:pt idx="410">
                  <c:v>36055</c:v>
                </c:pt>
                <c:pt idx="411">
                  <c:v>36056</c:v>
                </c:pt>
                <c:pt idx="412">
                  <c:v>36059</c:v>
                </c:pt>
                <c:pt idx="413">
                  <c:v>36060</c:v>
                </c:pt>
                <c:pt idx="414">
                  <c:v>36061</c:v>
                </c:pt>
                <c:pt idx="415">
                  <c:v>36062</c:v>
                </c:pt>
                <c:pt idx="416">
                  <c:v>36063</c:v>
                </c:pt>
                <c:pt idx="417">
                  <c:v>36066</c:v>
                </c:pt>
                <c:pt idx="418">
                  <c:v>36067</c:v>
                </c:pt>
                <c:pt idx="419">
                  <c:v>36068</c:v>
                </c:pt>
                <c:pt idx="420">
                  <c:v>36069</c:v>
                </c:pt>
                <c:pt idx="421">
                  <c:v>36070</c:v>
                </c:pt>
                <c:pt idx="422">
                  <c:v>36073</c:v>
                </c:pt>
                <c:pt idx="423">
                  <c:v>36074</c:v>
                </c:pt>
                <c:pt idx="424">
                  <c:v>36075</c:v>
                </c:pt>
                <c:pt idx="425">
                  <c:v>36076</c:v>
                </c:pt>
                <c:pt idx="426">
                  <c:v>36077</c:v>
                </c:pt>
                <c:pt idx="427">
                  <c:v>36080</c:v>
                </c:pt>
                <c:pt idx="428">
                  <c:v>36081</c:v>
                </c:pt>
                <c:pt idx="429">
                  <c:v>36082</c:v>
                </c:pt>
                <c:pt idx="430">
                  <c:v>36083</c:v>
                </c:pt>
                <c:pt idx="431">
                  <c:v>36084</c:v>
                </c:pt>
                <c:pt idx="432">
                  <c:v>36087</c:v>
                </c:pt>
                <c:pt idx="433">
                  <c:v>36088</c:v>
                </c:pt>
                <c:pt idx="434">
                  <c:v>36089</c:v>
                </c:pt>
                <c:pt idx="435">
                  <c:v>36090</c:v>
                </c:pt>
                <c:pt idx="436">
                  <c:v>36091</c:v>
                </c:pt>
                <c:pt idx="437">
                  <c:v>36094</c:v>
                </c:pt>
                <c:pt idx="438">
                  <c:v>36095</c:v>
                </c:pt>
                <c:pt idx="439">
                  <c:v>36096</c:v>
                </c:pt>
                <c:pt idx="440">
                  <c:v>36097</c:v>
                </c:pt>
                <c:pt idx="441">
                  <c:v>36098</c:v>
                </c:pt>
                <c:pt idx="442">
                  <c:v>36101</c:v>
                </c:pt>
                <c:pt idx="443">
                  <c:v>36102</c:v>
                </c:pt>
                <c:pt idx="444">
                  <c:v>36103</c:v>
                </c:pt>
                <c:pt idx="445">
                  <c:v>36104</c:v>
                </c:pt>
                <c:pt idx="446">
                  <c:v>36105</c:v>
                </c:pt>
                <c:pt idx="447">
                  <c:v>36108</c:v>
                </c:pt>
                <c:pt idx="448">
                  <c:v>36109</c:v>
                </c:pt>
                <c:pt idx="449">
                  <c:v>36110</c:v>
                </c:pt>
                <c:pt idx="450">
                  <c:v>36111</c:v>
                </c:pt>
                <c:pt idx="451">
                  <c:v>36112</c:v>
                </c:pt>
                <c:pt idx="452">
                  <c:v>36115</c:v>
                </c:pt>
                <c:pt idx="453">
                  <c:v>36116</c:v>
                </c:pt>
                <c:pt idx="454">
                  <c:v>36117</c:v>
                </c:pt>
                <c:pt idx="455">
                  <c:v>36118</c:v>
                </c:pt>
                <c:pt idx="456">
                  <c:v>36119</c:v>
                </c:pt>
                <c:pt idx="457">
                  <c:v>36122</c:v>
                </c:pt>
                <c:pt idx="458">
                  <c:v>36123</c:v>
                </c:pt>
                <c:pt idx="459">
                  <c:v>36124</c:v>
                </c:pt>
                <c:pt idx="460">
                  <c:v>36125</c:v>
                </c:pt>
                <c:pt idx="461">
                  <c:v>36126</c:v>
                </c:pt>
                <c:pt idx="462">
                  <c:v>36129</c:v>
                </c:pt>
                <c:pt idx="463">
                  <c:v>36130</c:v>
                </c:pt>
                <c:pt idx="464">
                  <c:v>36131</c:v>
                </c:pt>
                <c:pt idx="465">
                  <c:v>36132</c:v>
                </c:pt>
                <c:pt idx="466">
                  <c:v>36133</c:v>
                </c:pt>
                <c:pt idx="467">
                  <c:v>36136</c:v>
                </c:pt>
                <c:pt idx="468">
                  <c:v>36137</c:v>
                </c:pt>
                <c:pt idx="469">
                  <c:v>36138</c:v>
                </c:pt>
                <c:pt idx="470">
                  <c:v>36139</c:v>
                </c:pt>
                <c:pt idx="471">
                  <c:v>36140</c:v>
                </c:pt>
                <c:pt idx="472">
                  <c:v>36143</c:v>
                </c:pt>
                <c:pt idx="473">
                  <c:v>36144</c:v>
                </c:pt>
                <c:pt idx="474">
                  <c:v>36145</c:v>
                </c:pt>
                <c:pt idx="475">
                  <c:v>36146</c:v>
                </c:pt>
                <c:pt idx="476">
                  <c:v>36147</c:v>
                </c:pt>
                <c:pt idx="477">
                  <c:v>36150</c:v>
                </c:pt>
                <c:pt idx="478">
                  <c:v>36151</c:v>
                </c:pt>
                <c:pt idx="479">
                  <c:v>36152</c:v>
                </c:pt>
                <c:pt idx="480">
                  <c:v>36153</c:v>
                </c:pt>
                <c:pt idx="481">
                  <c:v>36158</c:v>
                </c:pt>
                <c:pt idx="482">
                  <c:v>36159</c:v>
                </c:pt>
                <c:pt idx="483">
                  <c:v>36164</c:v>
                </c:pt>
                <c:pt idx="484">
                  <c:v>36165</c:v>
                </c:pt>
                <c:pt idx="485">
                  <c:v>36166</c:v>
                </c:pt>
                <c:pt idx="486">
                  <c:v>36167</c:v>
                </c:pt>
                <c:pt idx="487">
                  <c:v>36168</c:v>
                </c:pt>
                <c:pt idx="488">
                  <c:v>36171</c:v>
                </c:pt>
                <c:pt idx="489">
                  <c:v>36172</c:v>
                </c:pt>
                <c:pt idx="490">
                  <c:v>36173</c:v>
                </c:pt>
                <c:pt idx="491">
                  <c:v>36174</c:v>
                </c:pt>
                <c:pt idx="492">
                  <c:v>36175</c:v>
                </c:pt>
                <c:pt idx="493">
                  <c:v>36178</c:v>
                </c:pt>
                <c:pt idx="494">
                  <c:v>36179</c:v>
                </c:pt>
                <c:pt idx="495">
                  <c:v>36180</c:v>
                </c:pt>
                <c:pt idx="496">
                  <c:v>36181</c:v>
                </c:pt>
                <c:pt idx="497">
                  <c:v>36182</c:v>
                </c:pt>
                <c:pt idx="498">
                  <c:v>36185</c:v>
                </c:pt>
                <c:pt idx="499">
                  <c:v>36186</c:v>
                </c:pt>
                <c:pt idx="500">
                  <c:v>36187</c:v>
                </c:pt>
                <c:pt idx="501">
                  <c:v>36188</c:v>
                </c:pt>
                <c:pt idx="502">
                  <c:v>36189</c:v>
                </c:pt>
                <c:pt idx="503">
                  <c:v>36192</c:v>
                </c:pt>
                <c:pt idx="504">
                  <c:v>36193</c:v>
                </c:pt>
                <c:pt idx="505">
                  <c:v>36194</c:v>
                </c:pt>
                <c:pt idx="506">
                  <c:v>36195</c:v>
                </c:pt>
                <c:pt idx="507">
                  <c:v>36196</c:v>
                </c:pt>
                <c:pt idx="508">
                  <c:v>36199</c:v>
                </c:pt>
                <c:pt idx="509">
                  <c:v>36200</c:v>
                </c:pt>
                <c:pt idx="510">
                  <c:v>36201</c:v>
                </c:pt>
                <c:pt idx="511">
                  <c:v>36202</c:v>
                </c:pt>
                <c:pt idx="512">
                  <c:v>36203</c:v>
                </c:pt>
                <c:pt idx="513">
                  <c:v>36206</c:v>
                </c:pt>
                <c:pt idx="514">
                  <c:v>36207</c:v>
                </c:pt>
                <c:pt idx="515">
                  <c:v>36208</c:v>
                </c:pt>
                <c:pt idx="516">
                  <c:v>36209</c:v>
                </c:pt>
                <c:pt idx="517">
                  <c:v>36210</c:v>
                </c:pt>
                <c:pt idx="518">
                  <c:v>36213</c:v>
                </c:pt>
                <c:pt idx="519">
                  <c:v>36214</c:v>
                </c:pt>
                <c:pt idx="520">
                  <c:v>36215</c:v>
                </c:pt>
                <c:pt idx="521">
                  <c:v>36216</c:v>
                </c:pt>
                <c:pt idx="522">
                  <c:v>36217</c:v>
                </c:pt>
                <c:pt idx="523">
                  <c:v>36220</c:v>
                </c:pt>
                <c:pt idx="524">
                  <c:v>36221</c:v>
                </c:pt>
                <c:pt idx="525">
                  <c:v>36222</c:v>
                </c:pt>
                <c:pt idx="526">
                  <c:v>36223</c:v>
                </c:pt>
                <c:pt idx="527">
                  <c:v>36224</c:v>
                </c:pt>
                <c:pt idx="528">
                  <c:v>36227</c:v>
                </c:pt>
                <c:pt idx="529">
                  <c:v>36228</c:v>
                </c:pt>
                <c:pt idx="530">
                  <c:v>36229</c:v>
                </c:pt>
                <c:pt idx="531">
                  <c:v>36230</c:v>
                </c:pt>
                <c:pt idx="532">
                  <c:v>36231</c:v>
                </c:pt>
                <c:pt idx="533">
                  <c:v>36234</c:v>
                </c:pt>
                <c:pt idx="534">
                  <c:v>36235</c:v>
                </c:pt>
                <c:pt idx="535">
                  <c:v>36236</c:v>
                </c:pt>
                <c:pt idx="536">
                  <c:v>36237</c:v>
                </c:pt>
                <c:pt idx="537">
                  <c:v>36238</c:v>
                </c:pt>
                <c:pt idx="538">
                  <c:v>36241</c:v>
                </c:pt>
                <c:pt idx="539">
                  <c:v>36242</c:v>
                </c:pt>
                <c:pt idx="540">
                  <c:v>36243</c:v>
                </c:pt>
                <c:pt idx="541">
                  <c:v>36244</c:v>
                </c:pt>
                <c:pt idx="542">
                  <c:v>36245</c:v>
                </c:pt>
                <c:pt idx="543">
                  <c:v>36248</c:v>
                </c:pt>
                <c:pt idx="544">
                  <c:v>36249</c:v>
                </c:pt>
                <c:pt idx="545">
                  <c:v>36250</c:v>
                </c:pt>
                <c:pt idx="546">
                  <c:v>36251</c:v>
                </c:pt>
                <c:pt idx="547">
                  <c:v>36256</c:v>
                </c:pt>
                <c:pt idx="548">
                  <c:v>36257</c:v>
                </c:pt>
                <c:pt idx="549">
                  <c:v>36258</c:v>
                </c:pt>
                <c:pt idx="550">
                  <c:v>36259</c:v>
                </c:pt>
                <c:pt idx="551">
                  <c:v>36262</c:v>
                </c:pt>
                <c:pt idx="552">
                  <c:v>36263</c:v>
                </c:pt>
                <c:pt idx="553">
                  <c:v>36264</c:v>
                </c:pt>
                <c:pt idx="554">
                  <c:v>36265</c:v>
                </c:pt>
                <c:pt idx="555">
                  <c:v>36266</c:v>
                </c:pt>
                <c:pt idx="556">
                  <c:v>36269</c:v>
                </c:pt>
                <c:pt idx="557">
                  <c:v>36270</c:v>
                </c:pt>
                <c:pt idx="558">
                  <c:v>36271</c:v>
                </c:pt>
                <c:pt idx="559">
                  <c:v>36272</c:v>
                </c:pt>
                <c:pt idx="560">
                  <c:v>36273</c:v>
                </c:pt>
                <c:pt idx="561">
                  <c:v>36276</c:v>
                </c:pt>
                <c:pt idx="562">
                  <c:v>36277</c:v>
                </c:pt>
                <c:pt idx="563">
                  <c:v>36278</c:v>
                </c:pt>
                <c:pt idx="564">
                  <c:v>36279</c:v>
                </c:pt>
                <c:pt idx="565">
                  <c:v>36280</c:v>
                </c:pt>
                <c:pt idx="566">
                  <c:v>36284</c:v>
                </c:pt>
                <c:pt idx="567">
                  <c:v>36285</c:v>
                </c:pt>
                <c:pt idx="568">
                  <c:v>36286</c:v>
                </c:pt>
                <c:pt idx="569">
                  <c:v>36287</c:v>
                </c:pt>
                <c:pt idx="570">
                  <c:v>36290</c:v>
                </c:pt>
                <c:pt idx="571">
                  <c:v>36291</c:v>
                </c:pt>
                <c:pt idx="572">
                  <c:v>36292</c:v>
                </c:pt>
                <c:pt idx="573">
                  <c:v>36293</c:v>
                </c:pt>
                <c:pt idx="574">
                  <c:v>36294</c:v>
                </c:pt>
                <c:pt idx="575">
                  <c:v>36297</c:v>
                </c:pt>
                <c:pt idx="576">
                  <c:v>36298</c:v>
                </c:pt>
                <c:pt idx="577">
                  <c:v>36299</c:v>
                </c:pt>
                <c:pt idx="578">
                  <c:v>36300</c:v>
                </c:pt>
                <c:pt idx="579">
                  <c:v>36301</c:v>
                </c:pt>
                <c:pt idx="580">
                  <c:v>36304</c:v>
                </c:pt>
                <c:pt idx="581">
                  <c:v>36305</c:v>
                </c:pt>
                <c:pt idx="582">
                  <c:v>36306</c:v>
                </c:pt>
                <c:pt idx="583">
                  <c:v>36307</c:v>
                </c:pt>
                <c:pt idx="584">
                  <c:v>36308</c:v>
                </c:pt>
                <c:pt idx="585">
                  <c:v>36312</c:v>
                </c:pt>
                <c:pt idx="586">
                  <c:v>36313</c:v>
                </c:pt>
                <c:pt idx="587">
                  <c:v>36314</c:v>
                </c:pt>
                <c:pt idx="588">
                  <c:v>36315</c:v>
                </c:pt>
                <c:pt idx="589">
                  <c:v>36318</c:v>
                </c:pt>
                <c:pt idx="590">
                  <c:v>36319</c:v>
                </c:pt>
                <c:pt idx="591">
                  <c:v>36320</c:v>
                </c:pt>
                <c:pt idx="592">
                  <c:v>36321</c:v>
                </c:pt>
                <c:pt idx="593">
                  <c:v>36322</c:v>
                </c:pt>
                <c:pt idx="594">
                  <c:v>36325</c:v>
                </c:pt>
                <c:pt idx="595">
                  <c:v>36326</c:v>
                </c:pt>
                <c:pt idx="596">
                  <c:v>36327</c:v>
                </c:pt>
                <c:pt idx="597">
                  <c:v>36328</c:v>
                </c:pt>
                <c:pt idx="598">
                  <c:v>36329</c:v>
                </c:pt>
                <c:pt idx="599">
                  <c:v>36332</c:v>
                </c:pt>
                <c:pt idx="600">
                  <c:v>36333</c:v>
                </c:pt>
                <c:pt idx="601">
                  <c:v>36334</c:v>
                </c:pt>
                <c:pt idx="602">
                  <c:v>36335</c:v>
                </c:pt>
                <c:pt idx="603">
                  <c:v>36336</c:v>
                </c:pt>
                <c:pt idx="604">
                  <c:v>36339</c:v>
                </c:pt>
                <c:pt idx="605">
                  <c:v>36340</c:v>
                </c:pt>
                <c:pt idx="606">
                  <c:v>36341</c:v>
                </c:pt>
                <c:pt idx="607">
                  <c:v>36342</c:v>
                </c:pt>
                <c:pt idx="608">
                  <c:v>36343</c:v>
                </c:pt>
                <c:pt idx="609">
                  <c:v>36346</c:v>
                </c:pt>
                <c:pt idx="610">
                  <c:v>36347</c:v>
                </c:pt>
                <c:pt idx="611">
                  <c:v>36348</c:v>
                </c:pt>
                <c:pt idx="612">
                  <c:v>36349</c:v>
                </c:pt>
                <c:pt idx="613">
                  <c:v>36350</c:v>
                </c:pt>
                <c:pt idx="614">
                  <c:v>36353</c:v>
                </c:pt>
                <c:pt idx="615">
                  <c:v>36354</c:v>
                </c:pt>
                <c:pt idx="616">
                  <c:v>36355</c:v>
                </c:pt>
                <c:pt idx="617">
                  <c:v>36356</c:v>
                </c:pt>
                <c:pt idx="618">
                  <c:v>36357</c:v>
                </c:pt>
                <c:pt idx="619">
                  <c:v>36360</c:v>
                </c:pt>
                <c:pt idx="620">
                  <c:v>36361</c:v>
                </c:pt>
                <c:pt idx="621">
                  <c:v>36362</c:v>
                </c:pt>
                <c:pt idx="622">
                  <c:v>36363</c:v>
                </c:pt>
                <c:pt idx="623">
                  <c:v>36364</c:v>
                </c:pt>
                <c:pt idx="624">
                  <c:v>36367</c:v>
                </c:pt>
                <c:pt idx="625">
                  <c:v>36368</c:v>
                </c:pt>
                <c:pt idx="626">
                  <c:v>36369</c:v>
                </c:pt>
                <c:pt idx="627">
                  <c:v>36370</c:v>
                </c:pt>
                <c:pt idx="628">
                  <c:v>36371</c:v>
                </c:pt>
                <c:pt idx="629">
                  <c:v>36374</c:v>
                </c:pt>
                <c:pt idx="630">
                  <c:v>36375</c:v>
                </c:pt>
                <c:pt idx="631">
                  <c:v>36376</c:v>
                </c:pt>
                <c:pt idx="632">
                  <c:v>36377</c:v>
                </c:pt>
                <c:pt idx="633">
                  <c:v>36378</c:v>
                </c:pt>
                <c:pt idx="634">
                  <c:v>36381</c:v>
                </c:pt>
                <c:pt idx="635">
                  <c:v>36382</c:v>
                </c:pt>
                <c:pt idx="636">
                  <c:v>36383</c:v>
                </c:pt>
                <c:pt idx="637">
                  <c:v>36384</c:v>
                </c:pt>
                <c:pt idx="638">
                  <c:v>36385</c:v>
                </c:pt>
                <c:pt idx="639">
                  <c:v>36388</c:v>
                </c:pt>
                <c:pt idx="640">
                  <c:v>36389</c:v>
                </c:pt>
                <c:pt idx="641">
                  <c:v>36390</c:v>
                </c:pt>
                <c:pt idx="642">
                  <c:v>36391</c:v>
                </c:pt>
                <c:pt idx="643">
                  <c:v>36392</c:v>
                </c:pt>
                <c:pt idx="644">
                  <c:v>36395</c:v>
                </c:pt>
                <c:pt idx="645">
                  <c:v>36396</c:v>
                </c:pt>
                <c:pt idx="646">
                  <c:v>36397</c:v>
                </c:pt>
                <c:pt idx="647">
                  <c:v>36398</c:v>
                </c:pt>
                <c:pt idx="648">
                  <c:v>36399</c:v>
                </c:pt>
                <c:pt idx="649">
                  <c:v>36403</c:v>
                </c:pt>
                <c:pt idx="650">
                  <c:v>36404</c:v>
                </c:pt>
                <c:pt idx="651">
                  <c:v>36405</c:v>
                </c:pt>
                <c:pt idx="652">
                  <c:v>36406</c:v>
                </c:pt>
                <c:pt idx="653">
                  <c:v>36409</c:v>
                </c:pt>
                <c:pt idx="654">
                  <c:v>36410</c:v>
                </c:pt>
                <c:pt idx="655">
                  <c:v>36411</c:v>
                </c:pt>
                <c:pt idx="656">
                  <c:v>36412</c:v>
                </c:pt>
                <c:pt idx="657">
                  <c:v>36413</c:v>
                </c:pt>
                <c:pt idx="658">
                  <c:v>36416</c:v>
                </c:pt>
                <c:pt idx="659">
                  <c:v>36417</c:v>
                </c:pt>
                <c:pt idx="660">
                  <c:v>36418</c:v>
                </c:pt>
                <c:pt idx="661">
                  <c:v>36419</c:v>
                </c:pt>
                <c:pt idx="662">
                  <c:v>36420</c:v>
                </c:pt>
                <c:pt idx="663">
                  <c:v>36423</c:v>
                </c:pt>
                <c:pt idx="664">
                  <c:v>36424</c:v>
                </c:pt>
                <c:pt idx="665">
                  <c:v>36425</c:v>
                </c:pt>
                <c:pt idx="666">
                  <c:v>36426</c:v>
                </c:pt>
                <c:pt idx="667">
                  <c:v>36427</c:v>
                </c:pt>
                <c:pt idx="668">
                  <c:v>36430</c:v>
                </c:pt>
                <c:pt idx="669">
                  <c:v>36431</c:v>
                </c:pt>
                <c:pt idx="670">
                  <c:v>36432</c:v>
                </c:pt>
                <c:pt idx="671">
                  <c:v>36433</c:v>
                </c:pt>
                <c:pt idx="672">
                  <c:v>36434</c:v>
                </c:pt>
                <c:pt idx="673">
                  <c:v>36437</c:v>
                </c:pt>
                <c:pt idx="674">
                  <c:v>36438</c:v>
                </c:pt>
                <c:pt idx="675">
                  <c:v>36439</c:v>
                </c:pt>
                <c:pt idx="676">
                  <c:v>36440</c:v>
                </c:pt>
                <c:pt idx="677">
                  <c:v>36441</c:v>
                </c:pt>
                <c:pt idx="678">
                  <c:v>36444</c:v>
                </c:pt>
                <c:pt idx="679">
                  <c:v>36445</c:v>
                </c:pt>
                <c:pt idx="680">
                  <c:v>36446</c:v>
                </c:pt>
                <c:pt idx="681">
                  <c:v>36447</c:v>
                </c:pt>
                <c:pt idx="682">
                  <c:v>36448</c:v>
                </c:pt>
                <c:pt idx="683">
                  <c:v>36451</c:v>
                </c:pt>
                <c:pt idx="684">
                  <c:v>36452</c:v>
                </c:pt>
                <c:pt idx="685">
                  <c:v>36453</c:v>
                </c:pt>
                <c:pt idx="686">
                  <c:v>36454</c:v>
                </c:pt>
                <c:pt idx="687">
                  <c:v>36455</c:v>
                </c:pt>
                <c:pt idx="688">
                  <c:v>36458</c:v>
                </c:pt>
                <c:pt idx="689">
                  <c:v>36459</c:v>
                </c:pt>
                <c:pt idx="690">
                  <c:v>36460</c:v>
                </c:pt>
                <c:pt idx="691">
                  <c:v>36461</c:v>
                </c:pt>
                <c:pt idx="692">
                  <c:v>36462</c:v>
                </c:pt>
                <c:pt idx="693">
                  <c:v>36465</c:v>
                </c:pt>
                <c:pt idx="694">
                  <c:v>36466</c:v>
                </c:pt>
                <c:pt idx="695">
                  <c:v>36467</c:v>
                </c:pt>
                <c:pt idx="696">
                  <c:v>36468</c:v>
                </c:pt>
                <c:pt idx="697">
                  <c:v>36469</c:v>
                </c:pt>
                <c:pt idx="698">
                  <c:v>36472</c:v>
                </c:pt>
                <c:pt idx="699">
                  <c:v>36473</c:v>
                </c:pt>
                <c:pt idx="700">
                  <c:v>36474</c:v>
                </c:pt>
                <c:pt idx="701">
                  <c:v>36475</c:v>
                </c:pt>
                <c:pt idx="702">
                  <c:v>36476</c:v>
                </c:pt>
                <c:pt idx="703">
                  <c:v>36479</c:v>
                </c:pt>
                <c:pt idx="704">
                  <c:v>36480</c:v>
                </c:pt>
                <c:pt idx="705">
                  <c:v>36481</c:v>
                </c:pt>
                <c:pt idx="706">
                  <c:v>36482</c:v>
                </c:pt>
                <c:pt idx="707">
                  <c:v>36483</c:v>
                </c:pt>
                <c:pt idx="708">
                  <c:v>36486</c:v>
                </c:pt>
                <c:pt idx="709">
                  <c:v>36487</c:v>
                </c:pt>
                <c:pt idx="710">
                  <c:v>36488</c:v>
                </c:pt>
                <c:pt idx="711">
                  <c:v>36489</c:v>
                </c:pt>
                <c:pt idx="712">
                  <c:v>36490</c:v>
                </c:pt>
                <c:pt idx="713">
                  <c:v>36493</c:v>
                </c:pt>
                <c:pt idx="714">
                  <c:v>36494</c:v>
                </c:pt>
                <c:pt idx="715">
                  <c:v>36495</c:v>
                </c:pt>
                <c:pt idx="716">
                  <c:v>36496</c:v>
                </c:pt>
                <c:pt idx="717">
                  <c:v>36497</c:v>
                </c:pt>
                <c:pt idx="718">
                  <c:v>36500</c:v>
                </c:pt>
                <c:pt idx="719">
                  <c:v>36501</c:v>
                </c:pt>
                <c:pt idx="720">
                  <c:v>36502</c:v>
                </c:pt>
                <c:pt idx="721">
                  <c:v>36503</c:v>
                </c:pt>
                <c:pt idx="722">
                  <c:v>36504</c:v>
                </c:pt>
                <c:pt idx="723">
                  <c:v>36507</c:v>
                </c:pt>
                <c:pt idx="724">
                  <c:v>36508</c:v>
                </c:pt>
                <c:pt idx="725">
                  <c:v>36509</c:v>
                </c:pt>
                <c:pt idx="726">
                  <c:v>36510</c:v>
                </c:pt>
                <c:pt idx="727">
                  <c:v>36511</c:v>
                </c:pt>
                <c:pt idx="728">
                  <c:v>36514</c:v>
                </c:pt>
                <c:pt idx="729">
                  <c:v>36515</c:v>
                </c:pt>
                <c:pt idx="730">
                  <c:v>36516</c:v>
                </c:pt>
                <c:pt idx="731">
                  <c:v>36517</c:v>
                </c:pt>
                <c:pt idx="732">
                  <c:v>36518</c:v>
                </c:pt>
                <c:pt idx="733">
                  <c:v>36523</c:v>
                </c:pt>
                <c:pt idx="734">
                  <c:v>36524</c:v>
                </c:pt>
                <c:pt idx="735">
                  <c:v>36529</c:v>
                </c:pt>
                <c:pt idx="736">
                  <c:v>36530</c:v>
                </c:pt>
                <c:pt idx="737">
                  <c:v>36531</c:v>
                </c:pt>
                <c:pt idx="738">
                  <c:v>36532</c:v>
                </c:pt>
                <c:pt idx="739">
                  <c:v>36535</c:v>
                </c:pt>
                <c:pt idx="740">
                  <c:v>36536</c:v>
                </c:pt>
                <c:pt idx="741">
                  <c:v>36537</c:v>
                </c:pt>
                <c:pt idx="742">
                  <c:v>36538</c:v>
                </c:pt>
                <c:pt idx="743">
                  <c:v>36539</c:v>
                </c:pt>
                <c:pt idx="744">
                  <c:v>36542</c:v>
                </c:pt>
                <c:pt idx="745">
                  <c:v>36543</c:v>
                </c:pt>
                <c:pt idx="746">
                  <c:v>36544</c:v>
                </c:pt>
                <c:pt idx="747">
                  <c:v>36545</c:v>
                </c:pt>
                <c:pt idx="748">
                  <c:v>36546</c:v>
                </c:pt>
                <c:pt idx="749">
                  <c:v>36549</c:v>
                </c:pt>
                <c:pt idx="750">
                  <c:v>36550</c:v>
                </c:pt>
                <c:pt idx="751">
                  <c:v>36551</c:v>
                </c:pt>
                <c:pt idx="752">
                  <c:v>36552</c:v>
                </c:pt>
                <c:pt idx="753">
                  <c:v>36553</c:v>
                </c:pt>
                <c:pt idx="754">
                  <c:v>36556</c:v>
                </c:pt>
                <c:pt idx="755">
                  <c:v>36557</c:v>
                </c:pt>
                <c:pt idx="756">
                  <c:v>36558</c:v>
                </c:pt>
                <c:pt idx="757">
                  <c:v>36559</c:v>
                </c:pt>
                <c:pt idx="758">
                  <c:v>36560</c:v>
                </c:pt>
                <c:pt idx="759">
                  <c:v>36563</c:v>
                </c:pt>
                <c:pt idx="760">
                  <c:v>36564</c:v>
                </c:pt>
                <c:pt idx="761">
                  <c:v>36565</c:v>
                </c:pt>
                <c:pt idx="762">
                  <c:v>36566</c:v>
                </c:pt>
                <c:pt idx="763">
                  <c:v>36567</c:v>
                </c:pt>
                <c:pt idx="764">
                  <c:v>36570</c:v>
                </c:pt>
                <c:pt idx="765">
                  <c:v>36571</c:v>
                </c:pt>
                <c:pt idx="766">
                  <c:v>36572</c:v>
                </c:pt>
                <c:pt idx="767">
                  <c:v>36573</c:v>
                </c:pt>
                <c:pt idx="768">
                  <c:v>36574</c:v>
                </c:pt>
                <c:pt idx="769">
                  <c:v>36577</c:v>
                </c:pt>
                <c:pt idx="770">
                  <c:v>36578</c:v>
                </c:pt>
                <c:pt idx="771">
                  <c:v>36579</c:v>
                </c:pt>
                <c:pt idx="772">
                  <c:v>36580</c:v>
                </c:pt>
                <c:pt idx="773">
                  <c:v>36581</c:v>
                </c:pt>
                <c:pt idx="774">
                  <c:v>36584</c:v>
                </c:pt>
                <c:pt idx="775">
                  <c:v>36585</c:v>
                </c:pt>
                <c:pt idx="776">
                  <c:v>36586</c:v>
                </c:pt>
                <c:pt idx="777">
                  <c:v>36587</c:v>
                </c:pt>
                <c:pt idx="778">
                  <c:v>36588</c:v>
                </c:pt>
                <c:pt idx="779">
                  <c:v>36591</c:v>
                </c:pt>
                <c:pt idx="780">
                  <c:v>36592</c:v>
                </c:pt>
                <c:pt idx="781">
                  <c:v>36593</c:v>
                </c:pt>
                <c:pt idx="782">
                  <c:v>36594</c:v>
                </c:pt>
                <c:pt idx="783">
                  <c:v>36595</c:v>
                </c:pt>
                <c:pt idx="784">
                  <c:v>36598</c:v>
                </c:pt>
                <c:pt idx="785">
                  <c:v>36599</c:v>
                </c:pt>
                <c:pt idx="786">
                  <c:v>36600</c:v>
                </c:pt>
                <c:pt idx="787">
                  <c:v>36601</c:v>
                </c:pt>
                <c:pt idx="788">
                  <c:v>36602</c:v>
                </c:pt>
                <c:pt idx="789">
                  <c:v>36605</c:v>
                </c:pt>
                <c:pt idx="790">
                  <c:v>36606</c:v>
                </c:pt>
                <c:pt idx="791">
                  <c:v>36607</c:v>
                </c:pt>
                <c:pt idx="792">
                  <c:v>36608</c:v>
                </c:pt>
                <c:pt idx="793">
                  <c:v>36609</c:v>
                </c:pt>
                <c:pt idx="794">
                  <c:v>36612</c:v>
                </c:pt>
                <c:pt idx="795">
                  <c:v>36613</c:v>
                </c:pt>
                <c:pt idx="796">
                  <c:v>36614</c:v>
                </c:pt>
                <c:pt idx="797">
                  <c:v>36615</c:v>
                </c:pt>
                <c:pt idx="798">
                  <c:v>36616</c:v>
                </c:pt>
                <c:pt idx="799">
                  <c:v>36619</c:v>
                </c:pt>
                <c:pt idx="800">
                  <c:v>36620</c:v>
                </c:pt>
                <c:pt idx="801">
                  <c:v>36621</c:v>
                </c:pt>
                <c:pt idx="802">
                  <c:v>36622</c:v>
                </c:pt>
                <c:pt idx="803">
                  <c:v>36623</c:v>
                </c:pt>
                <c:pt idx="804">
                  <c:v>36626</c:v>
                </c:pt>
                <c:pt idx="805">
                  <c:v>36627</c:v>
                </c:pt>
                <c:pt idx="806">
                  <c:v>36628</c:v>
                </c:pt>
                <c:pt idx="807">
                  <c:v>36629</c:v>
                </c:pt>
                <c:pt idx="808">
                  <c:v>36630</c:v>
                </c:pt>
                <c:pt idx="809">
                  <c:v>36633</c:v>
                </c:pt>
                <c:pt idx="810">
                  <c:v>36634</c:v>
                </c:pt>
                <c:pt idx="811">
                  <c:v>36635</c:v>
                </c:pt>
                <c:pt idx="812">
                  <c:v>36636</c:v>
                </c:pt>
                <c:pt idx="813">
                  <c:v>36641</c:v>
                </c:pt>
                <c:pt idx="814">
                  <c:v>36642</c:v>
                </c:pt>
                <c:pt idx="815">
                  <c:v>36643</c:v>
                </c:pt>
                <c:pt idx="816">
                  <c:v>36644</c:v>
                </c:pt>
                <c:pt idx="817">
                  <c:v>36648</c:v>
                </c:pt>
                <c:pt idx="818">
                  <c:v>36649</c:v>
                </c:pt>
                <c:pt idx="819">
                  <c:v>36650</c:v>
                </c:pt>
                <c:pt idx="820">
                  <c:v>36651</c:v>
                </c:pt>
                <c:pt idx="821">
                  <c:v>36654</c:v>
                </c:pt>
                <c:pt idx="822">
                  <c:v>36655</c:v>
                </c:pt>
                <c:pt idx="823">
                  <c:v>36656</c:v>
                </c:pt>
                <c:pt idx="824">
                  <c:v>36657</c:v>
                </c:pt>
                <c:pt idx="825">
                  <c:v>36658</c:v>
                </c:pt>
                <c:pt idx="826">
                  <c:v>36661</c:v>
                </c:pt>
                <c:pt idx="827">
                  <c:v>36662</c:v>
                </c:pt>
                <c:pt idx="828">
                  <c:v>36663</c:v>
                </c:pt>
                <c:pt idx="829">
                  <c:v>36664</c:v>
                </c:pt>
                <c:pt idx="830">
                  <c:v>36665</c:v>
                </c:pt>
                <c:pt idx="831">
                  <c:v>36668</c:v>
                </c:pt>
                <c:pt idx="832">
                  <c:v>36669</c:v>
                </c:pt>
                <c:pt idx="833">
                  <c:v>36670</c:v>
                </c:pt>
                <c:pt idx="834">
                  <c:v>36671</c:v>
                </c:pt>
                <c:pt idx="835">
                  <c:v>36672</c:v>
                </c:pt>
                <c:pt idx="836">
                  <c:v>36676</c:v>
                </c:pt>
                <c:pt idx="837">
                  <c:v>36677</c:v>
                </c:pt>
                <c:pt idx="838">
                  <c:v>36678</c:v>
                </c:pt>
                <c:pt idx="839">
                  <c:v>36679</c:v>
                </c:pt>
                <c:pt idx="840">
                  <c:v>36682</c:v>
                </c:pt>
                <c:pt idx="841">
                  <c:v>36683</c:v>
                </c:pt>
                <c:pt idx="842">
                  <c:v>36684</c:v>
                </c:pt>
                <c:pt idx="843">
                  <c:v>36685</c:v>
                </c:pt>
                <c:pt idx="844">
                  <c:v>36686</c:v>
                </c:pt>
                <c:pt idx="845">
                  <c:v>36689</c:v>
                </c:pt>
                <c:pt idx="846">
                  <c:v>36690</c:v>
                </c:pt>
                <c:pt idx="847">
                  <c:v>36691</c:v>
                </c:pt>
                <c:pt idx="848">
                  <c:v>36692</c:v>
                </c:pt>
                <c:pt idx="849">
                  <c:v>36693</c:v>
                </c:pt>
                <c:pt idx="850">
                  <c:v>36696</c:v>
                </c:pt>
                <c:pt idx="851">
                  <c:v>36697</c:v>
                </c:pt>
                <c:pt idx="852">
                  <c:v>36698</c:v>
                </c:pt>
                <c:pt idx="853">
                  <c:v>36699</c:v>
                </c:pt>
                <c:pt idx="854">
                  <c:v>36700</c:v>
                </c:pt>
                <c:pt idx="855">
                  <c:v>36703</c:v>
                </c:pt>
                <c:pt idx="856">
                  <c:v>36704</c:v>
                </c:pt>
                <c:pt idx="857">
                  <c:v>36705</c:v>
                </c:pt>
                <c:pt idx="858">
                  <c:v>36706</c:v>
                </c:pt>
                <c:pt idx="859">
                  <c:v>36707</c:v>
                </c:pt>
                <c:pt idx="860">
                  <c:v>36710</c:v>
                </c:pt>
                <c:pt idx="861">
                  <c:v>36711</c:v>
                </c:pt>
                <c:pt idx="862">
                  <c:v>36712</c:v>
                </c:pt>
                <c:pt idx="863">
                  <c:v>36713</c:v>
                </c:pt>
                <c:pt idx="864">
                  <c:v>36714</c:v>
                </c:pt>
                <c:pt idx="865">
                  <c:v>36717</c:v>
                </c:pt>
                <c:pt idx="866">
                  <c:v>36718</c:v>
                </c:pt>
                <c:pt idx="867">
                  <c:v>36719</c:v>
                </c:pt>
                <c:pt idx="868">
                  <c:v>36720</c:v>
                </c:pt>
                <c:pt idx="869">
                  <c:v>36721</c:v>
                </c:pt>
                <c:pt idx="870">
                  <c:v>36724</c:v>
                </c:pt>
                <c:pt idx="871">
                  <c:v>36725</c:v>
                </c:pt>
                <c:pt idx="872">
                  <c:v>36726</c:v>
                </c:pt>
                <c:pt idx="873">
                  <c:v>36727</c:v>
                </c:pt>
                <c:pt idx="874">
                  <c:v>36728</c:v>
                </c:pt>
                <c:pt idx="875">
                  <c:v>36731</c:v>
                </c:pt>
                <c:pt idx="876">
                  <c:v>36732</c:v>
                </c:pt>
                <c:pt idx="877">
                  <c:v>36733</c:v>
                </c:pt>
                <c:pt idx="878">
                  <c:v>36734</c:v>
                </c:pt>
                <c:pt idx="879">
                  <c:v>36735</c:v>
                </c:pt>
                <c:pt idx="880">
                  <c:v>36738</c:v>
                </c:pt>
                <c:pt idx="881">
                  <c:v>36739</c:v>
                </c:pt>
                <c:pt idx="882">
                  <c:v>36740</c:v>
                </c:pt>
                <c:pt idx="883">
                  <c:v>36741</c:v>
                </c:pt>
                <c:pt idx="884">
                  <c:v>36742</c:v>
                </c:pt>
                <c:pt idx="885">
                  <c:v>36745</c:v>
                </c:pt>
                <c:pt idx="886">
                  <c:v>36746</c:v>
                </c:pt>
                <c:pt idx="887">
                  <c:v>36747</c:v>
                </c:pt>
                <c:pt idx="888">
                  <c:v>36748</c:v>
                </c:pt>
                <c:pt idx="889">
                  <c:v>36749</c:v>
                </c:pt>
                <c:pt idx="890">
                  <c:v>36752</c:v>
                </c:pt>
                <c:pt idx="891">
                  <c:v>36753</c:v>
                </c:pt>
                <c:pt idx="892">
                  <c:v>36754</c:v>
                </c:pt>
                <c:pt idx="893">
                  <c:v>36755</c:v>
                </c:pt>
                <c:pt idx="894">
                  <c:v>36756</c:v>
                </c:pt>
                <c:pt idx="895">
                  <c:v>36759</c:v>
                </c:pt>
                <c:pt idx="896">
                  <c:v>36760</c:v>
                </c:pt>
                <c:pt idx="897">
                  <c:v>36761</c:v>
                </c:pt>
                <c:pt idx="898">
                  <c:v>36762</c:v>
                </c:pt>
                <c:pt idx="899">
                  <c:v>36763</c:v>
                </c:pt>
                <c:pt idx="900">
                  <c:v>36767</c:v>
                </c:pt>
                <c:pt idx="901">
                  <c:v>36768</c:v>
                </c:pt>
                <c:pt idx="902">
                  <c:v>36769</c:v>
                </c:pt>
                <c:pt idx="903">
                  <c:v>36770</c:v>
                </c:pt>
                <c:pt idx="904">
                  <c:v>36773</c:v>
                </c:pt>
                <c:pt idx="905">
                  <c:v>36774</c:v>
                </c:pt>
                <c:pt idx="906">
                  <c:v>36775</c:v>
                </c:pt>
                <c:pt idx="907">
                  <c:v>36776</c:v>
                </c:pt>
                <c:pt idx="908">
                  <c:v>36777</c:v>
                </c:pt>
                <c:pt idx="909">
                  <c:v>36780</c:v>
                </c:pt>
                <c:pt idx="910">
                  <c:v>36781</c:v>
                </c:pt>
                <c:pt idx="911">
                  <c:v>36782</c:v>
                </c:pt>
                <c:pt idx="912">
                  <c:v>36783</c:v>
                </c:pt>
                <c:pt idx="913">
                  <c:v>36784</c:v>
                </c:pt>
                <c:pt idx="914">
                  <c:v>36787</c:v>
                </c:pt>
                <c:pt idx="915">
                  <c:v>36788</c:v>
                </c:pt>
                <c:pt idx="916">
                  <c:v>36789</c:v>
                </c:pt>
                <c:pt idx="917">
                  <c:v>36790</c:v>
                </c:pt>
                <c:pt idx="918">
                  <c:v>36791</c:v>
                </c:pt>
                <c:pt idx="919">
                  <c:v>36794</c:v>
                </c:pt>
                <c:pt idx="920">
                  <c:v>36795</c:v>
                </c:pt>
                <c:pt idx="921">
                  <c:v>36796</c:v>
                </c:pt>
                <c:pt idx="922">
                  <c:v>36797</c:v>
                </c:pt>
                <c:pt idx="923">
                  <c:v>36798</c:v>
                </c:pt>
                <c:pt idx="924">
                  <c:v>36801</c:v>
                </c:pt>
                <c:pt idx="925">
                  <c:v>36802</c:v>
                </c:pt>
                <c:pt idx="926">
                  <c:v>36803</c:v>
                </c:pt>
                <c:pt idx="927">
                  <c:v>36804</c:v>
                </c:pt>
                <c:pt idx="928">
                  <c:v>36805</c:v>
                </c:pt>
                <c:pt idx="929">
                  <c:v>36808</c:v>
                </c:pt>
                <c:pt idx="930">
                  <c:v>36809</c:v>
                </c:pt>
                <c:pt idx="931">
                  <c:v>36810</c:v>
                </c:pt>
                <c:pt idx="932">
                  <c:v>36811</c:v>
                </c:pt>
                <c:pt idx="933">
                  <c:v>36812</c:v>
                </c:pt>
                <c:pt idx="934">
                  <c:v>36815</c:v>
                </c:pt>
                <c:pt idx="935">
                  <c:v>36816</c:v>
                </c:pt>
                <c:pt idx="936">
                  <c:v>36817</c:v>
                </c:pt>
                <c:pt idx="937">
                  <c:v>36818</c:v>
                </c:pt>
                <c:pt idx="938">
                  <c:v>36819</c:v>
                </c:pt>
                <c:pt idx="939">
                  <c:v>36822</c:v>
                </c:pt>
                <c:pt idx="940">
                  <c:v>36823</c:v>
                </c:pt>
                <c:pt idx="941">
                  <c:v>36824</c:v>
                </c:pt>
                <c:pt idx="942">
                  <c:v>36825</c:v>
                </c:pt>
                <c:pt idx="943">
                  <c:v>36826</c:v>
                </c:pt>
                <c:pt idx="944">
                  <c:v>36829</c:v>
                </c:pt>
                <c:pt idx="945">
                  <c:v>36830</c:v>
                </c:pt>
                <c:pt idx="946">
                  <c:v>36831</c:v>
                </c:pt>
                <c:pt idx="947">
                  <c:v>36832</c:v>
                </c:pt>
                <c:pt idx="948">
                  <c:v>36833</c:v>
                </c:pt>
                <c:pt idx="949">
                  <c:v>36836</c:v>
                </c:pt>
                <c:pt idx="950">
                  <c:v>36837</c:v>
                </c:pt>
                <c:pt idx="951">
                  <c:v>36838</c:v>
                </c:pt>
                <c:pt idx="952">
                  <c:v>36839</c:v>
                </c:pt>
                <c:pt idx="953">
                  <c:v>36840</c:v>
                </c:pt>
                <c:pt idx="954">
                  <c:v>36843</c:v>
                </c:pt>
                <c:pt idx="955">
                  <c:v>36844</c:v>
                </c:pt>
                <c:pt idx="956">
                  <c:v>36845</c:v>
                </c:pt>
                <c:pt idx="957">
                  <c:v>36846</c:v>
                </c:pt>
                <c:pt idx="958">
                  <c:v>36847</c:v>
                </c:pt>
                <c:pt idx="959">
                  <c:v>36850</c:v>
                </c:pt>
                <c:pt idx="960">
                  <c:v>36851</c:v>
                </c:pt>
                <c:pt idx="961">
                  <c:v>36852</c:v>
                </c:pt>
                <c:pt idx="962">
                  <c:v>36853</c:v>
                </c:pt>
                <c:pt idx="963">
                  <c:v>36854</c:v>
                </c:pt>
                <c:pt idx="964">
                  <c:v>36857</c:v>
                </c:pt>
                <c:pt idx="965">
                  <c:v>36858</c:v>
                </c:pt>
                <c:pt idx="966">
                  <c:v>36859</c:v>
                </c:pt>
                <c:pt idx="967">
                  <c:v>36860</c:v>
                </c:pt>
                <c:pt idx="968">
                  <c:v>36861</c:v>
                </c:pt>
                <c:pt idx="969">
                  <c:v>36864</c:v>
                </c:pt>
                <c:pt idx="970">
                  <c:v>36865</c:v>
                </c:pt>
                <c:pt idx="971">
                  <c:v>36866</c:v>
                </c:pt>
                <c:pt idx="972">
                  <c:v>36867</c:v>
                </c:pt>
                <c:pt idx="973">
                  <c:v>36868</c:v>
                </c:pt>
                <c:pt idx="974">
                  <c:v>36871</c:v>
                </c:pt>
                <c:pt idx="975">
                  <c:v>36872</c:v>
                </c:pt>
                <c:pt idx="976">
                  <c:v>36873</c:v>
                </c:pt>
                <c:pt idx="977">
                  <c:v>36874</c:v>
                </c:pt>
                <c:pt idx="978">
                  <c:v>36875</c:v>
                </c:pt>
                <c:pt idx="979">
                  <c:v>36878</c:v>
                </c:pt>
                <c:pt idx="980">
                  <c:v>36879</c:v>
                </c:pt>
                <c:pt idx="981">
                  <c:v>36880</c:v>
                </c:pt>
                <c:pt idx="982">
                  <c:v>36881</c:v>
                </c:pt>
                <c:pt idx="983">
                  <c:v>36882</c:v>
                </c:pt>
                <c:pt idx="984">
                  <c:v>36887</c:v>
                </c:pt>
                <c:pt idx="985">
                  <c:v>36888</c:v>
                </c:pt>
                <c:pt idx="986">
                  <c:v>36889</c:v>
                </c:pt>
                <c:pt idx="987">
                  <c:v>36893</c:v>
                </c:pt>
                <c:pt idx="988">
                  <c:v>36894</c:v>
                </c:pt>
                <c:pt idx="989">
                  <c:v>36895</c:v>
                </c:pt>
                <c:pt idx="990">
                  <c:v>36896</c:v>
                </c:pt>
                <c:pt idx="991">
                  <c:v>36899</c:v>
                </c:pt>
                <c:pt idx="992">
                  <c:v>36900</c:v>
                </c:pt>
                <c:pt idx="993">
                  <c:v>36901</c:v>
                </c:pt>
                <c:pt idx="994">
                  <c:v>36902</c:v>
                </c:pt>
                <c:pt idx="995">
                  <c:v>36903</c:v>
                </c:pt>
                <c:pt idx="996">
                  <c:v>36906</c:v>
                </c:pt>
                <c:pt idx="997">
                  <c:v>36907</c:v>
                </c:pt>
                <c:pt idx="998">
                  <c:v>36908</c:v>
                </c:pt>
                <c:pt idx="999">
                  <c:v>36909</c:v>
                </c:pt>
                <c:pt idx="1000">
                  <c:v>36910</c:v>
                </c:pt>
                <c:pt idx="1001">
                  <c:v>36913</c:v>
                </c:pt>
                <c:pt idx="1002">
                  <c:v>36914</c:v>
                </c:pt>
                <c:pt idx="1003">
                  <c:v>36915</c:v>
                </c:pt>
                <c:pt idx="1004">
                  <c:v>36916</c:v>
                </c:pt>
                <c:pt idx="1005">
                  <c:v>36917</c:v>
                </c:pt>
                <c:pt idx="1006">
                  <c:v>36920</c:v>
                </c:pt>
                <c:pt idx="1007">
                  <c:v>36921</c:v>
                </c:pt>
                <c:pt idx="1008">
                  <c:v>36922</c:v>
                </c:pt>
                <c:pt idx="1009">
                  <c:v>36923</c:v>
                </c:pt>
                <c:pt idx="1010">
                  <c:v>36924</c:v>
                </c:pt>
                <c:pt idx="1011">
                  <c:v>36927</c:v>
                </c:pt>
                <c:pt idx="1012">
                  <c:v>36928</c:v>
                </c:pt>
                <c:pt idx="1013">
                  <c:v>36929</c:v>
                </c:pt>
                <c:pt idx="1014">
                  <c:v>36930</c:v>
                </c:pt>
                <c:pt idx="1015">
                  <c:v>36931</c:v>
                </c:pt>
                <c:pt idx="1016">
                  <c:v>36934</c:v>
                </c:pt>
                <c:pt idx="1017">
                  <c:v>36935</c:v>
                </c:pt>
                <c:pt idx="1018">
                  <c:v>36936</c:v>
                </c:pt>
                <c:pt idx="1019">
                  <c:v>36937</c:v>
                </c:pt>
                <c:pt idx="1020">
                  <c:v>36938</c:v>
                </c:pt>
                <c:pt idx="1021">
                  <c:v>36941</c:v>
                </c:pt>
                <c:pt idx="1022">
                  <c:v>36942</c:v>
                </c:pt>
                <c:pt idx="1023">
                  <c:v>36943</c:v>
                </c:pt>
                <c:pt idx="1024">
                  <c:v>36944</c:v>
                </c:pt>
                <c:pt idx="1025">
                  <c:v>36945</c:v>
                </c:pt>
                <c:pt idx="1026">
                  <c:v>36948</c:v>
                </c:pt>
                <c:pt idx="1027">
                  <c:v>36949</c:v>
                </c:pt>
                <c:pt idx="1028">
                  <c:v>36950</c:v>
                </c:pt>
                <c:pt idx="1029">
                  <c:v>36951</c:v>
                </c:pt>
                <c:pt idx="1030">
                  <c:v>36952</c:v>
                </c:pt>
                <c:pt idx="1031">
                  <c:v>36955</c:v>
                </c:pt>
                <c:pt idx="1032">
                  <c:v>36956</c:v>
                </c:pt>
                <c:pt idx="1033">
                  <c:v>36957</c:v>
                </c:pt>
                <c:pt idx="1034">
                  <c:v>36958</c:v>
                </c:pt>
                <c:pt idx="1035">
                  <c:v>36959</c:v>
                </c:pt>
                <c:pt idx="1036">
                  <c:v>36962</c:v>
                </c:pt>
                <c:pt idx="1037">
                  <c:v>36963</c:v>
                </c:pt>
                <c:pt idx="1038">
                  <c:v>36964</c:v>
                </c:pt>
                <c:pt idx="1039">
                  <c:v>36965</c:v>
                </c:pt>
                <c:pt idx="1040">
                  <c:v>36966</c:v>
                </c:pt>
                <c:pt idx="1041">
                  <c:v>36969</c:v>
                </c:pt>
                <c:pt idx="1042">
                  <c:v>36970</c:v>
                </c:pt>
                <c:pt idx="1043">
                  <c:v>36971</c:v>
                </c:pt>
                <c:pt idx="1044">
                  <c:v>36972</c:v>
                </c:pt>
                <c:pt idx="1045">
                  <c:v>36973</c:v>
                </c:pt>
                <c:pt idx="1046">
                  <c:v>36976</c:v>
                </c:pt>
                <c:pt idx="1047">
                  <c:v>36977</c:v>
                </c:pt>
                <c:pt idx="1048">
                  <c:v>36978</c:v>
                </c:pt>
                <c:pt idx="1049">
                  <c:v>36979</c:v>
                </c:pt>
                <c:pt idx="1050">
                  <c:v>36980</c:v>
                </c:pt>
                <c:pt idx="1051">
                  <c:v>36983</c:v>
                </c:pt>
                <c:pt idx="1052">
                  <c:v>36984</c:v>
                </c:pt>
                <c:pt idx="1053">
                  <c:v>36985</c:v>
                </c:pt>
                <c:pt idx="1054">
                  <c:v>36986</c:v>
                </c:pt>
                <c:pt idx="1055">
                  <c:v>36987</c:v>
                </c:pt>
                <c:pt idx="1056">
                  <c:v>36990</c:v>
                </c:pt>
                <c:pt idx="1057">
                  <c:v>36991</c:v>
                </c:pt>
                <c:pt idx="1058">
                  <c:v>36992</c:v>
                </c:pt>
                <c:pt idx="1059">
                  <c:v>36993</c:v>
                </c:pt>
                <c:pt idx="1060">
                  <c:v>36998</c:v>
                </c:pt>
                <c:pt idx="1061">
                  <c:v>36999</c:v>
                </c:pt>
                <c:pt idx="1062">
                  <c:v>37000</c:v>
                </c:pt>
                <c:pt idx="1063">
                  <c:v>37001</c:v>
                </c:pt>
                <c:pt idx="1064">
                  <c:v>37004</c:v>
                </c:pt>
                <c:pt idx="1065">
                  <c:v>37005</c:v>
                </c:pt>
                <c:pt idx="1066">
                  <c:v>37006</c:v>
                </c:pt>
                <c:pt idx="1067">
                  <c:v>37007</c:v>
                </c:pt>
                <c:pt idx="1068">
                  <c:v>37008</c:v>
                </c:pt>
                <c:pt idx="1069">
                  <c:v>37011</c:v>
                </c:pt>
                <c:pt idx="1070">
                  <c:v>37012</c:v>
                </c:pt>
                <c:pt idx="1071">
                  <c:v>37013</c:v>
                </c:pt>
                <c:pt idx="1072">
                  <c:v>37014</c:v>
                </c:pt>
                <c:pt idx="1073">
                  <c:v>37015</c:v>
                </c:pt>
                <c:pt idx="1074">
                  <c:v>37019</c:v>
                </c:pt>
                <c:pt idx="1075">
                  <c:v>37020</c:v>
                </c:pt>
                <c:pt idx="1076">
                  <c:v>37021</c:v>
                </c:pt>
                <c:pt idx="1077">
                  <c:v>37022</c:v>
                </c:pt>
                <c:pt idx="1078">
                  <c:v>37025</c:v>
                </c:pt>
                <c:pt idx="1079">
                  <c:v>37026</c:v>
                </c:pt>
                <c:pt idx="1080">
                  <c:v>37027</c:v>
                </c:pt>
                <c:pt idx="1081">
                  <c:v>37028</c:v>
                </c:pt>
                <c:pt idx="1082">
                  <c:v>37029</c:v>
                </c:pt>
                <c:pt idx="1083">
                  <c:v>37032</c:v>
                </c:pt>
                <c:pt idx="1084">
                  <c:v>37033</c:v>
                </c:pt>
                <c:pt idx="1085">
                  <c:v>37034</c:v>
                </c:pt>
                <c:pt idx="1086">
                  <c:v>37035</c:v>
                </c:pt>
                <c:pt idx="1087">
                  <c:v>37036</c:v>
                </c:pt>
                <c:pt idx="1088">
                  <c:v>37039</c:v>
                </c:pt>
                <c:pt idx="1089">
                  <c:v>37040</c:v>
                </c:pt>
                <c:pt idx="1090">
                  <c:v>37041</c:v>
                </c:pt>
                <c:pt idx="1091">
                  <c:v>37042</c:v>
                </c:pt>
                <c:pt idx="1092">
                  <c:v>37043</c:v>
                </c:pt>
                <c:pt idx="1093">
                  <c:v>37046</c:v>
                </c:pt>
                <c:pt idx="1094">
                  <c:v>37047</c:v>
                </c:pt>
                <c:pt idx="1095">
                  <c:v>37048</c:v>
                </c:pt>
                <c:pt idx="1096">
                  <c:v>37049</c:v>
                </c:pt>
                <c:pt idx="1097">
                  <c:v>37050</c:v>
                </c:pt>
                <c:pt idx="1098">
                  <c:v>37053</c:v>
                </c:pt>
                <c:pt idx="1099">
                  <c:v>37054</c:v>
                </c:pt>
                <c:pt idx="1100">
                  <c:v>37055</c:v>
                </c:pt>
                <c:pt idx="1101">
                  <c:v>37057</c:v>
                </c:pt>
                <c:pt idx="1102">
                  <c:v>37060</c:v>
                </c:pt>
                <c:pt idx="1103">
                  <c:v>37061</c:v>
                </c:pt>
                <c:pt idx="1104">
                  <c:v>37062</c:v>
                </c:pt>
                <c:pt idx="1105">
                  <c:v>37063</c:v>
                </c:pt>
                <c:pt idx="1106">
                  <c:v>37064</c:v>
                </c:pt>
                <c:pt idx="1107">
                  <c:v>37067</c:v>
                </c:pt>
                <c:pt idx="1108">
                  <c:v>37068</c:v>
                </c:pt>
                <c:pt idx="1109">
                  <c:v>37069</c:v>
                </c:pt>
                <c:pt idx="1110">
                  <c:v>37070</c:v>
                </c:pt>
                <c:pt idx="1111">
                  <c:v>37071</c:v>
                </c:pt>
                <c:pt idx="1112">
                  <c:v>37074</c:v>
                </c:pt>
                <c:pt idx="1113">
                  <c:v>37075</c:v>
                </c:pt>
                <c:pt idx="1114">
                  <c:v>37076</c:v>
                </c:pt>
                <c:pt idx="1115">
                  <c:v>37077</c:v>
                </c:pt>
                <c:pt idx="1116">
                  <c:v>37078</c:v>
                </c:pt>
                <c:pt idx="1117">
                  <c:v>37081</c:v>
                </c:pt>
                <c:pt idx="1118">
                  <c:v>37082</c:v>
                </c:pt>
                <c:pt idx="1119">
                  <c:v>37083</c:v>
                </c:pt>
                <c:pt idx="1120">
                  <c:v>37084</c:v>
                </c:pt>
                <c:pt idx="1121">
                  <c:v>37085</c:v>
                </c:pt>
                <c:pt idx="1122">
                  <c:v>37088</c:v>
                </c:pt>
                <c:pt idx="1123">
                  <c:v>37089</c:v>
                </c:pt>
                <c:pt idx="1124">
                  <c:v>37090</c:v>
                </c:pt>
                <c:pt idx="1125">
                  <c:v>37091</c:v>
                </c:pt>
                <c:pt idx="1126">
                  <c:v>37092</c:v>
                </c:pt>
                <c:pt idx="1127">
                  <c:v>37095</c:v>
                </c:pt>
                <c:pt idx="1128">
                  <c:v>37096</c:v>
                </c:pt>
                <c:pt idx="1129">
                  <c:v>37097</c:v>
                </c:pt>
                <c:pt idx="1130">
                  <c:v>37098</c:v>
                </c:pt>
                <c:pt idx="1131">
                  <c:v>37099</c:v>
                </c:pt>
                <c:pt idx="1132">
                  <c:v>37102</c:v>
                </c:pt>
                <c:pt idx="1133">
                  <c:v>37103</c:v>
                </c:pt>
                <c:pt idx="1134">
                  <c:v>37104</c:v>
                </c:pt>
                <c:pt idx="1135">
                  <c:v>37105</c:v>
                </c:pt>
                <c:pt idx="1136">
                  <c:v>37106</c:v>
                </c:pt>
                <c:pt idx="1137">
                  <c:v>37109</c:v>
                </c:pt>
                <c:pt idx="1138">
                  <c:v>37110</c:v>
                </c:pt>
                <c:pt idx="1139">
                  <c:v>37111</c:v>
                </c:pt>
                <c:pt idx="1140">
                  <c:v>37112</c:v>
                </c:pt>
                <c:pt idx="1141">
                  <c:v>37113</c:v>
                </c:pt>
                <c:pt idx="1142">
                  <c:v>37116</c:v>
                </c:pt>
                <c:pt idx="1143">
                  <c:v>37117</c:v>
                </c:pt>
                <c:pt idx="1144">
                  <c:v>37119</c:v>
                </c:pt>
                <c:pt idx="1145">
                  <c:v>37120</c:v>
                </c:pt>
                <c:pt idx="1146">
                  <c:v>37123</c:v>
                </c:pt>
                <c:pt idx="1147">
                  <c:v>37124</c:v>
                </c:pt>
                <c:pt idx="1148">
                  <c:v>37125</c:v>
                </c:pt>
                <c:pt idx="1149">
                  <c:v>37126</c:v>
                </c:pt>
                <c:pt idx="1150">
                  <c:v>37127</c:v>
                </c:pt>
                <c:pt idx="1151">
                  <c:v>37131</c:v>
                </c:pt>
                <c:pt idx="1152">
                  <c:v>37132</c:v>
                </c:pt>
                <c:pt idx="1153">
                  <c:v>37133</c:v>
                </c:pt>
                <c:pt idx="1154">
                  <c:v>37134</c:v>
                </c:pt>
                <c:pt idx="1155">
                  <c:v>37137</c:v>
                </c:pt>
                <c:pt idx="1156">
                  <c:v>37138</c:v>
                </c:pt>
                <c:pt idx="1157">
                  <c:v>37139</c:v>
                </c:pt>
                <c:pt idx="1158">
                  <c:v>37140</c:v>
                </c:pt>
                <c:pt idx="1159">
                  <c:v>37141</c:v>
                </c:pt>
                <c:pt idx="1160">
                  <c:v>37144</c:v>
                </c:pt>
                <c:pt idx="1161">
                  <c:v>37145</c:v>
                </c:pt>
                <c:pt idx="1162">
                  <c:v>37146</c:v>
                </c:pt>
                <c:pt idx="1163">
                  <c:v>37147</c:v>
                </c:pt>
                <c:pt idx="1164">
                  <c:v>37148</c:v>
                </c:pt>
                <c:pt idx="1165">
                  <c:v>37151</c:v>
                </c:pt>
                <c:pt idx="1166">
                  <c:v>37152</c:v>
                </c:pt>
                <c:pt idx="1167">
                  <c:v>37153</c:v>
                </c:pt>
                <c:pt idx="1168">
                  <c:v>37154</c:v>
                </c:pt>
                <c:pt idx="1169">
                  <c:v>37155</c:v>
                </c:pt>
                <c:pt idx="1170">
                  <c:v>37158</c:v>
                </c:pt>
                <c:pt idx="1171">
                  <c:v>37159</c:v>
                </c:pt>
                <c:pt idx="1172">
                  <c:v>37160</c:v>
                </c:pt>
                <c:pt idx="1173">
                  <c:v>37161</c:v>
                </c:pt>
                <c:pt idx="1174">
                  <c:v>37162</c:v>
                </c:pt>
                <c:pt idx="1175">
                  <c:v>37165</c:v>
                </c:pt>
                <c:pt idx="1176">
                  <c:v>37166</c:v>
                </c:pt>
                <c:pt idx="1177">
                  <c:v>37167</c:v>
                </c:pt>
                <c:pt idx="1178">
                  <c:v>37168</c:v>
                </c:pt>
                <c:pt idx="1179">
                  <c:v>37169</c:v>
                </c:pt>
                <c:pt idx="1180">
                  <c:v>37172</c:v>
                </c:pt>
                <c:pt idx="1181">
                  <c:v>37173</c:v>
                </c:pt>
                <c:pt idx="1182">
                  <c:v>37174</c:v>
                </c:pt>
                <c:pt idx="1183">
                  <c:v>37175</c:v>
                </c:pt>
                <c:pt idx="1184">
                  <c:v>37179</c:v>
                </c:pt>
                <c:pt idx="1185">
                  <c:v>37180</c:v>
                </c:pt>
                <c:pt idx="1186">
                  <c:v>37181</c:v>
                </c:pt>
                <c:pt idx="1187">
                  <c:v>37182</c:v>
                </c:pt>
                <c:pt idx="1188">
                  <c:v>37183</c:v>
                </c:pt>
                <c:pt idx="1189">
                  <c:v>37186</c:v>
                </c:pt>
                <c:pt idx="1190">
                  <c:v>37187</c:v>
                </c:pt>
                <c:pt idx="1191">
                  <c:v>37188</c:v>
                </c:pt>
                <c:pt idx="1192">
                  <c:v>37189</c:v>
                </c:pt>
                <c:pt idx="1193">
                  <c:v>37190</c:v>
                </c:pt>
                <c:pt idx="1194">
                  <c:v>37193</c:v>
                </c:pt>
                <c:pt idx="1195">
                  <c:v>37194</c:v>
                </c:pt>
                <c:pt idx="1196">
                  <c:v>37195</c:v>
                </c:pt>
                <c:pt idx="1197">
                  <c:v>37197</c:v>
                </c:pt>
                <c:pt idx="1198">
                  <c:v>37200</c:v>
                </c:pt>
                <c:pt idx="1199">
                  <c:v>37202</c:v>
                </c:pt>
                <c:pt idx="1200">
                  <c:v>37203</c:v>
                </c:pt>
                <c:pt idx="1201">
                  <c:v>37204</c:v>
                </c:pt>
                <c:pt idx="1202">
                  <c:v>37207</c:v>
                </c:pt>
                <c:pt idx="1203">
                  <c:v>37208</c:v>
                </c:pt>
                <c:pt idx="1204">
                  <c:v>37209</c:v>
                </c:pt>
                <c:pt idx="1205">
                  <c:v>37210</c:v>
                </c:pt>
                <c:pt idx="1206">
                  <c:v>37211</c:v>
                </c:pt>
                <c:pt idx="1207">
                  <c:v>37214</c:v>
                </c:pt>
                <c:pt idx="1208">
                  <c:v>37215</c:v>
                </c:pt>
                <c:pt idx="1209">
                  <c:v>37216</c:v>
                </c:pt>
                <c:pt idx="1210">
                  <c:v>37217</c:v>
                </c:pt>
                <c:pt idx="1211">
                  <c:v>37218</c:v>
                </c:pt>
                <c:pt idx="1212">
                  <c:v>37221</c:v>
                </c:pt>
                <c:pt idx="1213">
                  <c:v>37222</c:v>
                </c:pt>
                <c:pt idx="1214">
                  <c:v>37223</c:v>
                </c:pt>
                <c:pt idx="1215">
                  <c:v>37224</c:v>
                </c:pt>
                <c:pt idx="1216">
                  <c:v>37225</c:v>
                </c:pt>
                <c:pt idx="1217">
                  <c:v>37228</c:v>
                </c:pt>
                <c:pt idx="1218">
                  <c:v>37229</c:v>
                </c:pt>
                <c:pt idx="1219">
                  <c:v>37230</c:v>
                </c:pt>
                <c:pt idx="1220">
                  <c:v>37231</c:v>
                </c:pt>
                <c:pt idx="1221">
                  <c:v>37232</c:v>
                </c:pt>
                <c:pt idx="1222">
                  <c:v>37235</c:v>
                </c:pt>
                <c:pt idx="1223">
                  <c:v>37236</c:v>
                </c:pt>
                <c:pt idx="1224">
                  <c:v>37237</c:v>
                </c:pt>
                <c:pt idx="1225">
                  <c:v>37238</c:v>
                </c:pt>
                <c:pt idx="1226">
                  <c:v>37239</c:v>
                </c:pt>
                <c:pt idx="1227">
                  <c:v>37242</c:v>
                </c:pt>
                <c:pt idx="1228">
                  <c:v>37243</c:v>
                </c:pt>
                <c:pt idx="1229">
                  <c:v>37244</c:v>
                </c:pt>
                <c:pt idx="1230">
                  <c:v>37245</c:v>
                </c:pt>
                <c:pt idx="1231">
                  <c:v>37246</c:v>
                </c:pt>
                <c:pt idx="1232">
                  <c:v>37252</c:v>
                </c:pt>
                <c:pt idx="1233">
                  <c:v>37253</c:v>
                </c:pt>
                <c:pt idx="1234">
                  <c:v>37256</c:v>
                </c:pt>
                <c:pt idx="1235">
                  <c:v>37258</c:v>
                </c:pt>
                <c:pt idx="1236">
                  <c:v>37259</c:v>
                </c:pt>
                <c:pt idx="1237">
                  <c:v>37263</c:v>
                </c:pt>
                <c:pt idx="1238">
                  <c:v>37264</c:v>
                </c:pt>
                <c:pt idx="1239">
                  <c:v>37265</c:v>
                </c:pt>
                <c:pt idx="1240">
                  <c:v>37266</c:v>
                </c:pt>
                <c:pt idx="1241">
                  <c:v>37267</c:v>
                </c:pt>
                <c:pt idx="1242">
                  <c:v>37270</c:v>
                </c:pt>
                <c:pt idx="1243">
                  <c:v>37271</c:v>
                </c:pt>
                <c:pt idx="1244">
                  <c:v>37272</c:v>
                </c:pt>
                <c:pt idx="1245">
                  <c:v>37273</c:v>
                </c:pt>
                <c:pt idx="1246">
                  <c:v>37274</c:v>
                </c:pt>
                <c:pt idx="1247">
                  <c:v>37277</c:v>
                </c:pt>
                <c:pt idx="1248">
                  <c:v>37278</c:v>
                </c:pt>
                <c:pt idx="1249">
                  <c:v>37279</c:v>
                </c:pt>
                <c:pt idx="1250">
                  <c:v>37280</c:v>
                </c:pt>
                <c:pt idx="1251">
                  <c:v>37281</c:v>
                </c:pt>
                <c:pt idx="1252">
                  <c:v>37284</c:v>
                </c:pt>
                <c:pt idx="1253">
                  <c:v>37285</c:v>
                </c:pt>
                <c:pt idx="1254">
                  <c:v>37286</c:v>
                </c:pt>
                <c:pt idx="1255">
                  <c:v>37287</c:v>
                </c:pt>
                <c:pt idx="1256">
                  <c:v>37288</c:v>
                </c:pt>
                <c:pt idx="1257">
                  <c:v>37291</c:v>
                </c:pt>
                <c:pt idx="1258">
                  <c:v>37292</c:v>
                </c:pt>
                <c:pt idx="1259">
                  <c:v>37293</c:v>
                </c:pt>
                <c:pt idx="1260">
                  <c:v>37294</c:v>
                </c:pt>
                <c:pt idx="1261">
                  <c:v>37295</c:v>
                </c:pt>
                <c:pt idx="1262">
                  <c:v>37298</c:v>
                </c:pt>
                <c:pt idx="1263">
                  <c:v>37299</c:v>
                </c:pt>
                <c:pt idx="1264">
                  <c:v>37300</c:v>
                </c:pt>
                <c:pt idx="1265">
                  <c:v>37302</c:v>
                </c:pt>
                <c:pt idx="1266">
                  <c:v>37305</c:v>
                </c:pt>
                <c:pt idx="1267">
                  <c:v>37306</c:v>
                </c:pt>
                <c:pt idx="1268">
                  <c:v>37307</c:v>
                </c:pt>
                <c:pt idx="1269">
                  <c:v>37308</c:v>
                </c:pt>
                <c:pt idx="1270">
                  <c:v>37309</c:v>
                </c:pt>
                <c:pt idx="1271">
                  <c:v>37312</c:v>
                </c:pt>
                <c:pt idx="1272">
                  <c:v>37313</c:v>
                </c:pt>
                <c:pt idx="1273">
                  <c:v>37314</c:v>
                </c:pt>
                <c:pt idx="1274">
                  <c:v>37315</c:v>
                </c:pt>
                <c:pt idx="1275">
                  <c:v>37319</c:v>
                </c:pt>
                <c:pt idx="1276">
                  <c:v>37320</c:v>
                </c:pt>
                <c:pt idx="1277">
                  <c:v>37321</c:v>
                </c:pt>
                <c:pt idx="1278">
                  <c:v>37322</c:v>
                </c:pt>
                <c:pt idx="1279">
                  <c:v>37323</c:v>
                </c:pt>
                <c:pt idx="1280">
                  <c:v>37326</c:v>
                </c:pt>
                <c:pt idx="1281">
                  <c:v>37327</c:v>
                </c:pt>
                <c:pt idx="1282">
                  <c:v>37328</c:v>
                </c:pt>
                <c:pt idx="1283">
                  <c:v>37329</c:v>
                </c:pt>
                <c:pt idx="1284">
                  <c:v>37330</c:v>
                </c:pt>
                <c:pt idx="1285">
                  <c:v>37333</c:v>
                </c:pt>
                <c:pt idx="1286">
                  <c:v>37334</c:v>
                </c:pt>
                <c:pt idx="1287">
                  <c:v>37335</c:v>
                </c:pt>
                <c:pt idx="1288">
                  <c:v>37336</c:v>
                </c:pt>
                <c:pt idx="1289">
                  <c:v>37340</c:v>
                </c:pt>
                <c:pt idx="1290">
                  <c:v>37341</c:v>
                </c:pt>
                <c:pt idx="1291">
                  <c:v>37342</c:v>
                </c:pt>
                <c:pt idx="1292">
                  <c:v>37343</c:v>
                </c:pt>
                <c:pt idx="1293">
                  <c:v>37348</c:v>
                </c:pt>
                <c:pt idx="1294">
                  <c:v>37349</c:v>
                </c:pt>
                <c:pt idx="1295">
                  <c:v>37350</c:v>
                </c:pt>
                <c:pt idx="1296">
                  <c:v>37351</c:v>
                </c:pt>
                <c:pt idx="1297">
                  <c:v>37354</c:v>
                </c:pt>
                <c:pt idx="1298">
                  <c:v>37355</c:v>
                </c:pt>
                <c:pt idx="1299">
                  <c:v>37356</c:v>
                </c:pt>
                <c:pt idx="1300">
                  <c:v>37357</c:v>
                </c:pt>
                <c:pt idx="1301">
                  <c:v>37358</c:v>
                </c:pt>
                <c:pt idx="1302">
                  <c:v>37361</c:v>
                </c:pt>
                <c:pt idx="1303">
                  <c:v>37362</c:v>
                </c:pt>
                <c:pt idx="1304">
                  <c:v>37363</c:v>
                </c:pt>
                <c:pt idx="1305">
                  <c:v>37364</c:v>
                </c:pt>
                <c:pt idx="1306">
                  <c:v>37365</c:v>
                </c:pt>
                <c:pt idx="1307">
                  <c:v>37369</c:v>
                </c:pt>
                <c:pt idx="1308">
                  <c:v>37370</c:v>
                </c:pt>
                <c:pt idx="1309">
                  <c:v>37371</c:v>
                </c:pt>
                <c:pt idx="1310">
                  <c:v>37372</c:v>
                </c:pt>
                <c:pt idx="1311">
                  <c:v>37375</c:v>
                </c:pt>
                <c:pt idx="1312">
                  <c:v>37376</c:v>
                </c:pt>
                <c:pt idx="1313">
                  <c:v>37378</c:v>
                </c:pt>
                <c:pt idx="1314">
                  <c:v>37382</c:v>
                </c:pt>
                <c:pt idx="1315">
                  <c:v>37383</c:v>
                </c:pt>
                <c:pt idx="1316">
                  <c:v>37384</c:v>
                </c:pt>
                <c:pt idx="1317">
                  <c:v>37385</c:v>
                </c:pt>
                <c:pt idx="1318">
                  <c:v>37386</c:v>
                </c:pt>
                <c:pt idx="1319">
                  <c:v>37389</c:v>
                </c:pt>
                <c:pt idx="1320">
                  <c:v>37390</c:v>
                </c:pt>
                <c:pt idx="1321">
                  <c:v>37391</c:v>
                </c:pt>
                <c:pt idx="1322">
                  <c:v>37392</c:v>
                </c:pt>
                <c:pt idx="1323">
                  <c:v>37393</c:v>
                </c:pt>
                <c:pt idx="1324">
                  <c:v>37396</c:v>
                </c:pt>
                <c:pt idx="1325">
                  <c:v>37397</c:v>
                </c:pt>
                <c:pt idx="1326">
                  <c:v>37398</c:v>
                </c:pt>
                <c:pt idx="1327">
                  <c:v>37399</c:v>
                </c:pt>
                <c:pt idx="1328">
                  <c:v>37400</c:v>
                </c:pt>
                <c:pt idx="1329">
                  <c:v>37403</c:v>
                </c:pt>
                <c:pt idx="1330">
                  <c:v>37404</c:v>
                </c:pt>
                <c:pt idx="1331">
                  <c:v>37405</c:v>
                </c:pt>
                <c:pt idx="1332">
                  <c:v>37407</c:v>
                </c:pt>
                <c:pt idx="1333">
                  <c:v>37410</c:v>
                </c:pt>
                <c:pt idx="1334">
                  <c:v>37411</c:v>
                </c:pt>
                <c:pt idx="1335">
                  <c:v>37412</c:v>
                </c:pt>
                <c:pt idx="1336">
                  <c:v>37413</c:v>
                </c:pt>
                <c:pt idx="1337">
                  <c:v>37414</c:v>
                </c:pt>
                <c:pt idx="1338">
                  <c:v>37417</c:v>
                </c:pt>
                <c:pt idx="1339">
                  <c:v>37418</c:v>
                </c:pt>
                <c:pt idx="1340">
                  <c:v>37419</c:v>
                </c:pt>
                <c:pt idx="1341">
                  <c:v>37420</c:v>
                </c:pt>
                <c:pt idx="1342">
                  <c:v>37421</c:v>
                </c:pt>
                <c:pt idx="1343">
                  <c:v>37424</c:v>
                </c:pt>
                <c:pt idx="1344">
                  <c:v>37425</c:v>
                </c:pt>
                <c:pt idx="1345">
                  <c:v>37426</c:v>
                </c:pt>
                <c:pt idx="1346">
                  <c:v>37427</c:v>
                </c:pt>
                <c:pt idx="1347">
                  <c:v>37428</c:v>
                </c:pt>
                <c:pt idx="1348">
                  <c:v>37431</c:v>
                </c:pt>
                <c:pt idx="1349">
                  <c:v>37432</c:v>
                </c:pt>
                <c:pt idx="1350">
                  <c:v>37433</c:v>
                </c:pt>
                <c:pt idx="1351">
                  <c:v>37434</c:v>
                </c:pt>
                <c:pt idx="1352">
                  <c:v>37435</c:v>
                </c:pt>
                <c:pt idx="1353">
                  <c:v>37438</c:v>
                </c:pt>
                <c:pt idx="1354">
                  <c:v>37439</c:v>
                </c:pt>
                <c:pt idx="1355">
                  <c:v>37440</c:v>
                </c:pt>
                <c:pt idx="1356">
                  <c:v>37441</c:v>
                </c:pt>
                <c:pt idx="1357">
                  <c:v>37442</c:v>
                </c:pt>
                <c:pt idx="1358">
                  <c:v>37445</c:v>
                </c:pt>
                <c:pt idx="1359">
                  <c:v>37446</c:v>
                </c:pt>
                <c:pt idx="1360">
                  <c:v>37447</c:v>
                </c:pt>
                <c:pt idx="1361">
                  <c:v>37448</c:v>
                </c:pt>
                <c:pt idx="1362">
                  <c:v>37449</c:v>
                </c:pt>
                <c:pt idx="1363">
                  <c:v>37452</c:v>
                </c:pt>
                <c:pt idx="1364">
                  <c:v>37453</c:v>
                </c:pt>
                <c:pt idx="1365">
                  <c:v>37454</c:v>
                </c:pt>
                <c:pt idx="1366">
                  <c:v>37455</c:v>
                </c:pt>
                <c:pt idx="1367">
                  <c:v>37456</c:v>
                </c:pt>
                <c:pt idx="1368">
                  <c:v>37459</c:v>
                </c:pt>
                <c:pt idx="1369">
                  <c:v>37460</c:v>
                </c:pt>
                <c:pt idx="1370">
                  <c:v>37461</c:v>
                </c:pt>
                <c:pt idx="1371">
                  <c:v>37462</c:v>
                </c:pt>
                <c:pt idx="1372">
                  <c:v>37463</c:v>
                </c:pt>
                <c:pt idx="1373">
                  <c:v>37466</c:v>
                </c:pt>
                <c:pt idx="1374">
                  <c:v>37467</c:v>
                </c:pt>
                <c:pt idx="1375">
                  <c:v>37468</c:v>
                </c:pt>
                <c:pt idx="1376">
                  <c:v>37469</c:v>
                </c:pt>
                <c:pt idx="1377">
                  <c:v>37470</c:v>
                </c:pt>
                <c:pt idx="1378">
                  <c:v>37473</c:v>
                </c:pt>
                <c:pt idx="1379">
                  <c:v>37474</c:v>
                </c:pt>
                <c:pt idx="1380">
                  <c:v>37475</c:v>
                </c:pt>
                <c:pt idx="1381">
                  <c:v>37476</c:v>
                </c:pt>
                <c:pt idx="1382">
                  <c:v>37477</c:v>
                </c:pt>
                <c:pt idx="1383">
                  <c:v>37480</c:v>
                </c:pt>
                <c:pt idx="1384">
                  <c:v>37481</c:v>
                </c:pt>
                <c:pt idx="1385">
                  <c:v>37482</c:v>
                </c:pt>
                <c:pt idx="1386">
                  <c:v>37484</c:v>
                </c:pt>
                <c:pt idx="1387">
                  <c:v>37487</c:v>
                </c:pt>
                <c:pt idx="1388">
                  <c:v>37488</c:v>
                </c:pt>
                <c:pt idx="1389">
                  <c:v>37489</c:v>
                </c:pt>
                <c:pt idx="1390">
                  <c:v>37490</c:v>
                </c:pt>
                <c:pt idx="1391">
                  <c:v>37491</c:v>
                </c:pt>
                <c:pt idx="1392">
                  <c:v>37494</c:v>
                </c:pt>
                <c:pt idx="1393">
                  <c:v>37495</c:v>
                </c:pt>
                <c:pt idx="1394">
                  <c:v>37496</c:v>
                </c:pt>
                <c:pt idx="1395">
                  <c:v>37497</c:v>
                </c:pt>
                <c:pt idx="1396">
                  <c:v>37498</c:v>
                </c:pt>
                <c:pt idx="1397">
                  <c:v>37501</c:v>
                </c:pt>
                <c:pt idx="1398">
                  <c:v>37502</c:v>
                </c:pt>
                <c:pt idx="1399">
                  <c:v>37503</c:v>
                </c:pt>
                <c:pt idx="1400">
                  <c:v>37504</c:v>
                </c:pt>
                <c:pt idx="1401">
                  <c:v>37505</c:v>
                </c:pt>
                <c:pt idx="1402">
                  <c:v>37508</c:v>
                </c:pt>
                <c:pt idx="1403">
                  <c:v>37509</c:v>
                </c:pt>
                <c:pt idx="1404">
                  <c:v>37510</c:v>
                </c:pt>
                <c:pt idx="1405">
                  <c:v>37511</c:v>
                </c:pt>
                <c:pt idx="1406">
                  <c:v>37512</c:v>
                </c:pt>
                <c:pt idx="1407">
                  <c:v>37515</c:v>
                </c:pt>
                <c:pt idx="1408">
                  <c:v>37516</c:v>
                </c:pt>
                <c:pt idx="1409">
                  <c:v>37517</c:v>
                </c:pt>
                <c:pt idx="1410">
                  <c:v>37518</c:v>
                </c:pt>
                <c:pt idx="1411">
                  <c:v>37519</c:v>
                </c:pt>
                <c:pt idx="1412">
                  <c:v>37522</c:v>
                </c:pt>
                <c:pt idx="1413">
                  <c:v>37523</c:v>
                </c:pt>
                <c:pt idx="1414">
                  <c:v>37524</c:v>
                </c:pt>
                <c:pt idx="1415">
                  <c:v>37525</c:v>
                </c:pt>
                <c:pt idx="1416">
                  <c:v>37526</c:v>
                </c:pt>
                <c:pt idx="1417">
                  <c:v>37529</c:v>
                </c:pt>
                <c:pt idx="1418">
                  <c:v>37530</c:v>
                </c:pt>
                <c:pt idx="1419">
                  <c:v>37531</c:v>
                </c:pt>
                <c:pt idx="1420">
                  <c:v>37532</c:v>
                </c:pt>
                <c:pt idx="1421">
                  <c:v>37533</c:v>
                </c:pt>
                <c:pt idx="1422">
                  <c:v>37536</c:v>
                </c:pt>
                <c:pt idx="1423">
                  <c:v>37537</c:v>
                </c:pt>
                <c:pt idx="1424">
                  <c:v>37538</c:v>
                </c:pt>
                <c:pt idx="1425">
                  <c:v>37539</c:v>
                </c:pt>
                <c:pt idx="1426">
                  <c:v>37543</c:v>
                </c:pt>
                <c:pt idx="1427">
                  <c:v>37544</c:v>
                </c:pt>
                <c:pt idx="1428">
                  <c:v>37545</c:v>
                </c:pt>
                <c:pt idx="1429">
                  <c:v>37546</c:v>
                </c:pt>
                <c:pt idx="1430">
                  <c:v>37547</c:v>
                </c:pt>
                <c:pt idx="1431">
                  <c:v>37550</c:v>
                </c:pt>
                <c:pt idx="1432">
                  <c:v>37551</c:v>
                </c:pt>
                <c:pt idx="1433">
                  <c:v>37552</c:v>
                </c:pt>
                <c:pt idx="1434">
                  <c:v>37553</c:v>
                </c:pt>
                <c:pt idx="1435">
                  <c:v>37554</c:v>
                </c:pt>
                <c:pt idx="1436">
                  <c:v>37557</c:v>
                </c:pt>
                <c:pt idx="1437">
                  <c:v>37558</c:v>
                </c:pt>
                <c:pt idx="1438">
                  <c:v>37559</c:v>
                </c:pt>
                <c:pt idx="1439">
                  <c:v>37560</c:v>
                </c:pt>
                <c:pt idx="1440">
                  <c:v>37564</c:v>
                </c:pt>
                <c:pt idx="1441">
                  <c:v>37565</c:v>
                </c:pt>
                <c:pt idx="1442">
                  <c:v>37566</c:v>
                </c:pt>
                <c:pt idx="1443">
                  <c:v>37567</c:v>
                </c:pt>
                <c:pt idx="1444">
                  <c:v>37572</c:v>
                </c:pt>
                <c:pt idx="1445">
                  <c:v>37573</c:v>
                </c:pt>
                <c:pt idx="1446">
                  <c:v>37574</c:v>
                </c:pt>
                <c:pt idx="1447">
                  <c:v>37575</c:v>
                </c:pt>
                <c:pt idx="1448">
                  <c:v>37578</c:v>
                </c:pt>
                <c:pt idx="1449">
                  <c:v>37580</c:v>
                </c:pt>
                <c:pt idx="1450">
                  <c:v>37581</c:v>
                </c:pt>
                <c:pt idx="1451">
                  <c:v>37582</c:v>
                </c:pt>
                <c:pt idx="1452">
                  <c:v>37585</c:v>
                </c:pt>
                <c:pt idx="1453">
                  <c:v>37586</c:v>
                </c:pt>
                <c:pt idx="1454">
                  <c:v>37587</c:v>
                </c:pt>
                <c:pt idx="1455">
                  <c:v>37588</c:v>
                </c:pt>
                <c:pt idx="1456">
                  <c:v>37589</c:v>
                </c:pt>
                <c:pt idx="1457">
                  <c:v>37592</c:v>
                </c:pt>
                <c:pt idx="1458">
                  <c:v>37593</c:v>
                </c:pt>
                <c:pt idx="1459">
                  <c:v>37594</c:v>
                </c:pt>
                <c:pt idx="1460">
                  <c:v>37595</c:v>
                </c:pt>
                <c:pt idx="1461">
                  <c:v>37596</c:v>
                </c:pt>
                <c:pt idx="1462">
                  <c:v>37599</c:v>
                </c:pt>
                <c:pt idx="1463">
                  <c:v>37600</c:v>
                </c:pt>
                <c:pt idx="1464">
                  <c:v>37601</c:v>
                </c:pt>
                <c:pt idx="1465">
                  <c:v>37602</c:v>
                </c:pt>
                <c:pt idx="1466">
                  <c:v>37603</c:v>
                </c:pt>
                <c:pt idx="1467">
                  <c:v>37606</c:v>
                </c:pt>
                <c:pt idx="1468">
                  <c:v>37607</c:v>
                </c:pt>
                <c:pt idx="1469">
                  <c:v>37608</c:v>
                </c:pt>
                <c:pt idx="1470">
                  <c:v>37609</c:v>
                </c:pt>
                <c:pt idx="1471">
                  <c:v>37610</c:v>
                </c:pt>
                <c:pt idx="1472">
                  <c:v>37613</c:v>
                </c:pt>
                <c:pt idx="1473">
                  <c:v>37617</c:v>
                </c:pt>
                <c:pt idx="1474">
                  <c:v>37620</c:v>
                </c:pt>
                <c:pt idx="1475">
                  <c:v>37621</c:v>
                </c:pt>
                <c:pt idx="1476">
                  <c:v>37623</c:v>
                </c:pt>
                <c:pt idx="1477">
                  <c:v>37624</c:v>
                </c:pt>
                <c:pt idx="1478">
                  <c:v>37627</c:v>
                </c:pt>
                <c:pt idx="1479">
                  <c:v>37628</c:v>
                </c:pt>
                <c:pt idx="1480">
                  <c:v>37629</c:v>
                </c:pt>
                <c:pt idx="1481">
                  <c:v>37630</c:v>
                </c:pt>
                <c:pt idx="1482">
                  <c:v>37631</c:v>
                </c:pt>
                <c:pt idx="1483">
                  <c:v>37634</c:v>
                </c:pt>
                <c:pt idx="1484">
                  <c:v>37635</c:v>
                </c:pt>
                <c:pt idx="1485">
                  <c:v>37636</c:v>
                </c:pt>
                <c:pt idx="1486">
                  <c:v>37637</c:v>
                </c:pt>
                <c:pt idx="1487">
                  <c:v>37638</c:v>
                </c:pt>
                <c:pt idx="1488">
                  <c:v>37641</c:v>
                </c:pt>
                <c:pt idx="1489">
                  <c:v>37642</c:v>
                </c:pt>
                <c:pt idx="1490">
                  <c:v>37643</c:v>
                </c:pt>
                <c:pt idx="1491">
                  <c:v>37644</c:v>
                </c:pt>
                <c:pt idx="1492">
                  <c:v>37645</c:v>
                </c:pt>
                <c:pt idx="1493">
                  <c:v>37648</c:v>
                </c:pt>
                <c:pt idx="1494">
                  <c:v>37649</c:v>
                </c:pt>
                <c:pt idx="1495">
                  <c:v>37650</c:v>
                </c:pt>
                <c:pt idx="1496">
                  <c:v>37651</c:v>
                </c:pt>
                <c:pt idx="1497">
                  <c:v>37652</c:v>
                </c:pt>
                <c:pt idx="1498">
                  <c:v>37655</c:v>
                </c:pt>
                <c:pt idx="1499">
                  <c:v>37656</c:v>
                </c:pt>
                <c:pt idx="1500">
                  <c:v>37657</c:v>
                </c:pt>
                <c:pt idx="1501">
                  <c:v>37658</c:v>
                </c:pt>
                <c:pt idx="1502">
                  <c:v>37659</c:v>
                </c:pt>
                <c:pt idx="1503">
                  <c:v>37662</c:v>
                </c:pt>
                <c:pt idx="1504">
                  <c:v>37663</c:v>
                </c:pt>
                <c:pt idx="1505">
                  <c:v>37664</c:v>
                </c:pt>
                <c:pt idx="1506">
                  <c:v>37665</c:v>
                </c:pt>
                <c:pt idx="1507">
                  <c:v>37666</c:v>
                </c:pt>
                <c:pt idx="1508">
                  <c:v>37669</c:v>
                </c:pt>
                <c:pt idx="1509">
                  <c:v>37670</c:v>
                </c:pt>
                <c:pt idx="1510">
                  <c:v>37671</c:v>
                </c:pt>
                <c:pt idx="1511">
                  <c:v>37672</c:v>
                </c:pt>
                <c:pt idx="1512">
                  <c:v>37673</c:v>
                </c:pt>
                <c:pt idx="1513">
                  <c:v>37676</c:v>
                </c:pt>
                <c:pt idx="1514">
                  <c:v>37677</c:v>
                </c:pt>
                <c:pt idx="1515">
                  <c:v>37678</c:v>
                </c:pt>
                <c:pt idx="1516">
                  <c:v>37679</c:v>
                </c:pt>
                <c:pt idx="1517">
                  <c:v>37680</c:v>
                </c:pt>
                <c:pt idx="1518">
                  <c:v>37683</c:v>
                </c:pt>
                <c:pt idx="1519">
                  <c:v>37684</c:v>
                </c:pt>
                <c:pt idx="1520">
                  <c:v>37685</c:v>
                </c:pt>
                <c:pt idx="1521">
                  <c:v>37686</c:v>
                </c:pt>
                <c:pt idx="1522">
                  <c:v>37687</c:v>
                </c:pt>
                <c:pt idx="1523">
                  <c:v>37690</c:v>
                </c:pt>
                <c:pt idx="1524">
                  <c:v>37691</c:v>
                </c:pt>
                <c:pt idx="1525">
                  <c:v>37692</c:v>
                </c:pt>
                <c:pt idx="1526">
                  <c:v>37693</c:v>
                </c:pt>
                <c:pt idx="1527">
                  <c:v>37694</c:v>
                </c:pt>
                <c:pt idx="1528">
                  <c:v>37697</c:v>
                </c:pt>
                <c:pt idx="1529">
                  <c:v>37698</c:v>
                </c:pt>
                <c:pt idx="1530">
                  <c:v>37699</c:v>
                </c:pt>
                <c:pt idx="1531">
                  <c:v>37700</c:v>
                </c:pt>
                <c:pt idx="1532">
                  <c:v>37701</c:v>
                </c:pt>
                <c:pt idx="1533">
                  <c:v>37704</c:v>
                </c:pt>
                <c:pt idx="1534">
                  <c:v>37705</c:v>
                </c:pt>
                <c:pt idx="1535">
                  <c:v>37706</c:v>
                </c:pt>
                <c:pt idx="1536">
                  <c:v>37707</c:v>
                </c:pt>
                <c:pt idx="1537">
                  <c:v>37708</c:v>
                </c:pt>
                <c:pt idx="1538">
                  <c:v>37711</c:v>
                </c:pt>
                <c:pt idx="1539">
                  <c:v>37712</c:v>
                </c:pt>
                <c:pt idx="1540">
                  <c:v>37713</c:v>
                </c:pt>
                <c:pt idx="1541">
                  <c:v>37714</c:v>
                </c:pt>
                <c:pt idx="1542">
                  <c:v>37715</c:v>
                </c:pt>
                <c:pt idx="1543">
                  <c:v>37718</c:v>
                </c:pt>
                <c:pt idx="1544">
                  <c:v>37719</c:v>
                </c:pt>
                <c:pt idx="1545">
                  <c:v>37720</c:v>
                </c:pt>
                <c:pt idx="1546">
                  <c:v>37721</c:v>
                </c:pt>
                <c:pt idx="1547">
                  <c:v>37722</c:v>
                </c:pt>
                <c:pt idx="1548">
                  <c:v>37725</c:v>
                </c:pt>
                <c:pt idx="1549">
                  <c:v>37726</c:v>
                </c:pt>
                <c:pt idx="1550">
                  <c:v>37727</c:v>
                </c:pt>
                <c:pt idx="1551">
                  <c:v>37728</c:v>
                </c:pt>
                <c:pt idx="1552">
                  <c:v>37733</c:v>
                </c:pt>
                <c:pt idx="1553">
                  <c:v>37734</c:v>
                </c:pt>
                <c:pt idx="1554">
                  <c:v>37735</c:v>
                </c:pt>
                <c:pt idx="1555">
                  <c:v>37736</c:v>
                </c:pt>
                <c:pt idx="1556">
                  <c:v>37739</c:v>
                </c:pt>
                <c:pt idx="1557">
                  <c:v>37740</c:v>
                </c:pt>
                <c:pt idx="1558">
                  <c:v>37741</c:v>
                </c:pt>
                <c:pt idx="1559">
                  <c:v>37743</c:v>
                </c:pt>
                <c:pt idx="1560">
                  <c:v>37746</c:v>
                </c:pt>
                <c:pt idx="1561">
                  <c:v>37747</c:v>
                </c:pt>
                <c:pt idx="1562">
                  <c:v>37748</c:v>
                </c:pt>
                <c:pt idx="1563">
                  <c:v>37749</c:v>
                </c:pt>
                <c:pt idx="1564">
                  <c:v>37750</c:v>
                </c:pt>
                <c:pt idx="1565">
                  <c:v>37753</c:v>
                </c:pt>
                <c:pt idx="1566">
                  <c:v>37754</c:v>
                </c:pt>
                <c:pt idx="1567">
                  <c:v>37755</c:v>
                </c:pt>
                <c:pt idx="1568">
                  <c:v>37756</c:v>
                </c:pt>
                <c:pt idx="1569">
                  <c:v>37757</c:v>
                </c:pt>
                <c:pt idx="1570">
                  <c:v>37760</c:v>
                </c:pt>
                <c:pt idx="1571">
                  <c:v>37761</c:v>
                </c:pt>
                <c:pt idx="1572">
                  <c:v>37762</c:v>
                </c:pt>
                <c:pt idx="1573">
                  <c:v>37763</c:v>
                </c:pt>
                <c:pt idx="1574">
                  <c:v>37764</c:v>
                </c:pt>
                <c:pt idx="1575">
                  <c:v>37767</c:v>
                </c:pt>
                <c:pt idx="1576">
                  <c:v>37768</c:v>
                </c:pt>
                <c:pt idx="1577">
                  <c:v>37769</c:v>
                </c:pt>
                <c:pt idx="1578">
                  <c:v>37770</c:v>
                </c:pt>
                <c:pt idx="1579">
                  <c:v>37771</c:v>
                </c:pt>
                <c:pt idx="1580">
                  <c:v>37774</c:v>
                </c:pt>
                <c:pt idx="1581">
                  <c:v>37775</c:v>
                </c:pt>
                <c:pt idx="1582">
                  <c:v>37776</c:v>
                </c:pt>
                <c:pt idx="1583">
                  <c:v>37777</c:v>
                </c:pt>
                <c:pt idx="1584">
                  <c:v>37778</c:v>
                </c:pt>
                <c:pt idx="1585">
                  <c:v>37781</c:v>
                </c:pt>
                <c:pt idx="1586">
                  <c:v>37782</c:v>
                </c:pt>
                <c:pt idx="1587">
                  <c:v>37783</c:v>
                </c:pt>
                <c:pt idx="1588">
                  <c:v>37784</c:v>
                </c:pt>
                <c:pt idx="1589">
                  <c:v>37785</c:v>
                </c:pt>
                <c:pt idx="1590">
                  <c:v>37788</c:v>
                </c:pt>
                <c:pt idx="1591">
                  <c:v>37789</c:v>
                </c:pt>
                <c:pt idx="1592">
                  <c:v>37790</c:v>
                </c:pt>
                <c:pt idx="1593">
                  <c:v>37792</c:v>
                </c:pt>
                <c:pt idx="1594">
                  <c:v>37795</c:v>
                </c:pt>
                <c:pt idx="1595">
                  <c:v>37796</c:v>
                </c:pt>
                <c:pt idx="1596">
                  <c:v>37797</c:v>
                </c:pt>
                <c:pt idx="1597">
                  <c:v>37798</c:v>
                </c:pt>
                <c:pt idx="1598">
                  <c:v>37799</c:v>
                </c:pt>
                <c:pt idx="1599">
                  <c:v>37802</c:v>
                </c:pt>
                <c:pt idx="1600">
                  <c:v>37803</c:v>
                </c:pt>
                <c:pt idx="1601">
                  <c:v>37804</c:v>
                </c:pt>
                <c:pt idx="1602">
                  <c:v>37805</c:v>
                </c:pt>
                <c:pt idx="1603">
                  <c:v>37806</c:v>
                </c:pt>
                <c:pt idx="1604">
                  <c:v>37809</c:v>
                </c:pt>
                <c:pt idx="1605">
                  <c:v>37810</c:v>
                </c:pt>
                <c:pt idx="1606">
                  <c:v>37811</c:v>
                </c:pt>
                <c:pt idx="1607">
                  <c:v>37812</c:v>
                </c:pt>
                <c:pt idx="1608">
                  <c:v>37813</c:v>
                </c:pt>
                <c:pt idx="1609">
                  <c:v>37816</c:v>
                </c:pt>
                <c:pt idx="1610">
                  <c:v>37817</c:v>
                </c:pt>
                <c:pt idx="1611">
                  <c:v>37818</c:v>
                </c:pt>
                <c:pt idx="1612">
                  <c:v>37819</c:v>
                </c:pt>
                <c:pt idx="1613">
                  <c:v>37820</c:v>
                </c:pt>
                <c:pt idx="1614">
                  <c:v>37823</c:v>
                </c:pt>
                <c:pt idx="1615">
                  <c:v>37824</c:v>
                </c:pt>
                <c:pt idx="1616">
                  <c:v>37825</c:v>
                </c:pt>
                <c:pt idx="1617">
                  <c:v>37826</c:v>
                </c:pt>
                <c:pt idx="1618">
                  <c:v>37827</c:v>
                </c:pt>
                <c:pt idx="1619">
                  <c:v>37830</c:v>
                </c:pt>
                <c:pt idx="1620">
                  <c:v>37831</c:v>
                </c:pt>
                <c:pt idx="1621">
                  <c:v>37832</c:v>
                </c:pt>
                <c:pt idx="1622">
                  <c:v>37833</c:v>
                </c:pt>
                <c:pt idx="1623">
                  <c:v>37834</c:v>
                </c:pt>
                <c:pt idx="1624">
                  <c:v>37837</c:v>
                </c:pt>
                <c:pt idx="1625">
                  <c:v>37838</c:v>
                </c:pt>
                <c:pt idx="1626">
                  <c:v>37839</c:v>
                </c:pt>
                <c:pt idx="1627">
                  <c:v>37840</c:v>
                </c:pt>
                <c:pt idx="1628">
                  <c:v>37841</c:v>
                </c:pt>
                <c:pt idx="1629">
                  <c:v>37844</c:v>
                </c:pt>
                <c:pt idx="1630">
                  <c:v>37845</c:v>
                </c:pt>
                <c:pt idx="1631">
                  <c:v>37846</c:v>
                </c:pt>
                <c:pt idx="1632">
                  <c:v>37847</c:v>
                </c:pt>
                <c:pt idx="1633">
                  <c:v>37848</c:v>
                </c:pt>
                <c:pt idx="1634">
                  <c:v>37851</c:v>
                </c:pt>
                <c:pt idx="1635">
                  <c:v>37852</c:v>
                </c:pt>
                <c:pt idx="1636">
                  <c:v>37853</c:v>
                </c:pt>
                <c:pt idx="1637">
                  <c:v>37854</c:v>
                </c:pt>
                <c:pt idx="1638">
                  <c:v>37855</c:v>
                </c:pt>
                <c:pt idx="1639">
                  <c:v>37858</c:v>
                </c:pt>
                <c:pt idx="1640">
                  <c:v>37859</c:v>
                </c:pt>
                <c:pt idx="1641">
                  <c:v>37860</c:v>
                </c:pt>
                <c:pt idx="1642">
                  <c:v>37861</c:v>
                </c:pt>
                <c:pt idx="1643">
                  <c:v>37862</c:v>
                </c:pt>
                <c:pt idx="1644">
                  <c:v>37865</c:v>
                </c:pt>
                <c:pt idx="1645">
                  <c:v>37866</c:v>
                </c:pt>
                <c:pt idx="1646">
                  <c:v>37867</c:v>
                </c:pt>
                <c:pt idx="1647">
                  <c:v>37868</c:v>
                </c:pt>
                <c:pt idx="1648">
                  <c:v>37869</c:v>
                </c:pt>
                <c:pt idx="1649">
                  <c:v>37872</c:v>
                </c:pt>
                <c:pt idx="1650">
                  <c:v>37873</c:v>
                </c:pt>
                <c:pt idx="1651">
                  <c:v>37874</c:v>
                </c:pt>
                <c:pt idx="1652">
                  <c:v>37875</c:v>
                </c:pt>
                <c:pt idx="1653">
                  <c:v>37876</c:v>
                </c:pt>
                <c:pt idx="1654">
                  <c:v>37879</c:v>
                </c:pt>
                <c:pt idx="1655">
                  <c:v>37880</c:v>
                </c:pt>
                <c:pt idx="1656">
                  <c:v>37881</c:v>
                </c:pt>
                <c:pt idx="1657">
                  <c:v>37882</c:v>
                </c:pt>
                <c:pt idx="1658">
                  <c:v>37883</c:v>
                </c:pt>
                <c:pt idx="1659">
                  <c:v>37886</c:v>
                </c:pt>
                <c:pt idx="1660">
                  <c:v>37887</c:v>
                </c:pt>
                <c:pt idx="1661">
                  <c:v>37888</c:v>
                </c:pt>
                <c:pt idx="1662">
                  <c:v>37889</c:v>
                </c:pt>
                <c:pt idx="1663">
                  <c:v>37890</c:v>
                </c:pt>
                <c:pt idx="1664">
                  <c:v>37893</c:v>
                </c:pt>
                <c:pt idx="1665">
                  <c:v>37894</c:v>
                </c:pt>
                <c:pt idx="1666">
                  <c:v>37895</c:v>
                </c:pt>
                <c:pt idx="1667">
                  <c:v>37896</c:v>
                </c:pt>
                <c:pt idx="1668">
                  <c:v>37897</c:v>
                </c:pt>
                <c:pt idx="1669">
                  <c:v>37900</c:v>
                </c:pt>
                <c:pt idx="1670">
                  <c:v>37901</c:v>
                </c:pt>
                <c:pt idx="1671">
                  <c:v>37902</c:v>
                </c:pt>
                <c:pt idx="1672">
                  <c:v>37903</c:v>
                </c:pt>
                <c:pt idx="1673">
                  <c:v>37904</c:v>
                </c:pt>
                <c:pt idx="1674">
                  <c:v>37907</c:v>
                </c:pt>
                <c:pt idx="1675">
                  <c:v>37908</c:v>
                </c:pt>
                <c:pt idx="1676">
                  <c:v>37909</c:v>
                </c:pt>
                <c:pt idx="1677">
                  <c:v>37910</c:v>
                </c:pt>
                <c:pt idx="1678">
                  <c:v>37911</c:v>
                </c:pt>
                <c:pt idx="1679">
                  <c:v>37914</c:v>
                </c:pt>
                <c:pt idx="1680">
                  <c:v>37915</c:v>
                </c:pt>
                <c:pt idx="1681">
                  <c:v>37916</c:v>
                </c:pt>
                <c:pt idx="1682">
                  <c:v>37917</c:v>
                </c:pt>
                <c:pt idx="1683">
                  <c:v>37918</c:v>
                </c:pt>
                <c:pt idx="1684">
                  <c:v>37921</c:v>
                </c:pt>
                <c:pt idx="1685">
                  <c:v>37922</c:v>
                </c:pt>
                <c:pt idx="1686">
                  <c:v>37923</c:v>
                </c:pt>
                <c:pt idx="1687">
                  <c:v>37924</c:v>
                </c:pt>
                <c:pt idx="1688">
                  <c:v>37925</c:v>
                </c:pt>
                <c:pt idx="1689">
                  <c:v>37928</c:v>
                </c:pt>
                <c:pt idx="1690">
                  <c:v>37929</c:v>
                </c:pt>
                <c:pt idx="1691">
                  <c:v>37930</c:v>
                </c:pt>
                <c:pt idx="1692">
                  <c:v>37931</c:v>
                </c:pt>
                <c:pt idx="1693">
                  <c:v>37932</c:v>
                </c:pt>
                <c:pt idx="1694">
                  <c:v>37935</c:v>
                </c:pt>
                <c:pt idx="1695">
                  <c:v>37937</c:v>
                </c:pt>
                <c:pt idx="1696">
                  <c:v>37938</c:v>
                </c:pt>
                <c:pt idx="1697">
                  <c:v>37939</c:v>
                </c:pt>
                <c:pt idx="1698">
                  <c:v>37942</c:v>
                </c:pt>
                <c:pt idx="1699">
                  <c:v>37943</c:v>
                </c:pt>
                <c:pt idx="1700">
                  <c:v>37944</c:v>
                </c:pt>
                <c:pt idx="1701">
                  <c:v>37945</c:v>
                </c:pt>
                <c:pt idx="1702">
                  <c:v>37946</c:v>
                </c:pt>
                <c:pt idx="1703">
                  <c:v>37949</c:v>
                </c:pt>
                <c:pt idx="1704">
                  <c:v>37950</c:v>
                </c:pt>
                <c:pt idx="1705">
                  <c:v>37951</c:v>
                </c:pt>
                <c:pt idx="1706">
                  <c:v>37952</c:v>
                </c:pt>
                <c:pt idx="1707">
                  <c:v>37953</c:v>
                </c:pt>
                <c:pt idx="1708">
                  <c:v>37956</c:v>
                </c:pt>
                <c:pt idx="1709">
                  <c:v>37957</c:v>
                </c:pt>
                <c:pt idx="1710">
                  <c:v>37958</c:v>
                </c:pt>
                <c:pt idx="1711">
                  <c:v>37959</c:v>
                </c:pt>
                <c:pt idx="1712">
                  <c:v>37960</c:v>
                </c:pt>
                <c:pt idx="1713">
                  <c:v>37963</c:v>
                </c:pt>
                <c:pt idx="1714">
                  <c:v>37964</c:v>
                </c:pt>
                <c:pt idx="1715">
                  <c:v>37965</c:v>
                </c:pt>
                <c:pt idx="1716">
                  <c:v>37966</c:v>
                </c:pt>
                <c:pt idx="1717">
                  <c:v>37967</c:v>
                </c:pt>
                <c:pt idx="1718">
                  <c:v>37970</c:v>
                </c:pt>
                <c:pt idx="1719">
                  <c:v>37971</c:v>
                </c:pt>
                <c:pt idx="1720">
                  <c:v>37972</c:v>
                </c:pt>
                <c:pt idx="1721">
                  <c:v>37973</c:v>
                </c:pt>
                <c:pt idx="1722">
                  <c:v>37974</c:v>
                </c:pt>
                <c:pt idx="1723">
                  <c:v>37977</c:v>
                </c:pt>
                <c:pt idx="1724">
                  <c:v>37978</c:v>
                </c:pt>
                <c:pt idx="1725">
                  <c:v>37979</c:v>
                </c:pt>
                <c:pt idx="1726">
                  <c:v>37984</c:v>
                </c:pt>
                <c:pt idx="1727">
                  <c:v>37985</c:v>
                </c:pt>
                <c:pt idx="1728">
                  <c:v>37986</c:v>
                </c:pt>
                <c:pt idx="1729">
                  <c:v>37988</c:v>
                </c:pt>
                <c:pt idx="1730">
                  <c:v>37991</c:v>
                </c:pt>
                <c:pt idx="1731">
                  <c:v>37992</c:v>
                </c:pt>
                <c:pt idx="1732">
                  <c:v>37993</c:v>
                </c:pt>
                <c:pt idx="1733">
                  <c:v>37994</c:v>
                </c:pt>
                <c:pt idx="1734">
                  <c:v>37995</c:v>
                </c:pt>
                <c:pt idx="1735">
                  <c:v>37998</c:v>
                </c:pt>
                <c:pt idx="1736">
                  <c:v>37999</c:v>
                </c:pt>
                <c:pt idx="1737">
                  <c:v>38000</c:v>
                </c:pt>
                <c:pt idx="1738">
                  <c:v>38001</c:v>
                </c:pt>
                <c:pt idx="1739">
                  <c:v>38002</c:v>
                </c:pt>
                <c:pt idx="1740">
                  <c:v>38005</c:v>
                </c:pt>
                <c:pt idx="1741">
                  <c:v>38006</c:v>
                </c:pt>
                <c:pt idx="1742">
                  <c:v>38007</c:v>
                </c:pt>
                <c:pt idx="1743">
                  <c:v>38008</c:v>
                </c:pt>
                <c:pt idx="1744">
                  <c:v>38009</c:v>
                </c:pt>
                <c:pt idx="1745">
                  <c:v>38012</c:v>
                </c:pt>
                <c:pt idx="1746">
                  <c:v>38013</c:v>
                </c:pt>
                <c:pt idx="1747">
                  <c:v>38014</c:v>
                </c:pt>
                <c:pt idx="1748">
                  <c:v>38015</c:v>
                </c:pt>
                <c:pt idx="1749">
                  <c:v>38016</c:v>
                </c:pt>
                <c:pt idx="1750">
                  <c:v>38019</c:v>
                </c:pt>
                <c:pt idx="1751">
                  <c:v>38020</c:v>
                </c:pt>
                <c:pt idx="1752">
                  <c:v>38021</c:v>
                </c:pt>
                <c:pt idx="1753">
                  <c:v>38022</c:v>
                </c:pt>
                <c:pt idx="1754">
                  <c:v>38023</c:v>
                </c:pt>
                <c:pt idx="1755">
                  <c:v>38026</c:v>
                </c:pt>
                <c:pt idx="1756">
                  <c:v>38027</c:v>
                </c:pt>
                <c:pt idx="1757">
                  <c:v>38028</c:v>
                </c:pt>
                <c:pt idx="1758">
                  <c:v>38029</c:v>
                </c:pt>
                <c:pt idx="1759">
                  <c:v>38030</c:v>
                </c:pt>
                <c:pt idx="1760">
                  <c:v>38033</c:v>
                </c:pt>
                <c:pt idx="1761">
                  <c:v>38034</c:v>
                </c:pt>
                <c:pt idx="1762">
                  <c:v>38035</c:v>
                </c:pt>
                <c:pt idx="1763">
                  <c:v>38036</c:v>
                </c:pt>
                <c:pt idx="1764">
                  <c:v>38037</c:v>
                </c:pt>
                <c:pt idx="1765">
                  <c:v>38040</c:v>
                </c:pt>
                <c:pt idx="1766">
                  <c:v>38041</c:v>
                </c:pt>
                <c:pt idx="1767">
                  <c:v>38042</c:v>
                </c:pt>
                <c:pt idx="1768">
                  <c:v>38043</c:v>
                </c:pt>
                <c:pt idx="1769">
                  <c:v>38044</c:v>
                </c:pt>
                <c:pt idx="1770">
                  <c:v>38047</c:v>
                </c:pt>
                <c:pt idx="1771">
                  <c:v>38048</c:v>
                </c:pt>
                <c:pt idx="1772">
                  <c:v>38049</c:v>
                </c:pt>
                <c:pt idx="1773">
                  <c:v>38050</c:v>
                </c:pt>
                <c:pt idx="1774">
                  <c:v>38051</c:v>
                </c:pt>
                <c:pt idx="1775">
                  <c:v>38054</c:v>
                </c:pt>
                <c:pt idx="1776">
                  <c:v>38055</c:v>
                </c:pt>
                <c:pt idx="1777">
                  <c:v>38056</c:v>
                </c:pt>
                <c:pt idx="1778">
                  <c:v>38057</c:v>
                </c:pt>
                <c:pt idx="1779">
                  <c:v>38058</c:v>
                </c:pt>
                <c:pt idx="1780">
                  <c:v>38061</c:v>
                </c:pt>
                <c:pt idx="1781">
                  <c:v>38062</c:v>
                </c:pt>
                <c:pt idx="1782">
                  <c:v>38063</c:v>
                </c:pt>
                <c:pt idx="1783">
                  <c:v>38064</c:v>
                </c:pt>
                <c:pt idx="1784">
                  <c:v>38065</c:v>
                </c:pt>
                <c:pt idx="1785">
                  <c:v>38068</c:v>
                </c:pt>
                <c:pt idx="1786">
                  <c:v>38069</c:v>
                </c:pt>
                <c:pt idx="1787">
                  <c:v>38070</c:v>
                </c:pt>
                <c:pt idx="1788">
                  <c:v>38071</c:v>
                </c:pt>
                <c:pt idx="1789">
                  <c:v>38072</c:v>
                </c:pt>
                <c:pt idx="1790">
                  <c:v>38075</c:v>
                </c:pt>
                <c:pt idx="1791">
                  <c:v>38076</c:v>
                </c:pt>
                <c:pt idx="1792">
                  <c:v>38077</c:v>
                </c:pt>
                <c:pt idx="1793">
                  <c:v>38078</c:v>
                </c:pt>
                <c:pt idx="1794">
                  <c:v>38079</c:v>
                </c:pt>
                <c:pt idx="1795">
                  <c:v>38082</c:v>
                </c:pt>
                <c:pt idx="1796">
                  <c:v>38083</c:v>
                </c:pt>
                <c:pt idx="1797">
                  <c:v>38084</c:v>
                </c:pt>
                <c:pt idx="1798">
                  <c:v>38085</c:v>
                </c:pt>
                <c:pt idx="1799">
                  <c:v>38086</c:v>
                </c:pt>
                <c:pt idx="1800">
                  <c:v>38090</c:v>
                </c:pt>
                <c:pt idx="1801">
                  <c:v>38091</c:v>
                </c:pt>
                <c:pt idx="1802">
                  <c:v>38092</c:v>
                </c:pt>
                <c:pt idx="1803">
                  <c:v>38093</c:v>
                </c:pt>
                <c:pt idx="1804">
                  <c:v>38096</c:v>
                </c:pt>
                <c:pt idx="1805">
                  <c:v>38097</c:v>
                </c:pt>
                <c:pt idx="1806">
                  <c:v>38098</c:v>
                </c:pt>
                <c:pt idx="1807">
                  <c:v>38099</c:v>
                </c:pt>
                <c:pt idx="1808">
                  <c:v>38100</c:v>
                </c:pt>
                <c:pt idx="1809">
                  <c:v>38103</c:v>
                </c:pt>
                <c:pt idx="1810">
                  <c:v>38104</c:v>
                </c:pt>
                <c:pt idx="1811">
                  <c:v>38105</c:v>
                </c:pt>
                <c:pt idx="1812">
                  <c:v>38106</c:v>
                </c:pt>
                <c:pt idx="1813">
                  <c:v>38107</c:v>
                </c:pt>
                <c:pt idx="1814">
                  <c:v>38111</c:v>
                </c:pt>
                <c:pt idx="1815">
                  <c:v>38112</c:v>
                </c:pt>
                <c:pt idx="1816">
                  <c:v>38113</c:v>
                </c:pt>
                <c:pt idx="1817">
                  <c:v>38114</c:v>
                </c:pt>
                <c:pt idx="1818">
                  <c:v>38117</c:v>
                </c:pt>
                <c:pt idx="1819">
                  <c:v>38118</c:v>
                </c:pt>
                <c:pt idx="1820">
                  <c:v>38119</c:v>
                </c:pt>
                <c:pt idx="1821">
                  <c:v>38120</c:v>
                </c:pt>
                <c:pt idx="1822">
                  <c:v>38121</c:v>
                </c:pt>
                <c:pt idx="1823">
                  <c:v>38124</c:v>
                </c:pt>
                <c:pt idx="1824">
                  <c:v>38125</c:v>
                </c:pt>
                <c:pt idx="1825">
                  <c:v>38126</c:v>
                </c:pt>
                <c:pt idx="1826">
                  <c:v>38127</c:v>
                </c:pt>
                <c:pt idx="1827">
                  <c:v>38128</c:v>
                </c:pt>
                <c:pt idx="1828">
                  <c:v>38131</c:v>
                </c:pt>
                <c:pt idx="1829">
                  <c:v>38132</c:v>
                </c:pt>
                <c:pt idx="1830">
                  <c:v>38133</c:v>
                </c:pt>
                <c:pt idx="1831">
                  <c:v>38134</c:v>
                </c:pt>
                <c:pt idx="1832">
                  <c:v>38135</c:v>
                </c:pt>
                <c:pt idx="1833">
                  <c:v>38138</c:v>
                </c:pt>
                <c:pt idx="1834">
                  <c:v>38139</c:v>
                </c:pt>
                <c:pt idx="1835">
                  <c:v>38140</c:v>
                </c:pt>
                <c:pt idx="1836">
                  <c:v>38141</c:v>
                </c:pt>
                <c:pt idx="1837">
                  <c:v>38142</c:v>
                </c:pt>
                <c:pt idx="1838">
                  <c:v>38145</c:v>
                </c:pt>
                <c:pt idx="1839">
                  <c:v>38146</c:v>
                </c:pt>
                <c:pt idx="1840">
                  <c:v>38147</c:v>
                </c:pt>
                <c:pt idx="1841">
                  <c:v>38149</c:v>
                </c:pt>
                <c:pt idx="1842">
                  <c:v>38152</c:v>
                </c:pt>
                <c:pt idx="1843">
                  <c:v>38153</c:v>
                </c:pt>
                <c:pt idx="1844">
                  <c:v>38154</c:v>
                </c:pt>
                <c:pt idx="1845">
                  <c:v>38155</c:v>
                </c:pt>
                <c:pt idx="1846">
                  <c:v>38156</c:v>
                </c:pt>
                <c:pt idx="1847">
                  <c:v>38159</c:v>
                </c:pt>
                <c:pt idx="1848">
                  <c:v>38160</c:v>
                </c:pt>
                <c:pt idx="1849">
                  <c:v>38161</c:v>
                </c:pt>
                <c:pt idx="1850">
                  <c:v>38162</c:v>
                </c:pt>
                <c:pt idx="1851">
                  <c:v>38163</c:v>
                </c:pt>
                <c:pt idx="1852">
                  <c:v>38166</c:v>
                </c:pt>
                <c:pt idx="1853">
                  <c:v>38167</c:v>
                </c:pt>
                <c:pt idx="1854">
                  <c:v>38168</c:v>
                </c:pt>
                <c:pt idx="1855">
                  <c:v>38169</c:v>
                </c:pt>
                <c:pt idx="1856">
                  <c:v>38170</c:v>
                </c:pt>
                <c:pt idx="1857">
                  <c:v>38173</c:v>
                </c:pt>
                <c:pt idx="1858">
                  <c:v>38174</c:v>
                </c:pt>
                <c:pt idx="1859">
                  <c:v>38175</c:v>
                </c:pt>
                <c:pt idx="1860">
                  <c:v>38176</c:v>
                </c:pt>
                <c:pt idx="1861">
                  <c:v>38177</c:v>
                </c:pt>
                <c:pt idx="1862">
                  <c:v>38180</c:v>
                </c:pt>
                <c:pt idx="1863">
                  <c:v>38181</c:v>
                </c:pt>
                <c:pt idx="1864">
                  <c:v>38182</c:v>
                </c:pt>
                <c:pt idx="1865">
                  <c:v>38183</c:v>
                </c:pt>
                <c:pt idx="1866">
                  <c:v>38184</c:v>
                </c:pt>
                <c:pt idx="1867">
                  <c:v>38187</c:v>
                </c:pt>
                <c:pt idx="1868">
                  <c:v>38188</c:v>
                </c:pt>
                <c:pt idx="1869">
                  <c:v>38189</c:v>
                </c:pt>
                <c:pt idx="1870">
                  <c:v>38190</c:v>
                </c:pt>
                <c:pt idx="1871">
                  <c:v>38191</c:v>
                </c:pt>
                <c:pt idx="1872">
                  <c:v>38194</c:v>
                </c:pt>
                <c:pt idx="1873">
                  <c:v>38195</c:v>
                </c:pt>
                <c:pt idx="1874">
                  <c:v>38196</c:v>
                </c:pt>
                <c:pt idx="1875">
                  <c:v>38197</c:v>
                </c:pt>
                <c:pt idx="1876">
                  <c:v>38198</c:v>
                </c:pt>
                <c:pt idx="1877">
                  <c:v>38201</c:v>
                </c:pt>
                <c:pt idx="1878">
                  <c:v>38202</c:v>
                </c:pt>
                <c:pt idx="1879">
                  <c:v>38203</c:v>
                </c:pt>
                <c:pt idx="1880">
                  <c:v>38204</c:v>
                </c:pt>
                <c:pt idx="1881">
                  <c:v>38205</c:v>
                </c:pt>
                <c:pt idx="1882">
                  <c:v>38208</c:v>
                </c:pt>
                <c:pt idx="1883">
                  <c:v>38209</c:v>
                </c:pt>
                <c:pt idx="1884">
                  <c:v>38210</c:v>
                </c:pt>
                <c:pt idx="1885">
                  <c:v>38211</c:v>
                </c:pt>
                <c:pt idx="1886">
                  <c:v>38212</c:v>
                </c:pt>
                <c:pt idx="1887">
                  <c:v>38215</c:v>
                </c:pt>
                <c:pt idx="1888">
                  <c:v>38216</c:v>
                </c:pt>
                <c:pt idx="1889">
                  <c:v>38217</c:v>
                </c:pt>
                <c:pt idx="1890">
                  <c:v>38218</c:v>
                </c:pt>
                <c:pt idx="1891">
                  <c:v>38219</c:v>
                </c:pt>
                <c:pt idx="1892">
                  <c:v>38222</c:v>
                </c:pt>
                <c:pt idx="1893">
                  <c:v>38223</c:v>
                </c:pt>
                <c:pt idx="1894">
                  <c:v>38224</c:v>
                </c:pt>
                <c:pt idx="1895">
                  <c:v>38225</c:v>
                </c:pt>
                <c:pt idx="1896">
                  <c:v>38226</c:v>
                </c:pt>
                <c:pt idx="1897">
                  <c:v>38229</c:v>
                </c:pt>
                <c:pt idx="1898">
                  <c:v>38230</c:v>
                </c:pt>
                <c:pt idx="1899">
                  <c:v>38231</c:v>
                </c:pt>
                <c:pt idx="1900">
                  <c:v>38232</c:v>
                </c:pt>
                <c:pt idx="1901">
                  <c:v>38233</c:v>
                </c:pt>
                <c:pt idx="1902">
                  <c:v>38236</c:v>
                </c:pt>
                <c:pt idx="1903">
                  <c:v>38237</c:v>
                </c:pt>
                <c:pt idx="1904">
                  <c:v>38238</c:v>
                </c:pt>
                <c:pt idx="1905">
                  <c:v>38239</c:v>
                </c:pt>
                <c:pt idx="1906">
                  <c:v>38240</c:v>
                </c:pt>
                <c:pt idx="1907">
                  <c:v>38243</c:v>
                </c:pt>
                <c:pt idx="1908">
                  <c:v>38244</c:v>
                </c:pt>
                <c:pt idx="1909">
                  <c:v>38245</c:v>
                </c:pt>
                <c:pt idx="1910">
                  <c:v>38246</c:v>
                </c:pt>
                <c:pt idx="1911">
                  <c:v>38247</c:v>
                </c:pt>
                <c:pt idx="1912">
                  <c:v>38250</c:v>
                </c:pt>
                <c:pt idx="1913">
                  <c:v>38251</c:v>
                </c:pt>
                <c:pt idx="1914">
                  <c:v>38252</c:v>
                </c:pt>
                <c:pt idx="1915">
                  <c:v>38253</c:v>
                </c:pt>
                <c:pt idx="1916">
                  <c:v>38254</c:v>
                </c:pt>
                <c:pt idx="1917">
                  <c:v>38257</c:v>
                </c:pt>
                <c:pt idx="1918">
                  <c:v>38258</c:v>
                </c:pt>
                <c:pt idx="1919">
                  <c:v>38259</c:v>
                </c:pt>
                <c:pt idx="1920">
                  <c:v>38260</c:v>
                </c:pt>
                <c:pt idx="1921">
                  <c:v>38261</c:v>
                </c:pt>
                <c:pt idx="1922">
                  <c:v>38264</c:v>
                </c:pt>
                <c:pt idx="1923">
                  <c:v>38265</c:v>
                </c:pt>
                <c:pt idx="1924">
                  <c:v>38266</c:v>
                </c:pt>
                <c:pt idx="1925">
                  <c:v>38267</c:v>
                </c:pt>
                <c:pt idx="1926">
                  <c:v>38268</c:v>
                </c:pt>
                <c:pt idx="1927">
                  <c:v>38271</c:v>
                </c:pt>
                <c:pt idx="1928">
                  <c:v>38272</c:v>
                </c:pt>
                <c:pt idx="1929">
                  <c:v>38273</c:v>
                </c:pt>
                <c:pt idx="1930">
                  <c:v>38274</c:v>
                </c:pt>
                <c:pt idx="1931">
                  <c:v>38275</c:v>
                </c:pt>
                <c:pt idx="1932">
                  <c:v>38278</c:v>
                </c:pt>
                <c:pt idx="1933">
                  <c:v>38279</c:v>
                </c:pt>
                <c:pt idx="1934">
                  <c:v>38280</c:v>
                </c:pt>
                <c:pt idx="1935">
                  <c:v>38281</c:v>
                </c:pt>
                <c:pt idx="1936">
                  <c:v>38282</c:v>
                </c:pt>
                <c:pt idx="1937">
                  <c:v>38285</c:v>
                </c:pt>
                <c:pt idx="1938">
                  <c:v>38286</c:v>
                </c:pt>
                <c:pt idx="1939">
                  <c:v>38287</c:v>
                </c:pt>
                <c:pt idx="1940">
                  <c:v>38288</c:v>
                </c:pt>
                <c:pt idx="1941">
                  <c:v>38289</c:v>
                </c:pt>
                <c:pt idx="1942">
                  <c:v>38293</c:v>
                </c:pt>
                <c:pt idx="1943">
                  <c:v>38294</c:v>
                </c:pt>
                <c:pt idx="1944">
                  <c:v>38295</c:v>
                </c:pt>
                <c:pt idx="1945">
                  <c:v>38296</c:v>
                </c:pt>
                <c:pt idx="1946">
                  <c:v>38299</c:v>
                </c:pt>
                <c:pt idx="1947">
                  <c:v>38300</c:v>
                </c:pt>
                <c:pt idx="1948">
                  <c:v>38301</c:v>
                </c:pt>
                <c:pt idx="1949">
                  <c:v>38303</c:v>
                </c:pt>
                <c:pt idx="1950">
                  <c:v>38306</c:v>
                </c:pt>
                <c:pt idx="1951">
                  <c:v>38307</c:v>
                </c:pt>
                <c:pt idx="1952">
                  <c:v>38308</c:v>
                </c:pt>
                <c:pt idx="1953">
                  <c:v>38309</c:v>
                </c:pt>
                <c:pt idx="1954">
                  <c:v>38310</c:v>
                </c:pt>
                <c:pt idx="1955">
                  <c:v>38313</c:v>
                </c:pt>
                <c:pt idx="1956">
                  <c:v>38314</c:v>
                </c:pt>
                <c:pt idx="1957">
                  <c:v>38315</c:v>
                </c:pt>
                <c:pt idx="1958">
                  <c:v>38316</c:v>
                </c:pt>
                <c:pt idx="1959">
                  <c:v>38317</c:v>
                </c:pt>
                <c:pt idx="1960">
                  <c:v>38320</c:v>
                </c:pt>
                <c:pt idx="1961">
                  <c:v>38321</c:v>
                </c:pt>
                <c:pt idx="1962">
                  <c:v>38322</c:v>
                </c:pt>
                <c:pt idx="1963">
                  <c:v>38323</c:v>
                </c:pt>
                <c:pt idx="1964">
                  <c:v>38324</c:v>
                </c:pt>
                <c:pt idx="1965">
                  <c:v>38327</c:v>
                </c:pt>
                <c:pt idx="1966">
                  <c:v>38328</c:v>
                </c:pt>
                <c:pt idx="1967">
                  <c:v>38329</c:v>
                </c:pt>
                <c:pt idx="1968">
                  <c:v>38330</c:v>
                </c:pt>
                <c:pt idx="1969">
                  <c:v>38331</c:v>
                </c:pt>
                <c:pt idx="1970">
                  <c:v>38334</c:v>
                </c:pt>
                <c:pt idx="1971">
                  <c:v>38335</c:v>
                </c:pt>
                <c:pt idx="1972">
                  <c:v>38336</c:v>
                </c:pt>
                <c:pt idx="1973">
                  <c:v>38337</c:v>
                </c:pt>
                <c:pt idx="1974">
                  <c:v>38338</c:v>
                </c:pt>
                <c:pt idx="1975">
                  <c:v>38341</c:v>
                </c:pt>
                <c:pt idx="1976">
                  <c:v>38342</c:v>
                </c:pt>
                <c:pt idx="1977">
                  <c:v>38343</c:v>
                </c:pt>
                <c:pt idx="1978">
                  <c:v>38344</c:v>
                </c:pt>
                <c:pt idx="1979">
                  <c:v>38345</c:v>
                </c:pt>
                <c:pt idx="1980">
                  <c:v>38348</c:v>
                </c:pt>
                <c:pt idx="1981">
                  <c:v>38349</c:v>
                </c:pt>
                <c:pt idx="1982">
                  <c:v>38350</c:v>
                </c:pt>
                <c:pt idx="1983">
                  <c:v>38351</c:v>
                </c:pt>
                <c:pt idx="1984">
                  <c:v>38352</c:v>
                </c:pt>
                <c:pt idx="1985">
                  <c:v>38355</c:v>
                </c:pt>
                <c:pt idx="1986">
                  <c:v>38356</c:v>
                </c:pt>
                <c:pt idx="1987">
                  <c:v>38357</c:v>
                </c:pt>
                <c:pt idx="1988">
                  <c:v>38358</c:v>
                </c:pt>
                <c:pt idx="1989">
                  <c:v>38359</c:v>
                </c:pt>
                <c:pt idx="1990">
                  <c:v>38362</c:v>
                </c:pt>
                <c:pt idx="1991">
                  <c:v>38363</c:v>
                </c:pt>
                <c:pt idx="1992">
                  <c:v>38364</c:v>
                </c:pt>
                <c:pt idx="1993">
                  <c:v>38365</c:v>
                </c:pt>
                <c:pt idx="1994">
                  <c:v>38366</c:v>
                </c:pt>
                <c:pt idx="1995">
                  <c:v>38369</c:v>
                </c:pt>
                <c:pt idx="1996">
                  <c:v>38370</c:v>
                </c:pt>
                <c:pt idx="1997">
                  <c:v>38371</c:v>
                </c:pt>
                <c:pt idx="1998">
                  <c:v>38372</c:v>
                </c:pt>
                <c:pt idx="1999">
                  <c:v>38373</c:v>
                </c:pt>
                <c:pt idx="2000">
                  <c:v>38376</c:v>
                </c:pt>
                <c:pt idx="2001">
                  <c:v>38377</c:v>
                </c:pt>
                <c:pt idx="2002">
                  <c:v>38378</c:v>
                </c:pt>
                <c:pt idx="2003">
                  <c:v>38379</c:v>
                </c:pt>
                <c:pt idx="2004">
                  <c:v>38380</c:v>
                </c:pt>
                <c:pt idx="2005">
                  <c:v>38383</c:v>
                </c:pt>
                <c:pt idx="2006">
                  <c:v>38384</c:v>
                </c:pt>
                <c:pt idx="2007">
                  <c:v>38385</c:v>
                </c:pt>
                <c:pt idx="2008">
                  <c:v>38386</c:v>
                </c:pt>
                <c:pt idx="2009">
                  <c:v>38387</c:v>
                </c:pt>
                <c:pt idx="2010">
                  <c:v>38390</c:v>
                </c:pt>
                <c:pt idx="2011">
                  <c:v>38391</c:v>
                </c:pt>
                <c:pt idx="2012">
                  <c:v>38392</c:v>
                </c:pt>
                <c:pt idx="2013">
                  <c:v>38393</c:v>
                </c:pt>
                <c:pt idx="2014">
                  <c:v>38394</c:v>
                </c:pt>
                <c:pt idx="2015">
                  <c:v>38397</c:v>
                </c:pt>
                <c:pt idx="2016">
                  <c:v>38398</c:v>
                </c:pt>
                <c:pt idx="2017">
                  <c:v>38399</c:v>
                </c:pt>
                <c:pt idx="2018">
                  <c:v>38400</c:v>
                </c:pt>
                <c:pt idx="2019">
                  <c:v>38401</c:v>
                </c:pt>
                <c:pt idx="2020">
                  <c:v>38404</c:v>
                </c:pt>
                <c:pt idx="2021">
                  <c:v>38405</c:v>
                </c:pt>
                <c:pt idx="2022">
                  <c:v>38406</c:v>
                </c:pt>
                <c:pt idx="2023">
                  <c:v>38407</c:v>
                </c:pt>
                <c:pt idx="2024">
                  <c:v>38408</c:v>
                </c:pt>
                <c:pt idx="2025">
                  <c:v>38411</c:v>
                </c:pt>
                <c:pt idx="2026">
                  <c:v>38412</c:v>
                </c:pt>
                <c:pt idx="2027">
                  <c:v>38413</c:v>
                </c:pt>
                <c:pt idx="2028">
                  <c:v>38414</c:v>
                </c:pt>
                <c:pt idx="2029">
                  <c:v>38415</c:v>
                </c:pt>
                <c:pt idx="2030">
                  <c:v>38418</c:v>
                </c:pt>
                <c:pt idx="2031">
                  <c:v>38419</c:v>
                </c:pt>
                <c:pt idx="2032">
                  <c:v>38420</c:v>
                </c:pt>
                <c:pt idx="2033">
                  <c:v>38421</c:v>
                </c:pt>
                <c:pt idx="2034">
                  <c:v>38422</c:v>
                </c:pt>
                <c:pt idx="2035">
                  <c:v>38425</c:v>
                </c:pt>
                <c:pt idx="2036">
                  <c:v>38426</c:v>
                </c:pt>
                <c:pt idx="2037">
                  <c:v>38427</c:v>
                </c:pt>
                <c:pt idx="2038">
                  <c:v>38428</c:v>
                </c:pt>
                <c:pt idx="2039">
                  <c:v>38429</c:v>
                </c:pt>
                <c:pt idx="2040">
                  <c:v>38432</c:v>
                </c:pt>
                <c:pt idx="2041">
                  <c:v>38433</c:v>
                </c:pt>
                <c:pt idx="2042">
                  <c:v>38434</c:v>
                </c:pt>
                <c:pt idx="2043">
                  <c:v>38435</c:v>
                </c:pt>
                <c:pt idx="2044">
                  <c:v>38440</c:v>
                </c:pt>
                <c:pt idx="2045">
                  <c:v>38441</c:v>
                </c:pt>
                <c:pt idx="2046">
                  <c:v>38442</c:v>
                </c:pt>
                <c:pt idx="2047">
                  <c:v>38443</c:v>
                </c:pt>
                <c:pt idx="2048">
                  <c:v>38446</c:v>
                </c:pt>
                <c:pt idx="2049">
                  <c:v>38447</c:v>
                </c:pt>
                <c:pt idx="2050">
                  <c:v>38448</c:v>
                </c:pt>
                <c:pt idx="2051">
                  <c:v>38449</c:v>
                </c:pt>
                <c:pt idx="2052">
                  <c:v>38453</c:v>
                </c:pt>
                <c:pt idx="2053">
                  <c:v>38454</c:v>
                </c:pt>
                <c:pt idx="2054">
                  <c:v>38455</c:v>
                </c:pt>
                <c:pt idx="2055">
                  <c:v>38456</c:v>
                </c:pt>
                <c:pt idx="2056">
                  <c:v>38457</c:v>
                </c:pt>
                <c:pt idx="2057">
                  <c:v>38460</c:v>
                </c:pt>
                <c:pt idx="2058">
                  <c:v>38461</c:v>
                </c:pt>
                <c:pt idx="2059">
                  <c:v>38462</c:v>
                </c:pt>
                <c:pt idx="2060">
                  <c:v>38463</c:v>
                </c:pt>
                <c:pt idx="2061">
                  <c:v>38464</c:v>
                </c:pt>
                <c:pt idx="2062">
                  <c:v>38467</c:v>
                </c:pt>
                <c:pt idx="2063">
                  <c:v>38468</c:v>
                </c:pt>
                <c:pt idx="2064">
                  <c:v>38469</c:v>
                </c:pt>
                <c:pt idx="2065">
                  <c:v>38470</c:v>
                </c:pt>
                <c:pt idx="2066">
                  <c:v>38471</c:v>
                </c:pt>
                <c:pt idx="2067">
                  <c:v>38474</c:v>
                </c:pt>
                <c:pt idx="2068">
                  <c:v>38476</c:v>
                </c:pt>
                <c:pt idx="2069">
                  <c:v>38477</c:v>
                </c:pt>
                <c:pt idx="2070">
                  <c:v>38478</c:v>
                </c:pt>
                <c:pt idx="2071">
                  <c:v>38481</c:v>
                </c:pt>
                <c:pt idx="2072">
                  <c:v>38482</c:v>
                </c:pt>
                <c:pt idx="2073">
                  <c:v>38483</c:v>
                </c:pt>
                <c:pt idx="2074">
                  <c:v>38484</c:v>
                </c:pt>
                <c:pt idx="2075">
                  <c:v>38485</c:v>
                </c:pt>
                <c:pt idx="2076">
                  <c:v>38488</c:v>
                </c:pt>
                <c:pt idx="2077">
                  <c:v>38489</c:v>
                </c:pt>
                <c:pt idx="2078">
                  <c:v>38490</c:v>
                </c:pt>
                <c:pt idx="2079">
                  <c:v>38491</c:v>
                </c:pt>
                <c:pt idx="2080">
                  <c:v>38492</c:v>
                </c:pt>
                <c:pt idx="2081">
                  <c:v>38495</c:v>
                </c:pt>
                <c:pt idx="2082">
                  <c:v>38496</c:v>
                </c:pt>
                <c:pt idx="2083">
                  <c:v>38497</c:v>
                </c:pt>
                <c:pt idx="2084">
                  <c:v>38499</c:v>
                </c:pt>
                <c:pt idx="2085">
                  <c:v>38502</c:v>
                </c:pt>
                <c:pt idx="2086">
                  <c:v>38503</c:v>
                </c:pt>
                <c:pt idx="2087">
                  <c:v>38504</c:v>
                </c:pt>
                <c:pt idx="2088">
                  <c:v>38505</c:v>
                </c:pt>
                <c:pt idx="2089">
                  <c:v>38506</c:v>
                </c:pt>
                <c:pt idx="2090">
                  <c:v>38509</c:v>
                </c:pt>
                <c:pt idx="2091">
                  <c:v>38510</c:v>
                </c:pt>
                <c:pt idx="2092">
                  <c:v>38511</c:v>
                </c:pt>
                <c:pt idx="2093">
                  <c:v>38512</c:v>
                </c:pt>
                <c:pt idx="2094">
                  <c:v>38513</c:v>
                </c:pt>
                <c:pt idx="2095">
                  <c:v>38516</c:v>
                </c:pt>
                <c:pt idx="2096">
                  <c:v>38517</c:v>
                </c:pt>
                <c:pt idx="2097">
                  <c:v>38518</c:v>
                </c:pt>
                <c:pt idx="2098">
                  <c:v>38519</c:v>
                </c:pt>
                <c:pt idx="2099">
                  <c:v>38520</c:v>
                </c:pt>
                <c:pt idx="2100">
                  <c:v>38523</c:v>
                </c:pt>
                <c:pt idx="2101">
                  <c:v>38524</c:v>
                </c:pt>
                <c:pt idx="2102">
                  <c:v>38525</c:v>
                </c:pt>
                <c:pt idx="2103">
                  <c:v>38526</c:v>
                </c:pt>
                <c:pt idx="2104">
                  <c:v>38527</c:v>
                </c:pt>
                <c:pt idx="2105">
                  <c:v>38530</c:v>
                </c:pt>
                <c:pt idx="2106">
                  <c:v>38531</c:v>
                </c:pt>
                <c:pt idx="2107">
                  <c:v>38532</c:v>
                </c:pt>
                <c:pt idx="2108">
                  <c:v>38533</c:v>
                </c:pt>
                <c:pt idx="2109">
                  <c:v>38534</c:v>
                </c:pt>
                <c:pt idx="2110">
                  <c:v>38537</c:v>
                </c:pt>
                <c:pt idx="2111">
                  <c:v>38538</c:v>
                </c:pt>
                <c:pt idx="2112">
                  <c:v>38539</c:v>
                </c:pt>
                <c:pt idx="2113">
                  <c:v>38540</c:v>
                </c:pt>
                <c:pt idx="2114">
                  <c:v>38541</c:v>
                </c:pt>
                <c:pt idx="2115">
                  <c:v>38544</c:v>
                </c:pt>
                <c:pt idx="2116">
                  <c:v>38545</c:v>
                </c:pt>
                <c:pt idx="2117">
                  <c:v>38546</c:v>
                </c:pt>
                <c:pt idx="2118">
                  <c:v>38547</c:v>
                </c:pt>
                <c:pt idx="2119">
                  <c:v>38548</c:v>
                </c:pt>
                <c:pt idx="2120">
                  <c:v>38551</c:v>
                </c:pt>
                <c:pt idx="2121">
                  <c:v>38552</c:v>
                </c:pt>
                <c:pt idx="2122">
                  <c:v>38553</c:v>
                </c:pt>
                <c:pt idx="2123">
                  <c:v>38554</c:v>
                </c:pt>
                <c:pt idx="2124">
                  <c:v>38555</c:v>
                </c:pt>
                <c:pt idx="2125">
                  <c:v>38558</c:v>
                </c:pt>
                <c:pt idx="2126">
                  <c:v>38559</c:v>
                </c:pt>
                <c:pt idx="2127">
                  <c:v>38560</c:v>
                </c:pt>
                <c:pt idx="2128">
                  <c:v>38561</c:v>
                </c:pt>
                <c:pt idx="2129">
                  <c:v>38562</c:v>
                </c:pt>
                <c:pt idx="2130">
                  <c:v>38565</c:v>
                </c:pt>
                <c:pt idx="2131">
                  <c:v>38566</c:v>
                </c:pt>
                <c:pt idx="2132">
                  <c:v>38567</c:v>
                </c:pt>
                <c:pt idx="2133">
                  <c:v>38568</c:v>
                </c:pt>
                <c:pt idx="2134">
                  <c:v>38569</c:v>
                </c:pt>
                <c:pt idx="2135">
                  <c:v>38572</c:v>
                </c:pt>
                <c:pt idx="2136">
                  <c:v>38573</c:v>
                </c:pt>
                <c:pt idx="2137">
                  <c:v>38574</c:v>
                </c:pt>
                <c:pt idx="2138">
                  <c:v>38575</c:v>
                </c:pt>
                <c:pt idx="2139">
                  <c:v>38576</c:v>
                </c:pt>
                <c:pt idx="2140">
                  <c:v>38580</c:v>
                </c:pt>
                <c:pt idx="2141">
                  <c:v>38581</c:v>
                </c:pt>
                <c:pt idx="2142">
                  <c:v>38582</c:v>
                </c:pt>
                <c:pt idx="2143">
                  <c:v>38583</c:v>
                </c:pt>
                <c:pt idx="2144">
                  <c:v>38586</c:v>
                </c:pt>
                <c:pt idx="2145">
                  <c:v>38587</c:v>
                </c:pt>
                <c:pt idx="2146">
                  <c:v>38588</c:v>
                </c:pt>
                <c:pt idx="2147">
                  <c:v>38589</c:v>
                </c:pt>
                <c:pt idx="2148">
                  <c:v>38590</c:v>
                </c:pt>
                <c:pt idx="2149">
                  <c:v>38593</c:v>
                </c:pt>
                <c:pt idx="2150">
                  <c:v>38594</c:v>
                </c:pt>
                <c:pt idx="2151">
                  <c:v>38595</c:v>
                </c:pt>
                <c:pt idx="2152">
                  <c:v>38596</c:v>
                </c:pt>
                <c:pt idx="2153">
                  <c:v>38597</c:v>
                </c:pt>
                <c:pt idx="2154">
                  <c:v>38600</c:v>
                </c:pt>
                <c:pt idx="2155">
                  <c:v>38601</c:v>
                </c:pt>
                <c:pt idx="2156">
                  <c:v>38602</c:v>
                </c:pt>
                <c:pt idx="2157">
                  <c:v>38603</c:v>
                </c:pt>
                <c:pt idx="2158">
                  <c:v>38604</c:v>
                </c:pt>
                <c:pt idx="2159">
                  <c:v>38607</c:v>
                </c:pt>
                <c:pt idx="2160">
                  <c:v>38608</c:v>
                </c:pt>
                <c:pt idx="2161">
                  <c:v>38609</c:v>
                </c:pt>
                <c:pt idx="2162">
                  <c:v>38610</c:v>
                </c:pt>
                <c:pt idx="2163">
                  <c:v>38611</c:v>
                </c:pt>
                <c:pt idx="2164">
                  <c:v>38614</c:v>
                </c:pt>
                <c:pt idx="2165">
                  <c:v>38615</c:v>
                </c:pt>
                <c:pt idx="2166">
                  <c:v>38616</c:v>
                </c:pt>
                <c:pt idx="2167">
                  <c:v>38617</c:v>
                </c:pt>
                <c:pt idx="2168">
                  <c:v>38618</c:v>
                </c:pt>
                <c:pt idx="2169">
                  <c:v>38621</c:v>
                </c:pt>
                <c:pt idx="2170">
                  <c:v>38622</c:v>
                </c:pt>
                <c:pt idx="2171">
                  <c:v>38623</c:v>
                </c:pt>
                <c:pt idx="2172">
                  <c:v>38624</c:v>
                </c:pt>
                <c:pt idx="2173">
                  <c:v>38625</c:v>
                </c:pt>
                <c:pt idx="2174">
                  <c:v>38628</c:v>
                </c:pt>
                <c:pt idx="2175">
                  <c:v>38629</c:v>
                </c:pt>
                <c:pt idx="2176">
                  <c:v>38630</c:v>
                </c:pt>
                <c:pt idx="2177">
                  <c:v>38631</c:v>
                </c:pt>
                <c:pt idx="2178">
                  <c:v>38632</c:v>
                </c:pt>
                <c:pt idx="2179">
                  <c:v>38635</c:v>
                </c:pt>
                <c:pt idx="2180">
                  <c:v>38636</c:v>
                </c:pt>
                <c:pt idx="2181">
                  <c:v>38637</c:v>
                </c:pt>
                <c:pt idx="2182">
                  <c:v>38638</c:v>
                </c:pt>
                <c:pt idx="2183">
                  <c:v>38639</c:v>
                </c:pt>
                <c:pt idx="2184">
                  <c:v>38642</c:v>
                </c:pt>
                <c:pt idx="2185">
                  <c:v>38643</c:v>
                </c:pt>
                <c:pt idx="2186">
                  <c:v>38644</c:v>
                </c:pt>
                <c:pt idx="2187">
                  <c:v>38645</c:v>
                </c:pt>
                <c:pt idx="2188">
                  <c:v>38646</c:v>
                </c:pt>
                <c:pt idx="2189">
                  <c:v>38649</c:v>
                </c:pt>
                <c:pt idx="2190">
                  <c:v>38650</c:v>
                </c:pt>
                <c:pt idx="2191">
                  <c:v>38651</c:v>
                </c:pt>
                <c:pt idx="2192">
                  <c:v>38652</c:v>
                </c:pt>
                <c:pt idx="2193">
                  <c:v>38653</c:v>
                </c:pt>
                <c:pt idx="2194">
                  <c:v>38656</c:v>
                </c:pt>
                <c:pt idx="2195">
                  <c:v>38658</c:v>
                </c:pt>
                <c:pt idx="2196">
                  <c:v>38659</c:v>
                </c:pt>
                <c:pt idx="2197">
                  <c:v>38660</c:v>
                </c:pt>
                <c:pt idx="2198">
                  <c:v>38663</c:v>
                </c:pt>
                <c:pt idx="2199">
                  <c:v>38664</c:v>
                </c:pt>
                <c:pt idx="2200">
                  <c:v>38665</c:v>
                </c:pt>
                <c:pt idx="2201">
                  <c:v>38666</c:v>
                </c:pt>
                <c:pt idx="2202">
                  <c:v>38670</c:v>
                </c:pt>
                <c:pt idx="2203">
                  <c:v>38671</c:v>
                </c:pt>
                <c:pt idx="2204">
                  <c:v>38672</c:v>
                </c:pt>
                <c:pt idx="2205">
                  <c:v>38673</c:v>
                </c:pt>
                <c:pt idx="2206">
                  <c:v>38674</c:v>
                </c:pt>
                <c:pt idx="2207">
                  <c:v>38677</c:v>
                </c:pt>
                <c:pt idx="2208">
                  <c:v>38678</c:v>
                </c:pt>
                <c:pt idx="2209">
                  <c:v>38679</c:v>
                </c:pt>
                <c:pt idx="2210">
                  <c:v>38680</c:v>
                </c:pt>
                <c:pt idx="2211">
                  <c:v>38681</c:v>
                </c:pt>
                <c:pt idx="2212">
                  <c:v>38684</c:v>
                </c:pt>
                <c:pt idx="2213">
                  <c:v>38685</c:v>
                </c:pt>
                <c:pt idx="2214">
                  <c:v>38686</c:v>
                </c:pt>
                <c:pt idx="2215">
                  <c:v>38687</c:v>
                </c:pt>
                <c:pt idx="2216">
                  <c:v>38688</c:v>
                </c:pt>
                <c:pt idx="2217">
                  <c:v>38691</c:v>
                </c:pt>
                <c:pt idx="2218">
                  <c:v>38692</c:v>
                </c:pt>
                <c:pt idx="2219">
                  <c:v>38693</c:v>
                </c:pt>
                <c:pt idx="2220">
                  <c:v>38694</c:v>
                </c:pt>
                <c:pt idx="2221">
                  <c:v>38695</c:v>
                </c:pt>
                <c:pt idx="2222">
                  <c:v>38698</c:v>
                </c:pt>
                <c:pt idx="2223">
                  <c:v>38699</c:v>
                </c:pt>
                <c:pt idx="2224">
                  <c:v>38700</c:v>
                </c:pt>
                <c:pt idx="2225">
                  <c:v>38701</c:v>
                </c:pt>
                <c:pt idx="2226">
                  <c:v>38702</c:v>
                </c:pt>
                <c:pt idx="2227">
                  <c:v>38705</c:v>
                </c:pt>
                <c:pt idx="2228">
                  <c:v>38706</c:v>
                </c:pt>
                <c:pt idx="2229">
                  <c:v>38707</c:v>
                </c:pt>
                <c:pt idx="2230">
                  <c:v>38708</c:v>
                </c:pt>
                <c:pt idx="2231">
                  <c:v>38709</c:v>
                </c:pt>
                <c:pt idx="2232">
                  <c:v>38713</c:v>
                </c:pt>
                <c:pt idx="2233">
                  <c:v>38714</c:v>
                </c:pt>
                <c:pt idx="2234">
                  <c:v>38715</c:v>
                </c:pt>
                <c:pt idx="2235">
                  <c:v>38716</c:v>
                </c:pt>
                <c:pt idx="2236">
                  <c:v>38719</c:v>
                </c:pt>
                <c:pt idx="2237">
                  <c:v>38720</c:v>
                </c:pt>
                <c:pt idx="2238">
                  <c:v>38721</c:v>
                </c:pt>
                <c:pt idx="2239">
                  <c:v>38722</c:v>
                </c:pt>
                <c:pt idx="2240">
                  <c:v>38723</c:v>
                </c:pt>
                <c:pt idx="2241">
                  <c:v>38726</c:v>
                </c:pt>
                <c:pt idx="2242">
                  <c:v>38727</c:v>
                </c:pt>
                <c:pt idx="2243">
                  <c:v>38728</c:v>
                </c:pt>
                <c:pt idx="2244">
                  <c:v>38729</c:v>
                </c:pt>
                <c:pt idx="2245">
                  <c:v>38730</c:v>
                </c:pt>
                <c:pt idx="2246">
                  <c:v>38733</c:v>
                </c:pt>
                <c:pt idx="2247">
                  <c:v>38734</c:v>
                </c:pt>
                <c:pt idx="2248">
                  <c:v>38735</c:v>
                </c:pt>
                <c:pt idx="2249">
                  <c:v>38736</c:v>
                </c:pt>
                <c:pt idx="2250">
                  <c:v>38737</c:v>
                </c:pt>
                <c:pt idx="2251">
                  <c:v>38740</c:v>
                </c:pt>
                <c:pt idx="2252">
                  <c:v>38741</c:v>
                </c:pt>
                <c:pt idx="2253">
                  <c:v>38742</c:v>
                </c:pt>
                <c:pt idx="2254">
                  <c:v>38743</c:v>
                </c:pt>
                <c:pt idx="2255">
                  <c:v>38744</c:v>
                </c:pt>
                <c:pt idx="2256">
                  <c:v>38747</c:v>
                </c:pt>
                <c:pt idx="2257">
                  <c:v>38748</c:v>
                </c:pt>
                <c:pt idx="2258">
                  <c:v>38749</c:v>
                </c:pt>
                <c:pt idx="2259">
                  <c:v>38750</c:v>
                </c:pt>
                <c:pt idx="2260">
                  <c:v>38751</c:v>
                </c:pt>
                <c:pt idx="2261">
                  <c:v>38754</c:v>
                </c:pt>
                <c:pt idx="2262">
                  <c:v>38755</c:v>
                </c:pt>
                <c:pt idx="2263">
                  <c:v>38756</c:v>
                </c:pt>
                <c:pt idx="2264">
                  <c:v>38757</c:v>
                </c:pt>
                <c:pt idx="2265">
                  <c:v>38758</c:v>
                </c:pt>
                <c:pt idx="2266">
                  <c:v>38761</c:v>
                </c:pt>
                <c:pt idx="2267">
                  <c:v>38762</c:v>
                </c:pt>
                <c:pt idx="2268">
                  <c:v>38763</c:v>
                </c:pt>
                <c:pt idx="2269">
                  <c:v>38764</c:v>
                </c:pt>
                <c:pt idx="2270">
                  <c:v>38765</c:v>
                </c:pt>
                <c:pt idx="2271">
                  <c:v>38768</c:v>
                </c:pt>
                <c:pt idx="2272">
                  <c:v>38769</c:v>
                </c:pt>
                <c:pt idx="2273">
                  <c:v>38770</c:v>
                </c:pt>
                <c:pt idx="2274">
                  <c:v>38771</c:v>
                </c:pt>
                <c:pt idx="2275">
                  <c:v>38772</c:v>
                </c:pt>
                <c:pt idx="2276">
                  <c:v>38775</c:v>
                </c:pt>
                <c:pt idx="2277">
                  <c:v>38776</c:v>
                </c:pt>
                <c:pt idx="2278">
                  <c:v>38777</c:v>
                </c:pt>
                <c:pt idx="2279">
                  <c:v>38778</c:v>
                </c:pt>
                <c:pt idx="2280">
                  <c:v>38779</c:v>
                </c:pt>
                <c:pt idx="2281">
                  <c:v>38782</c:v>
                </c:pt>
                <c:pt idx="2282">
                  <c:v>38783</c:v>
                </c:pt>
                <c:pt idx="2283">
                  <c:v>38784</c:v>
                </c:pt>
                <c:pt idx="2284">
                  <c:v>38785</c:v>
                </c:pt>
                <c:pt idx="2285">
                  <c:v>38786</c:v>
                </c:pt>
                <c:pt idx="2286">
                  <c:v>38789</c:v>
                </c:pt>
                <c:pt idx="2287">
                  <c:v>38790</c:v>
                </c:pt>
                <c:pt idx="2288">
                  <c:v>38791</c:v>
                </c:pt>
                <c:pt idx="2289">
                  <c:v>38792</c:v>
                </c:pt>
                <c:pt idx="2290">
                  <c:v>38793</c:v>
                </c:pt>
                <c:pt idx="2291">
                  <c:v>38796</c:v>
                </c:pt>
                <c:pt idx="2292">
                  <c:v>38797</c:v>
                </c:pt>
                <c:pt idx="2293">
                  <c:v>38798</c:v>
                </c:pt>
                <c:pt idx="2294">
                  <c:v>38799</c:v>
                </c:pt>
                <c:pt idx="2295">
                  <c:v>38800</c:v>
                </c:pt>
                <c:pt idx="2296">
                  <c:v>38803</c:v>
                </c:pt>
                <c:pt idx="2297">
                  <c:v>38804</c:v>
                </c:pt>
                <c:pt idx="2298">
                  <c:v>38805</c:v>
                </c:pt>
                <c:pt idx="2299">
                  <c:v>38806</c:v>
                </c:pt>
                <c:pt idx="2300">
                  <c:v>38807</c:v>
                </c:pt>
                <c:pt idx="2301">
                  <c:v>38810</c:v>
                </c:pt>
                <c:pt idx="2302">
                  <c:v>38811</c:v>
                </c:pt>
                <c:pt idx="2303">
                  <c:v>38812</c:v>
                </c:pt>
                <c:pt idx="2304">
                  <c:v>38813</c:v>
                </c:pt>
                <c:pt idx="2305">
                  <c:v>38814</c:v>
                </c:pt>
                <c:pt idx="2306">
                  <c:v>38817</c:v>
                </c:pt>
                <c:pt idx="2307">
                  <c:v>38818</c:v>
                </c:pt>
                <c:pt idx="2308">
                  <c:v>38819</c:v>
                </c:pt>
                <c:pt idx="2309">
                  <c:v>38820</c:v>
                </c:pt>
                <c:pt idx="2310">
                  <c:v>38825</c:v>
                </c:pt>
                <c:pt idx="2311">
                  <c:v>38826</c:v>
                </c:pt>
                <c:pt idx="2312">
                  <c:v>38827</c:v>
                </c:pt>
                <c:pt idx="2313">
                  <c:v>38828</c:v>
                </c:pt>
                <c:pt idx="2314">
                  <c:v>38831</c:v>
                </c:pt>
                <c:pt idx="2315">
                  <c:v>38832</c:v>
                </c:pt>
                <c:pt idx="2316">
                  <c:v>38833</c:v>
                </c:pt>
                <c:pt idx="2317">
                  <c:v>38834</c:v>
                </c:pt>
                <c:pt idx="2318">
                  <c:v>38835</c:v>
                </c:pt>
                <c:pt idx="2319">
                  <c:v>38839</c:v>
                </c:pt>
                <c:pt idx="2320">
                  <c:v>38841</c:v>
                </c:pt>
                <c:pt idx="2321">
                  <c:v>38842</c:v>
                </c:pt>
                <c:pt idx="2322">
                  <c:v>38845</c:v>
                </c:pt>
                <c:pt idx="2323">
                  <c:v>38846</c:v>
                </c:pt>
                <c:pt idx="2324">
                  <c:v>38847</c:v>
                </c:pt>
                <c:pt idx="2325">
                  <c:v>38848</c:v>
                </c:pt>
                <c:pt idx="2326">
                  <c:v>38849</c:v>
                </c:pt>
                <c:pt idx="2327">
                  <c:v>38852</c:v>
                </c:pt>
                <c:pt idx="2328">
                  <c:v>38853</c:v>
                </c:pt>
                <c:pt idx="2329">
                  <c:v>38854</c:v>
                </c:pt>
                <c:pt idx="2330">
                  <c:v>38855</c:v>
                </c:pt>
                <c:pt idx="2331">
                  <c:v>38856</c:v>
                </c:pt>
                <c:pt idx="2332">
                  <c:v>38859</c:v>
                </c:pt>
                <c:pt idx="2333">
                  <c:v>38860</c:v>
                </c:pt>
                <c:pt idx="2334">
                  <c:v>38861</c:v>
                </c:pt>
                <c:pt idx="2335">
                  <c:v>38862</c:v>
                </c:pt>
                <c:pt idx="2336">
                  <c:v>38863</c:v>
                </c:pt>
                <c:pt idx="2337">
                  <c:v>38866</c:v>
                </c:pt>
                <c:pt idx="2338">
                  <c:v>38867</c:v>
                </c:pt>
                <c:pt idx="2339">
                  <c:v>38868</c:v>
                </c:pt>
                <c:pt idx="2340">
                  <c:v>38869</c:v>
                </c:pt>
                <c:pt idx="2341">
                  <c:v>38870</c:v>
                </c:pt>
                <c:pt idx="2342">
                  <c:v>38873</c:v>
                </c:pt>
                <c:pt idx="2343">
                  <c:v>38874</c:v>
                </c:pt>
                <c:pt idx="2344">
                  <c:v>38875</c:v>
                </c:pt>
                <c:pt idx="2345">
                  <c:v>38876</c:v>
                </c:pt>
                <c:pt idx="2346">
                  <c:v>38877</c:v>
                </c:pt>
                <c:pt idx="2347">
                  <c:v>38880</c:v>
                </c:pt>
                <c:pt idx="2348">
                  <c:v>38881</c:v>
                </c:pt>
                <c:pt idx="2349">
                  <c:v>38882</c:v>
                </c:pt>
                <c:pt idx="2350">
                  <c:v>38884</c:v>
                </c:pt>
                <c:pt idx="2351">
                  <c:v>38887</c:v>
                </c:pt>
                <c:pt idx="2352">
                  <c:v>38888</c:v>
                </c:pt>
                <c:pt idx="2353">
                  <c:v>38889</c:v>
                </c:pt>
                <c:pt idx="2354">
                  <c:v>38890</c:v>
                </c:pt>
                <c:pt idx="2355">
                  <c:v>38891</c:v>
                </c:pt>
                <c:pt idx="2356">
                  <c:v>38894</c:v>
                </c:pt>
                <c:pt idx="2357">
                  <c:v>38895</c:v>
                </c:pt>
                <c:pt idx="2358">
                  <c:v>38896</c:v>
                </c:pt>
                <c:pt idx="2359">
                  <c:v>38897</c:v>
                </c:pt>
                <c:pt idx="2360">
                  <c:v>38898</c:v>
                </c:pt>
                <c:pt idx="2361">
                  <c:v>38901</c:v>
                </c:pt>
                <c:pt idx="2362">
                  <c:v>38902</c:v>
                </c:pt>
                <c:pt idx="2363">
                  <c:v>38903</c:v>
                </c:pt>
                <c:pt idx="2364">
                  <c:v>38904</c:v>
                </c:pt>
                <c:pt idx="2365">
                  <c:v>38905</c:v>
                </c:pt>
                <c:pt idx="2366">
                  <c:v>38908</c:v>
                </c:pt>
                <c:pt idx="2367">
                  <c:v>38909</c:v>
                </c:pt>
                <c:pt idx="2368">
                  <c:v>38910</c:v>
                </c:pt>
                <c:pt idx="2369">
                  <c:v>38911</c:v>
                </c:pt>
                <c:pt idx="2370">
                  <c:v>38912</c:v>
                </c:pt>
                <c:pt idx="2371">
                  <c:v>38915</c:v>
                </c:pt>
                <c:pt idx="2372">
                  <c:v>38916</c:v>
                </c:pt>
                <c:pt idx="2373">
                  <c:v>38917</c:v>
                </c:pt>
                <c:pt idx="2374">
                  <c:v>38918</c:v>
                </c:pt>
                <c:pt idx="2375">
                  <c:v>38919</c:v>
                </c:pt>
                <c:pt idx="2376">
                  <c:v>38922</c:v>
                </c:pt>
                <c:pt idx="2377">
                  <c:v>38923</c:v>
                </c:pt>
                <c:pt idx="2378">
                  <c:v>38924</c:v>
                </c:pt>
                <c:pt idx="2379">
                  <c:v>38925</c:v>
                </c:pt>
                <c:pt idx="2380">
                  <c:v>38926</c:v>
                </c:pt>
                <c:pt idx="2381">
                  <c:v>38929</c:v>
                </c:pt>
                <c:pt idx="2382">
                  <c:v>38930</c:v>
                </c:pt>
                <c:pt idx="2383">
                  <c:v>38931</c:v>
                </c:pt>
                <c:pt idx="2384">
                  <c:v>38932</c:v>
                </c:pt>
                <c:pt idx="2385">
                  <c:v>38933</c:v>
                </c:pt>
                <c:pt idx="2386">
                  <c:v>38936</c:v>
                </c:pt>
                <c:pt idx="2387">
                  <c:v>38937</c:v>
                </c:pt>
                <c:pt idx="2388">
                  <c:v>38938</c:v>
                </c:pt>
                <c:pt idx="2389">
                  <c:v>38939</c:v>
                </c:pt>
                <c:pt idx="2390">
                  <c:v>38940</c:v>
                </c:pt>
                <c:pt idx="2391">
                  <c:v>38943</c:v>
                </c:pt>
                <c:pt idx="2392">
                  <c:v>38945</c:v>
                </c:pt>
                <c:pt idx="2393">
                  <c:v>38946</c:v>
                </c:pt>
                <c:pt idx="2394">
                  <c:v>38947</c:v>
                </c:pt>
                <c:pt idx="2395">
                  <c:v>38950</c:v>
                </c:pt>
                <c:pt idx="2396">
                  <c:v>38951</c:v>
                </c:pt>
                <c:pt idx="2397">
                  <c:v>38952</c:v>
                </c:pt>
                <c:pt idx="2398">
                  <c:v>38953</c:v>
                </c:pt>
                <c:pt idx="2399">
                  <c:v>38954</c:v>
                </c:pt>
                <c:pt idx="2400">
                  <c:v>38957</c:v>
                </c:pt>
                <c:pt idx="2401">
                  <c:v>38958</c:v>
                </c:pt>
                <c:pt idx="2402">
                  <c:v>38959</c:v>
                </c:pt>
                <c:pt idx="2403">
                  <c:v>38960</c:v>
                </c:pt>
                <c:pt idx="2404">
                  <c:v>38961</c:v>
                </c:pt>
                <c:pt idx="2405">
                  <c:v>38964</c:v>
                </c:pt>
                <c:pt idx="2406">
                  <c:v>38965</c:v>
                </c:pt>
                <c:pt idx="2407">
                  <c:v>38966</c:v>
                </c:pt>
                <c:pt idx="2408">
                  <c:v>38967</c:v>
                </c:pt>
                <c:pt idx="2409">
                  <c:v>38968</c:v>
                </c:pt>
                <c:pt idx="2410">
                  <c:v>38971</c:v>
                </c:pt>
                <c:pt idx="2411">
                  <c:v>38972</c:v>
                </c:pt>
                <c:pt idx="2412">
                  <c:v>38973</c:v>
                </c:pt>
                <c:pt idx="2413">
                  <c:v>38974</c:v>
                </c:pt>
                <c:pt idx="2414">
                  <c:v>38975</c:v>
                </c:pt>
                <c:pt idx="2415">
                  <c:v>38978</c:v>
                </c:pt>
                <c:pt idx="2416">
                  <c:v>38979</c:v>
                </c:pt>
                <c:pt idx="2417">
                  <c:v>38980</c:v>
                </c:pt>
                <c:pt idx="2418">
                  <c:v>38981</c:v>
                </c:pt>
                <c:pt idx="2419">
                  <c:v>38982</c:v>
                </c:pt>
                <c:pt idx="2420">
                  <c:v>38985</c:v>
                </c:pt>
                <c:pt idx="2421">
                  <c:v>38986</c:v>
                </c:pt>
                <c:pt idx="2422">
                  <c:v>38987</c:v>
                </c:pt>
                <c:pt idx="2423">
                  <c:v>38988</c:v>
                </c:pt>
                <c:pt idx="2424">
                  <c:v>38989</c:v>
                </c:pt>
                <c:pt idx="2425">
                  <c:v>38992</c:v>
                </c:pt>
                <c:pt idx="2426">
                  <c:v>38993</c:v>
                </c:pt>
                <c:pt idx="2427">
                  <c:v>38994</c:v>
                </c:pt>
                <c:pt idx="2428">
                  <c:v>38995</c:v>
                </c:pt>
                <c:pt idx="2429">
                  <c:v>38996</c:v>
                </c:pt>
                <c:pt idx="2430">
                  <c:v>38999</c:v>
                </c:pt>
                <c:pt idx="2431">
                  <c:v>39000</c:v>
                </c:pt>
                <c:pt idx="2432">
                  <c:v>39001</c:v>
                </c:pt>
                <c:pt idx="2433">
                  <c:v>39002</c:v>
                </c:pt>
                <c:pt idx="2434">
                  <c:v>39003</c:v>
                </c:pt>
                <c:pt idx="2435">
                  <c:v>39006</c:v>
                </c:pt>
                <c:pt idx="2436">
                  <c:v>39007</c:v>
                </c:pt>
                <c:pt idx="2437">
                  <c:v>39008</c:v>
                </c:pt>
                <c:pt idx="2438">
                  <c:v>39009</c:v>
                </c:pt>
                <c:pt idx="2439">
                  <c:v>39010</c:v>
                </c:pt>
                <c:pt idx="2440">
                  <c:v>39013</c:v>
                </c:pt>
                <c:pt idx="2441">
                  <c:v>39014</c:v>
                </c:pt>
                <c:pt idx="2442">
                  <c:v>39015</c:v>
                </c:pt>
                <c:pt idx="2443">
                  <c:v>39016</c:v>
                </c:pt>
                <c:pt idx="2444">
                  <c:v>39017</c:v>
                </c:pt>
                <c:pt idx="2445">
                  <c:v>39020</c:v>
                </c:pt>
                <c:pt idx="2446">
                  <c:v>39021</c:v>
                </c:pt>
                <c:pt idx="2447">
                  <c:v>39023</c:v>
                </c:pt>
                <c:pt idx="2448">
                  <c:v>39024</c:v>
                </c:pt>
                <c:pt idx="2449">
                  <c:v>39027</c:v>
                </c:pt>
                <c:pt idx="2450">
                  <c:v>39028</c:v>
                </c:pt>
                <c:pt idx="2451">
                  <c:v>39029</c:v>
                </c:pt>
                <c:pt idx="2452">
                  <c:v>39030</c:v>
                </c:pt>
                <c:pt idx="2453">
                  <c:v>39031</c:v>
                </c:pt>
                <c:pt idx="2454">
                  <c:v>39034</c:v>
                </c:pt>
                <c:pt idx="2455">
                  <c:v>39035</c:v>
                </c:pt>
                <c:pt idx="2456">
                  <c:v>39036</c:v>
                </c:pt>
                <c:pt idx="2457">
                  <c:v>39037</c:v>
                </c:pt>
                <c:pt idx="2458">
                  <c:v>39038</c:v>
                </c:pt>
                <c:pt idx="2459">
                  <c:v>39041</c:v>
                </c:pt>
                <c:pt idx="2460">
                  <c:v>39042</c:v>
                </c:pt>
                <c:pt idx="2461">
                  <c:v>39043</c:v>
                </c:pt>
                <c:pt idx="2462">
                  <c:v>39044</c:v>
                </c:pt>
                <c:pt idx="2463">
                  <c:v>39045</c:v>
                </c:pt>
                <c:pt idx="2464">
                  <c:v>39048</c:v>
                </c:pt>
                <c:pt idx="2465">
                  <c:v>39049</c:v>
                </c:pt>
                <c:pt idx="2466">
                  <c:v>39050</c:v>
                </c:pt>
                <c:pt idx="2467">
                  <c:v>39051</c:v>
                </c:pt>
                <c:pt idx="2468">
                  <c:v>39052</c:v>
                </c:pt>
                <c:pt idx="2469">
                  <c:v>39055</c:v>
                </c:pt>
                <c:pt idx="2470">
                  <c:v>39056</c:v>
                </c:pt>
                <c:pt idx="2471">
                  <c:v>39057</c:v>
                </c:pt>
                <c:pt idx="2472">
                  <c:v>39058</c:v>
                </c:pt>
                <c:pt idx="2473">
                  <c:v>39059</c:v>
                </c:pt>
                <c:pt idx="2474">
                  <c:v>39062</c:v>
                </c:pt>
                <c:pt idx="2475">
                  <c:v>39063</c:v>
                </c:pt>
                <c:pt idx="2476">
                  <c:v>39064</c:v>
                </c:pt>
                <c:pt idx="2477">
                  <c:v>39065</c:v>
                </c:pt>
                <c:pt idx="2478">
                  <c:v>39066</c:v>
                </c:pt>
                <c:pt idx="2479">
                  <c:v>39069</c:v>
                </c:pt>
                <c:pt idx="2480">
                  <c:v>39070</c:v>
                </c:pt>
                <c:pt idx="2481">
                  <c:v>39071</c:v>
                </c:pt>
                <c:pt idx="2482">
                  <c:v>39072</c:v>
                </c:pt>
                <c:pt idx="2483">
                  <c:v>39073</c:v>
                </c:pt>
                <c:pt idx="2484">
                  <c:v>39078</c:v>
                </c:pt>
                <c:pt idx="2485">
                  <c:v>39079</c:v>
                </c:pt>
                <c:pt idx="2486">
                  <c:v>39080</c:v>
                </c:pt>
                <c:pt idx="2487">
                  <c:v>39084</c:v>
                </c:pt>
                <c:pt idx="2488">
                  <c:v>39085</c:v>
                </c:pt>
                <c:pt idx="2489">
                  <c:v>39086</c:v>
                </c:pt>
                <c:pt idx="2490">
                  <c:v>39087</c:v>
                </c:pt>
                <c:pt idx="2491">
                  <c:v>39090</c:v>
                </c:pt>
                <c:pt idx="2492">
                  <c:v>39091</c:v>
                </c:pt>
                <c:pt idx="2493">
                  <c:v>39092</c:v>
                </c:pt>
                <c:pt idx="2494">
                  <c:v>39093</c:v>
                </c:pt>
                <c:pt idx="2495">
                  <c:v>39094</c:v>
                </c:pt>
                <c:pt idx="2496">
                  <c:v>39097</c:v>
                </c:pt>
                <c:pt idx="2497">
                  <c:v>39098</c:v>
                </c:pt>
                <c:pt idx="2498">
                  <c:v>39099</c:v>
                </c:pt>
                <c:pt idx="2499">
                  <c:v>39100</c:v>
                </c:pt>
                <c:pt idx="2500">
                  <c:v>39101</c:v>
                </c:pt>
                <c:pt idx="2501">
                  <c:v>39104</c:v>
                </c:pt>
                <c:pt idx="2502">
                  <c:v>39105</c:v>
                </c:pt>
                <c:pt idx="2503">
                  <c:v>39106</c:v>
                </c:pt>
                <c:pt idx="2504">
                  <c:v>39107</c:v>
                </c:pt>
                <c:pt idx="2505">
                  <c:v>39108</c:v>
                </c:pt>
                <c:pt idx="2506">
                  <c:v>39111</c:v>
                </c:pt>
                <c:pt idx="2507">
                  <c:v>39112</c:v>
                </c:pt>
                <c:pt idx="2508">
                  <c:v>39113</c:v>
                </c:pt>
                <c:pt idx="2509">
                  <c:v>39114</c:v>
                </c:pt>
                <c:pt idx="2510">
                  <c:v>39115</c:v>
                </c:pt>
                <c:pt idx="2511">
                  <c:v>39118</c:v>
                </c:pt>
                <c:pt idx="2512">
                  <c:v>39119</c:v>
                </c:pt>
                <c:pt idx="2513">
                  <c:v>39120</c:v>
                </c:pt>
                <c:pt idx="2514">
                  <c:v>39121</c:v>
                </c:pt>
                <c:pt idx="2515">
                  <c:v>39122</c:v>
                </c:pt>
                <c:pt idx="2516">
                  <c:v>39125</c:v>
                </c:pt>
                <c:pt idx="2517">
                  <c:v>39126</c:v>
                </c:pt>
                <c:pt idx="2518">
                  <c:v>39127</c:v>
                </c:pt>
                <c:pt idx="2519">
                  <c:v>39128</c:v>
                </c:pt>
                <c:pt idx="2520">
                  <c:v>39129</c:v>
                </c:pt>
                <c:pt idx="2521">
                  <c:v>39132</c:v>
                </c:pt>
                <c:pt idx="2522">
                  <c:v>39133</c:v>
                </c:pt>
                <c:pt idx="2523">
                  <c:v>39134</c:v>
                </c:pt>
                <c:pt idx="2524">
                  <c:v>39135</c:v>
                </c:pt>
                <c:pt idx="2525">
                  <c:v>39136</c:v>
                </c:pt>
                <c:pt idx="2526">
                  <c:v>39139</c:v>
                </c:pt>
                <c:pt idx="2527">
                  <c:v>39140</c:v>
                </c:pt>
                <c:pt idx="2528">
                  <c:v>39141</c:v>
                </c:pt>
                <c:pt idx="2529">
                  <c:v>39142</c:v>
                </c:pt>
                <c:pt idx="2530">
                  <c:v>39143</c:v>
                </c:pt>
                <c:pt idx="2531">
                  <c:v>39146</c:v>
                </c:pt>
                <c:pt idx="2532">
                  <c:v>39147</c:v>
                </c:pt>
                <c:pt idx="2533">
                  <c:v>39148</c:v>
                </c:pt>
                <c:pt idx="2534">
                  <c:v>39149</c:v>
                </c:pt>
                <c:pt idx="2535">
                  <c:v>39150</c:v>
                </c:pt>
                <c:pt idx="2536">
                  <c:v>39153</c:v>
                </c:pt>
                <c:pt idx="2537">
                  <c:v>39154</c:v>
                </c:pt>
                <c:pt idx="2538">
                  <c:v>39155</c:v>
                </c:pt>
                <c:pt idx="2539">
                  <c:v>39156</c:v>
                </c:pt>
                <c:pt idx="2540">
                  <c:v>39157</c:v>
                </c:pt>
                <c:pt idx="2541">
                  <c:v>39160</c:v>
                </c:pt>
                <c:pt idx="2542">
                  <c:v>39161</c:v>
                </c:pt>
                <c:pt idx="2543">
                  <c:v>39162</c:v>
                </c:pt>
                <c:pt idx="2544">
                  <c:v>39163</c:v>
                </c:pt>
                <c:pt idx="2545">
                  <c:v>39164</c:v>
                </c:pt>
                <c:pt idx="2546">
                  <c:v>39167</c:v>
                </c:pt>
                <c:pt idx="2547">
                  <c:v>39168</c:v>
                </c:pt>
                <c:pt idx="2548">
                  <c:v>39169</c:v>
                </c:pt>
                <c:pt idx="2549">
                  <c:v>39170</c:v>
                </c:pt>
                <c:pt idx="2550">
                  <c:v>39171</c:v>
                </c:pt>
                <c:pt idx="2551">
                  <c:v>39174</c:v>
                </c:pt>
                <c:pt idx="2552">
                  <c:v>39175</c:v>
                </c:pt>
                <c:pt idx="2553">
                  <c:v>39176</c:v>
                </c:pt>
                <c:pt idx="2554">
                  <c:v>39177</c:v>
                </c:pt>
                <c:pt idx="2555">
                  <c:v>39182</c:v>
                </c:pt>
                <c:pt idx="2556">
                  <c:v>39183</c:v>
                </c:pt>
                <c:pt idx="2557">
                  <c:v>39184</c:v>
                </c:pt>
                <c:pt idx="2558">
                  <c:v>39185</c:v>
                </c:pt>
                <c:pt idx="2559">
                  <c:v>39188</c:v>
                </c:pt>
                <c:pt idx="2560">
                  <c:v>39189</c:v>
                </c:pt>
                <c:pt idx="2561">
                  <c:v>39190</c:v>
                </c:pt>
                <c:pt idx="2562">
                  <c:v>39191</c:v>
                </c:pt>
                <c:pt idx="2563">
                  <c:v>39192</c:v>
                </c:pt>
                <c:pt idx="2564">
                  <c:v>39195</c:v>
                </c:pt>
                <c:pt idx="2565">
                  <c:v>39196</c:v>
                </c:pt>
                <c:pt idx="2566">
                  <c:v>39197</c:v>
                </c:pt>
                <c:pt idx="2567">
                  <c:v>39198</c:v>
                </c:pt>
                <c:pt idx="2568">
                  <c:v>39199</c:v>
                </c:pt>
                <c:pt idx="2569">
                  <c:v>39202</c:v>
                </c:pt>
                <c:pt idx="2570">
                  <c:v>39204</c:v>
                </c:pt>
                <c:pt idx="2571">
                  <c:v>39206</c:v>
                </c:pt>
                <c:pt idx="2572">
                  <c:v>39209</c:v>
                </c:pt>
                <c:pt idx="2573">
                  <c:v>39210</c:v>
                </c:pt>
                <c:pt idx="2574">
                  <c:v>39211</c:v>
                </c:pt>
                <c:pt idx="2575">
                  <c:v>39212</c:v>
                </c:pt>
                <c:pt idx="2576">
                  <c:v>39213</c:v>
                </c:pt>
                <c:pt idx="2577">
                  <c:v>39216</c:v>
                </c:pt>
                <c:pt idx="2578">
                  <c:v>39217</c:v>
                </c:pt>
                <c:pt idx="2579">
                  <c:v>39218</c:v>
                </c:pt>
                <c:pt idx="2580">
                  <c:v>39219</c:v>
                </c:pt>
                <c:pt idx="2581">
                  <c:v>39220</c:v>
                </c:pt>
                <c:pt idx="2582">
                  <c:v>39223</c:v>
                </c:pt>
                <c:pt idx="2583">
                  <c:v>39224</c:v>
                </c:pt>
                <c:pt idx="2584">
                  <c:v>39225</c:v>
                </c:pt>
                <c:pt idx="2585">
                  <c:v>39226</c:v>
                </c:pt>
                <c:pt idx="2586">
                  <c:v>39227</c:v>
                </c:pt>
                <c:pt idx="2587">
                  <c:v>39230</c:v>
                </c:pt>
                <c:pt idx="2588">
                  <c:v>39231</c:v>
                </c:pt>
                <c:pt idx="2589">
                  <c:v>39232</c:v>
                </c:pt>
                <c:pt idx="2590">
                  <c:v>39233</c:v>
                </c:pt>
                <c:pt idx="2591">
                  <c:v>39234</c:v>
                </c:pt>
                <c:pt idx="2592">
                  <c:v>39237</c:v>
                </c:pt>
                <c:pt idx="2593">
                  <c:v>39238</c:v>
                </c:pt>
                <c:pt idx="2594">
                  <c:v>39239</c:v>
                </c:pt>
                <c:pt idx="2595">
                  <c:v>39241</c:v>
                </c:pt>
                <c:pt idx="2596">
                  <c:v>39244</c:v>
                </c:pt>
                <c:pt idx="2597">
                  <c:v>39245</c:v>
                </c:pt>
                <c:pt idx="2598">
                  <c:v>39246</c:v>
                </c:pt>
                <c:pt idx="2599">
                  <c:v>39247</c:v>
                </c:pt>
                <c:pt idx="2600">
                  <c:v>39248</c:v>
                </c:pt>
                <c:pt idx="2601">
                  <c:v>39251</c:v>
                </c:pt>
                <c:pt idx="2602">
                  <c:v>39252</c:v>
                </c:pt>
                <c:pt idx="2603">
                  <c:v>39253</c:v>
                </c:pt>
                <c:pt idx="2604">
                  <c:v>39254</c:v>
                </c:pt>
                <c:pt idx="2605">
                  <c:v>39255</c:v>
                </c:pt>
                <c:pt idx="2606">
                  <c:v>39258</c:v>
                </c:pt>
                <c:pt idx="2607">
                  <c:v>39259</c:v>
                </c:pt>
                <c:pt idx="2608">
                  <c:v>39260</c:v>
                </c:pt>
                <c:pt idx="2609">
                  <c:v>39261</c:v>
                </c:pt>
                <c:pt idx="2610">
                  <c:v>39262</c:v>
                </c:pt>
                <c:pt idx="2611">
                  <c:v>39265</c:v>
                </c:pt>
                <c:pt idx="2612">
                  <c:v>39266</c:v>
                </c:pt>
                <c:pt idx="2613">
                  <c:v>39267</c:v>
                </c:pt>
                <c:pt idx="2614">
                  <c:v>39268</c:v>
                </c:pt>
                <c:pt idx="2615">
                  <c:v>39272</c:v>
                </c:pt>
                <c:pt idx="2616">
                  <c:v>39273</c:v>
                </c:pt>
                <c:pt idx="2617">
                  <c:v>39274</c:v>
                </c:pt>
                <c:pt idx="2618">
                  <c:v>39275</c:v>
                </c:pt>
                <c:pt idx="2619">
                  <c:v>39276</c:v>
                </c:pt>
                <c:pt idx="2620">
                  <c:v>39279</c:v>
                </c:pt>
                <c:pt idx="2621">
                  <c:v>39280</c:v>
                </c:pt>
                <c:pt idx="2622">
                  <c:v>39281</c:v>
                </c:pt>
                <c:pt idx="2623">
                  <c:v>39282</c:v>
                </c:pt>
                <c:pt idx="2624">
                  <c:v>39283</c:v>
                </c:pt>
                <c:pt idx="2625">
                  <c:v>39286</c:v>
                </c:pt>
                <c:pt idx="2626">
                  <c:v>39287</c:v>
                </c:pt>
                <c:pt idx="2627">
                  <c:v>39288</c:v>
                </c:pt>
                <c:pt idx="2628">
                  <c:v>39289</c:v>
                </c:pt>
                <c:pt idx="2629">
                  <c:v>39290</c:v>
                </c:pt>
                <c:pt idx="2630">
                  <c:v>39293</c:v>
                </c:pt>
                <c:pt idx="2631">
                  <c:v>39294</c:v>
                </c:pt>
                <c:pt idx="2632">
                  <c:v>39295</c:v>
                </c:pt>
                <c:pt idx="2633">
                  <c:v>39296</c:v>
                </c:pt>
                <c:pt idx="2634">
                  <c:v>39297</c:v>
                </c:pt>
                <c:pt idx="2635">
                  <c:v>39300</c:v>
                </c:pt>
                <c:pt idx="2636">
                  <c:v>39301</c:v>
                </c:pt>
                <c:pt idx="2637">
                  <c:v>39302</c:v>
                </c:pt>
                <c:pt idx="2638">
                  <c:v>39303</c:v>
                </c:pt>
                <c:pt idx="2639">
                  <c:v>39304</c:v>
                </c:pt>
                <c:pt idx="2640">
                  <c:v>39307</c:v>
                </c:pt>
                <c:pt idx="2641">
                  <c:v>39308</c:v>
                </c:pt>
                <c:pt idx="2642">
                  <c:v>39310</c:v>
                </c:pt>
                <c:pt idx="2643">
                  <c:v>39311</c:v>
                </c:pt>
                <c:pt idx="2644">
                  <c:v>39314</c:v>
                </c:pt>
                <c:pt idx="2645">
                  <c:v>39315</c:v>
                </c:pt>
                <c:pt idx="2646">
                  <c:v>39316</c:v>
                </c:pt>
                <c:pt idx="2647">
                  <c:v>39317</c:v>
                </c:pt>
                <c:pt idx="2648">
                  <c:v>39318</c:v>
                </c:pt>
                <c:pt idx="2649">
                  <c:v>39321</c:v>
                </c:pt>
                <c:pt idx="2650">
                  <c:v>39322</c:v>
                </c:pt>
                <c:pt idx="2651">
                  <c:v>39323</c:v>
                </c:pt>
                <c:pt idx="2652">
                  <c:v>39324</c:v>
                </c:pt>
                <c:pt idx="2653">
                  <c:v>39325</c:v>
                </c:pt>
                <c:pt idx="2654">
                  <c:v>39328</c:v>
                </c:pt>
                <c:pt idx="2655">
                  <c:v>39329</c:v>
                </c:pt>
                <c:pt idx="2656">
                  <c:v>39330</c:v>
                </c:pt>
                <c:pt idx="2657">
                  <c:v>39331</c:v>
                </c:pt>
                <c:pt idx="2658">
                  <c:v>39332</c:v>
                </c:pt>
                <c:pt idx="2659">
                  <c:v>39335</c:v>
                </c:pt>
                <c:pt idx="2660">
                  <c:v>39336</c:v>
                </c:pt>
                <c:pt idx="2661">
                  <c:v>39337</c:v>
                </c:pt>
                <c:pt idx="2662">
                  <c:v>39338</c:v>
                </c:pt>
                <c:pt idx="2663">
                  <c:v>39339</c:v>
                </c:pt>
                <c:pt idx="2664">
                  <c:v>39342</c:v>
                </c:pt>
                <c:pt idx="2665">
                  <c:v>39343</c:v>
                </c:pt>
                <c:pt idx="2666">
                  <c:v>39344</c:v>
                </c:pt>
                <c:pt idx="2667">
                  <c:v>39345</c:v>
                </c:pt>
                <c:pt idx="2668">
                  <c:v>39346</c:v>
                </c:pt>
                <c:pt idx="2669">
                  <c:v>39349</c:v>
                </c:pt>
                <c:pt idx="2670">
                  <c:v>39350</c:v>
                </c:pt>
                <c:pt idx="2671">
                  <c:v>39351</c:v>
                </c:pt>
                <c:pt idx="2672">
                  <c:v>39352</c:v>
                </c:pt>
                <c:pt idx="2673">
                  <c:v>39353</c:v>
                </c:pt>
                <c:pt idx="2674">
                  <c:v>39356</c:v>
                </c:pt>
                <c:pt idx="2675">
                  <c:v>39357</c:v>
                </c:pt>
                <c:pt idx="2676">
                  <c:v>39358</c:v>
                </c:pt>
                <c:pt idx="2677">
                  <c:v>39359</c:v>
                </c:pt>
                <c:pt idx="2678">
                  <c:v>39360</c:v>
                </c:pt>
                <c:pt idx="2679">
                  <c:v>39363</c:v>
                </c:pt>
                <c:pt idx="2680">
                  <c:v>39364</c:v>
                </c:pt>
                <c:pt idx="2681">
                  <c:v>39365</c:v>
                </c:pt>
                <c:pt idx="2682">
                  <c:v>39366</c:v>
                </c:pt>
                <c:pt idx="2683">
                  <c:v>39367</c:v>
                </c:pt>
                <c:pt idx="2684">
                  <c:v>39370</c:v>
                </c:pt>
                <c:pt idx="2685">
                  <c:v>39371</c:v>
                </c:pt>
                <c:pt idx="2686">
                  <c:v>39372</c:v>
                </c:pt>
                <c:pt idx="2687">
                  <c:v>39373</c:v>
                </c:pt>
                <c:pt idx="2688">
                  <c:v>39374</c:v>
                </c:pt>
                <c:pt idx="2689">
                  <c:v>39377</c:v>
                </c:pt>
                <c:pt idx="2690">
                  <c:v>39378</c:v>
                </c:pt>
                <c:pt idx="2691">
                  <c:v>39379</c:v>
                </c:pt>
                <c:pt idx="2692">
                  <c:v>39380</c:v>
                </c:pt>
                <c:pt idx="2693">
                  <c:v>39381</c:v>
                </c:pt>
                <c:pt idx="2694">
                  <c:v>39384</c:v>
                </c:pt>
                <c:pt idx="2695">
                  <c:v>39385</c:v>
                </c:pt>
                <c:pt idx="2696">
                  <c:v>39386</c:v>
                </c:pt>
                <c:pt idx="2697">
                  <c:v>39388</c:v>
                </c:pt>
                <c:pt idx="2698">
                  <c:v>39391</c:v>
                </c:pt>
                <c:pt idx="2699">
                  <c:v>39392</c:v>
                </c:pt>
                <c:pt idx="2700">
                  <c:v>39393</c:v>
                </c:pt>
                <c:pt idx="2701">
                  <c:v>39394</c:v>
                </c:pt>
                <c:pt idx="2702">
                  <c:v>39395</c:v>
                </c:pt>
                <c:pt idx="2703">
                  <c:v>39398</c:v>
                </c:pt>
                <c:pt idx="2704">
                  <c:v>39399</c:v>
                </c:pt>
                <c:pt idx="2705">
                  <c:v>39400</c:v>
                </c:pt>
                <c:pt idx="2706">
                  <c:v>39401</c:v>
                </c:pt>
                <c:pt idx="2707">
                  <c:v>39402</c:v>
                </c:pt>
                <c:pt idx="2708">
                  <c:v>39405</c:v>
                </c:pt>
                <c:pt idx="2709">
                  <c:v>39406</c:v>
                </c:pt>
                <c:pt idx="2710">
                  <c:v>39407</c:v>
                </c:pt>
                <c:pt idx="2711">
                  <c:v>39408</c:v>
                </c:pt>
                <c:pt idx="2712">
                  <c:v>39409</c:v>
                </c:pt>
                <c:pt idx="2713">
                  <c:v>39412</c:v>
                </c:pt>
                <c:pt idx="2714">
                  <c:v>39413</c:v>
                </c:pt>
                <c:pt idx="2715">
                  <c:v>39414</c:v>
                </c:pt>
                <c:pt idx="2716">
                  <c:v>39415</c:v>
                </c:pt>
                <c:pt idx="2717">
                  <c:v>39416</c:v>
                </c:pt>
                <c:pt idx="2718">
                  <c:v>39419</c:v>
                </c:pt>
                <c:pt idx="2719">
                  <c:v>39420</c:v>
                </c:pt>
                <c:pt idx="2720">
                  <c:v>39421</c:v>
                </c:pt>
                <c:pt idx="2721">
                  <c:v>39422</c:v>
                </c:pt>
                <c:pt idx="2722">
                  <c:v>39423</c:v>
                </c:pt>
                <c:pt idx="2723">
                  <c:v>39426</c:v>
                </c:pt>
                <c:pt idx="2724">
                  <c:v>39427</c:v>
                </c:pt>
                <c:pt idx="2725">
                  <c:v>39428</c:v>
                </c:pt>
                <c:pt idx="2726">
                  <c:v>39429</c:v>
                </c:pt>
                <c:pt idx="2727">
                  <c:v>39430</c:v>
                </c:pt>
                <c:pt idx="2728">
                  <c:v>39433</c:v>
                </c:pt>
                <c:pt idx="2729">
                  <c:v>39434</c:v>
                </c:pt>
                <c:pt idx="2730">
                  <c:v>39435</c:v>
                </c:pt>
                <c:pt idx="2731">
                  <c:v>39436</c:v>
                </c:pt>
                <c:pt idx="2732">
                  <c:v>39437</c:v>
                </c:pt>
                <c:pt idx="2733">
                  <c:v>39443</c:v>
                </c:pt>
                <c:pt idx="2734">
                  <c:v>39444</c:v>
                </c:pt>
                <c:pt idx="2735">
                  <c:v>39449</c:v>
                </c:pt>
                <c:pt idx="2736">
                  <c:v>39450</c:v>
                </c:pt>
                <c:pt idx="2737">
                  <c:v>39451</c:v>
                </c:pt>
                <c:pt idx="2738">
                  <c:v>39454</c:v>
                </c:pt>
                <c:pt idx="2739">
                  <c:v>39455</c:v>
                </c:pt>
                <c:pt idx="2740">
                  <c:v>39456</c:v>
                </c:pt>
                <c:pt idx="2741">
                  <c:v>39457</c:v>
                </c:pt>
                <c:pt idx="2742">
                  <c:v>39458</c:v>
                </c:pt>
                <c:pt idx="2743">
                  <c:v>39461</c:v>
                </c:pt>
                <c:pt idx="2744">
                  <c:v>39462</c:v>
                </c:pt>
                <c:pt idx="2745">
                  <c:v>39463</c:v>
                </c:pt>
                <c:pt idx="2746">
                  <c:v>39464</c:v>
                </c:pt>
                <c:pt idx="2747">
                  <c:v>39465</c:v>
                </c:pt>
                <c:pt idx="2748">
                  <c:v>39468</c:v>
                </c:pt>
                <c:pt idx="2749">
                  <c:v>39469</c:v>
                </c:pt>
                <c:pt idx="2750">
                  <c:v>39470</c:v>
                </c:pt>
                <c:pt idx="2751">
                  <c:v>39471</c:v>
                </c:pt>
                <c:pt idx="2752">
                  <c:v>39472</c:v>
                </c:pt>
                <c:pt idx="2753">
                  <c:v>39475</c:v>
                </c:pt>
                <c:pt idx="2754">
                  <c:v>39476</c:v>
                </c:pt>
                <c:pt idx="2755">
                  <c:v>39477</c:v>
                </c:pt>
                <c:pt idx="2756">
                  <c:v>39478</c:v>
                </c:pt>
                <c:pt idx="2757">
                  <c:v>39479</c:v>
                </c:pt>
                <c:pt idx="2758">
                  <c:v>39482</c:v>
                </c:pt>
                <c:pt idx="2759">
                  <c:v>39483</c:v>
                </c:pt>
                <c:pt idx="2760">
                  <c:v>39484</c:v>
                </c:pt>
                <c:pt idx="2761">
                  <c:v>39485</c:v>
                </c:pt>
                <c:pt idx="2762">
                  <c:v>39486</c:v>
                </c:pt>
                <c:pt idx="2763">
                  <c:v>39489</c:v>
                </c:pt>
                <c:pt idx="2764">
                  <c:v>39490</c:v>
                </c:pt>
                <c:pt idx="2765">
                  <c:v>39491</c:v>
                </c:pt>
                <c:pt idx="2766">
                  <c:v>39492</c:v>
                </c:pt>
                <c:pt idx="2767">
                  <c:v>39493</c:v>
                </c:pt>
                <c:pt idx="2768">
                  <c:v>39496</c:v>
                </c:pt>
                <c:pt idx="2769">
                  <c:v>39497</c:v>
                </c:pt>
                <c:pt idx="2770">
                  <c:v>39498</c:v>
                </c:pt>
                <c:pt idx="2771">
                  <c:v>39499</c:v>
                </c:pt>
                <c:pt idx="2772">
                  <c:v>39500</c:v>
                </c:pt>
                <c:pt idx="2773">
                  <c:v>39503</c:v>
                </c:pt>
                <c:pt idx="2774">
                  <c:v>39504</c:v>
                </c:pt>
                <c:pt idx="2775">
                  <c:v>39505</c:v>
                </c:pt>
                <c:pt idx="2776">
                  <c:v>39506</c:v>
                </c:pt>
                <c:pt idx="2777">
                  <c:v>39507</c:v>
                </c:pt>
                <c:pt idx="2778">
                  <c:v>39510</c:v>
                </c:pt>
                <c:pt idx="2779">
                  <c:v>39511</c:v>
                </c:pt>
                <c:pt idx="2780">
                  <c:v>39512</c:v>
                </c:pt>
                <c:pt idx="2781">
                  <c:v>39513</c:v>
                </c:pt>
                <c:pt idx="2782">
                  <c:v>39514</c:v>
                </c:pt>
                <c:pt idx="2783">
                  <c:v>39517</c:v>
                </c:pt>
                <c:pt idx="2784">
                  <c:v>39518</c:v>
                </c:pt>
                <c:pt idx="2785">
                  <c:v>39519</c:v>
                </c:pt>
                <c:pt idx="2786">
                  <c:v>39520</c:v>
                </c:pt>
                <c:pt idx="2787">
                  <c:v>39521</c:v>
                </c:pt>
                <c:pt idx="2788">
                  <c:v>39524</c:v>
                </c:pt>
                <c:pt idx="2789">
                  <c:v>39525</c:v>
                </c:pt>
                <c:pt idx="2790">
                  <c:v>39526</c:v>
                </c:pt>
                <c:pt idx="2791">
                  <c:v>39527</c:v>
                </c:pt>
                <c:pt idx="2792">
                  <c:v>39532</c:v>
                </c:pt>
                <c:pt idx="2793">
                  <c:v>39533</c:v>
                </c:pt>
                <c:pt idx="2794">
                  <c:v>39534</c:v>
                </c:pt>
                <c:pt idx="2795">
                  <c:v>39535</c:v>
                </c:pt>
                <c:pt idx="2796">
                  <c:v>39538</c:v>
                </c:pt>
                <c:pt idx="2797">
                  <c:v>39539</c:v>
                </c:pt>
                <c:pt idx="2798">
                  <c:v>39540</c:v>
                </c:pt>
                <c:pt idx="2799">
                  <c:v>39541</c:v>
                </c:pt>
                <c:pt idx="2800">
                  <c:v>39542</c:v>
                </c:pt>
                <c:pt idx="2801">
                  <c:v>39545</c:v>
                </c:pt>
                <c:pt idx="2802">
                  <c:v>39546</c:v>
                </c:pt>
                <c:pt idx="2803">
                  <c:v>39547</c:v>
                </c:pt>
                <c:pt idx="2804">
                  <c:v>39548</c:v>
                </c:pt>
                <c:pt idx="2805">
                  <c:v>39549</c:v>
                </c:pt>
                <c:pt idx="2806">
                  <c:v>39552</c:v>
                </c:pt>
                <c:pt idx="2807">
                  <c:v>39553</c:v>
                </c:pt>
                <c:pt idx="2808">
                  <c:v>39554</c:v>
                </c:pt>
                <c:pt idx="2809">
                  <c:v>39555</c:v>
                </c:pt>
                <c:pt idx="2810">
                  <c:v>39556</c:v>
                </c:pt>
                <c:pt idx="2811">
                  <c:v>39559</c:v>
                </c:pt>
                <c:pt idx="2812">
                  <c:v>39560</c:v>
                </c:pt>
                <c:pt idx="2813">
                  <c:v>39561</c:v>
                </c:pt>
                <c:pt idx="2814">
                  <c:v>39562</c:v>
                </c:pt>
                <c:pt idx="2815">
                  <c:v>39563</c:v>
                </c:pt>
                <c:pt idx="2816">
                  <c:v>39566</c:v>
                </c:pt>
                <c:pt idx="2817">
                  <c:v>39567</c:v>
                </c:pt>
                <c:pt idx="2818">
                  <c:v>39568</c:v>
                </c:pt>
                <c:pt idx="2819">
                  <c:v>39573</c:v>
                </c:pt>
                <c:pt idx="2820">
                  <c:v>39574</c:v>
                </c:pt>
                <c:pt idx="2821">
                  <c:v>39575</c:v>
                </c:pt>
                <c:pt idx="2822">
                  <c:v>39576</c:v>
                </c:pt>
                <c:pt idx="2823">
                  <c:v>39577</c:v>
                </c:pt>
                <c:pt idx="2824">
                  <c:v>39580</c:v>
                </c:pt>
                <c:pt idx="2825">
                  <c:v>39581</c:v>
                </c:pt>
                <c:pt idx="2826">
                  <c:v>39582</c:v>
                </c:pt>
                <c:pt idx="2827">
                  <c:v>39583</c:v>
                </c:pt>
                <c:pt idx="2828">
                  <c:v>39584</c:v>
                </c:pt>
                <c:pt idx="2829">
                  <c:v>39587</c:v>
                </c:pt>
                <c:pt idx="2830">
                  <c:v>39588</c:v>
                </c:pt>
                <c:pt idx="2831">
                  <c:v>39589</c:v>
                </c:pt>
                <c:pt idx="2832">
                  <c:v>39591</c:v>
                </c:pt>
                <c:pt idx="2833">
                  <c:v>39594</c:v>
                </c:pt>
                <c:pt idx="2834">
                  <c:v>39595</c:v>
                </c:pt>
                <c:pt idx="2835">
                  <c:v>39596</c:v>
                </c:pt>
                <c:pt idx="2836">
                  <c:v>39597</c:v>
                </c:pt>
                <c:pt idx="2837">
                  <c:v>39598</c:v>
                </c:pt>
                <c:pt idx="2838">
                  <c:v>39601</c:v>
                </c:pt>
                <c:pt idx="2839">
                  <c:v>39602</c:v>
                </c:pt>
                <c:pt idx="2840">
                  <c:v>39603</c:v>
                </c:pt>
                <c:pt idx="2841">
                  <c:v>39604</c:v>
                </c:pt>
                <c:pt idx="2842">
                  <c:v>39605</c:v>
                </c:pt>
                <c:pt idx="2843">
                  <c:v>39608</c:v>
                </c:pt>
                <c:pt idx="2844">
                  <c:v>39609</c:v>
                </c:pt>
                <c:pt idx="2845">
                  <c:v>39610</c:v>
                </c:pt>
                <c:pt idx="2846">
                  <c:v>39611</c:v>
                </c:pt>
                <c:pt idx="2847">
                  <c:v>39612</c:v>
                </c:pt>
                <c:pt idx="2848">
                  <c:v>39615</c:v>
                </c:pt>
                <c:pt idx="2849">
                  <c:v>39616</c:v>
                </c:pt>
                <c:pt idx="2850">
                  <c:v>39617</c:v>
                </c:pt>
                <c:pt idx="2851">
                  <c:v>39618</c:v>
                </c:pt>
                <c:pt idx="2852">
                  <c:v>39619</c:v>
                </c:pt>
                <c:pt idx="2853">
                  <c:v>39622</c:v>
                </c:pt>
                <c:pt idx="2854">
                  <c:v>39623</c:v>
                </c:pt>
                <c:pt idx="2855">
                  <c:v>39624</c:v>
                </c:pt>
                <c:pt idx="2856">
                  <c:v>39625</c:v>
                </c:pt>
                <c:pt idx="2857">
                  <c:v>39626</c:v>
                </c:pt>
                <c:pt idx="2858">
                  <c:v>39629</c:v>
                </c:pt>
                <c:pt idx="2859">
                  <c:v>39630</c:v>
                </c:pt>
                <c:pt idx="2860">
                  <c:v>39631</c:v>
                </c:pt>
                <c:pt idx="2861">
                  <c:v>39632</c:v>
                </c:pt>
                <c:pt idx="2862">
                  <c:v>39633</c:v>
                </c:pt>
                <c:pt idx="2863">
                  <c:v>39636</c:v>
                </c:pt>
                <c:pt idx="2864">
                  <c:v>39637</c:v>
                </c:pt>
                <c:pt idx="2865">
                  <c:v>39638</c:v>
                </c:pt>
                <c:pt idx="2866">
                  <c:v>39639</c:v>
                </c:pt>
                <c:pt idx="2867">
                  <c:v>39640</c:v>
                </c:pt>
                <c:pt idx="2868">
                  <c:v>39643</c:v>
                </c:pt>
                <c:pt idx="2869">
                  <c:v>39644</c:v>
                </c:pt>
                <c:pt idx="2870">
                  <c:v>39645</c:v>
                </c:pt>
                <c:pt idx="2871">
                  <c:v>39646</c:v>
                </c:pt>
                <c:pt idx="2872">
                  <c:v>39647</c:v>
                </c:pt>
                <c:pt idx="2873">
                  <c:v>39650</c:v>
                </c:pt>
                <c:pt idx="2874">
                  <c:v>39651</c:v>
                </c:pt>
                <c:pt idx="2875">
                  <c:v>39652</c:v>
                </c:pt>
                <c:pt idx="2876">
                  <c:v>39653</c:v>
                </c:pt>
                <c:pt idx="2877">
                  <c:v>39654</c:v>
                </c:pt>
                <c:pt idx="2878">
                  <c:v>39657</c:v>
                </c:pt>
                <c:pt idx="2879">
                  <c:v>39658</c:v>
                </c:pt>
                <c:pt idx="2880">
                  <c:v>39659</c:v>
                </c:pt>
                <c:pt idx="2881">
                  <c:v>39660</c:v>
                </c:pt>
                <c:pt idx="2882">
                  <c:v>39661</c:v>
                </c:pt>
                <c:pt idx="2883">
                  <c:v>39664</c:v>
                </c:pt>
                <c:pt idx="2884">
                  <c:v>39665</c:v>
                </c:pt>
                <c:pt idx="2885">
                  <c:v>39666</c:v>
                </c:pt>
                <c:pt idx="2886">
                  <c:v>39667</c:v>
                </c:pt>
                <c:pt idx="2887">
                  <c:v>39668</c:v>
                </c:pt>
                <c:pt idx="2888">
                  <c:v>39671</c:v>
                </c:pt>
                <c:pt idx="2889">
                  <c:v>39672</c:v>
                </c:pt>
                <c:pt idx="2890">
                  <c:v>39673</c:v>
                </c:pt>
                <c:pt idx="2891">
                  <c:v>39674</c:v>
                </c:pt>
                <c:pt idx="2892">
                  <c:v>39678</c:v>
                </c:pt>
                <c:pt idx="2893">
                  <c:v>39679</c:v>
                </c:pt>
                <c:pt idx="2894">
                  <c:v>39680</c:v>
                </c:pt>
                <c:pt idx="2895">
                  <c:v>39681</c:v>
                </c:pt>
                <c:pt idx="2896">
                  <c:v>39682</c:v>
                </c:pt>
                <c:pt idx="2897">
                  <c:v>39685</c:v>
                </c:pt>
                <c:pt idx="2898">
                  <c:v>39686</c:v>
                </c:pt>
                <c:pt idx="2899">
                  <c:v>39687</c:v>
                </c:pt>
                <c:pt idx="2900">
                  <c:v>39688</c:v>
                </c:pt>
                <c:pt idx="2901">
                  <c:v>39689</c:v>
                </c:pt>
                <c:pt idx="2902">
                  <c:v>39692</c:v>
                </c:pt>
                <c:pt idx="2903">
                  <c:v>39693</c:v>
                </c:pt>
                <c:pt idx="2904">
                  <c:v>39694</c:v>
                </c:pt>
                <c:pt idx="2905">
                  <c:v>39695</c:v>
                </c:pt>
                <c:pt idx="2906">
                  <c:v>39696</c:v>
                </c:pt>
                <c:pt idx="2907">
                  <c:v>39699</c:v>
                </c:pt>
                <c:pt idx="2908">
                  <c:v>39700</c:v>
                </c:pt>
                <c:pt idx="2909">
                  <c:v>39701</c:v>
                </c:pt>
                <c:pt idx="2910">
                  <c:v>39702</c:v>
                </c:pt>
                <c:pt idx="2911">
                  <c:v>39703</c:v>
                </c:pt>
                <c:pt idx="2912">
                  <c:v>39706</c:v>
                </c:pt>
                <c:pt idx="2913">
                  <c:v>39707</c:v>
                </c:pt>
                <c:pt idx="2914">
                  <c:v>39708</c:v>
                </c:pt>
                <c:pt idx="2915">
                  <c:v>39709</c:v>
                </c:pt>
                <c:pt idx="2916">
                  <c:v>39710</c:v>
                </c:pt>
                <c:pt idx="2917">
                  <c:v>39713</c:v>
                </c:pt>
                <c:pt idx="2918">
                  <c:v>39714</c:v>
                </c:pt>
                <c:pt idx="2919">
                  <c:v>39715</c:v>
                </c:pt>
                <c:pt idx="2920">
                  <c:v>39716</c:v>
                </c:pt>
                <c:pt idx="2921">
                  <c:v>39717</c:v>
                </c:pt>
                <c:pt idx="2922">
                  <c:v>39720</c:v>
                </c:pt>
                <c:pt idx="2923">
                  <c:v>39721</c:v>
                </c:pt>
                <c:pt idx="2924">
                  <c:v>39722</c:v>
                </c:pt>
                <c:pt idx="2925">
                  <c:v>39723</c:v>
                </c:pt>
                <c:pt idx="2926">
                  <c:v>39724</c:v>
                </c:pt>
                <c:pt idx="2927">
                  <c:v>39727</c:v>
                </c:pt>
                <c:pt idx="2928">
                  <c:v>39728</c:v>
                </c:pt>
                <c:pt idx="2929">
                  <c:v>39729</c:v>
                </c:pt>
                <c:pt idx="2930">
                  <c:v>39730</c:v>
                </c:pt>
                <c:pt idx="2931">
                  <c:v>39731</c:v>
                </c:pt>
                <c:pt idx="2932">
                  <c:v>39734</c:v>
                </c:pt>
                <c:pt idx="2933">
                  <c:v>39735</c:v>
                </c:pt>
                <c:pt idx="2934">
                  <c:v>39736</c:v>
                </c:pt>
                <c:pt idx="2935">
                  <c:v>39737</c:v>
                </c:pt>
                <c:pt idx="2936">
                  <c:v>39738</c:v>
                </c:pt>
                <c:pt idx="2937">
                  <c:v>39741</c:v>
                </c:pt>
                <c:pt idx="2938">
                  <c:v>39742</c:v>
                </c:pt>
                <c:pt idx="2939">
                  <c:v>39743</c:v>
                </c:pt>
                <c:pt idx="2940">
                  <c:v>39744</c:v>
                </c:pt>
                <c:pt idx="2941">
                  <c:v>39745</c:v>
                </c:pt>
                <c:pt idx="2942">
                  <c:v>39748</c:v>
                </c:pt>
                <c:pt idx="2943">
                  <c:v>39749</c:v>
                </c:pt>
                <c:pt idx="2944">
                  <c:v>39750</c:v>
                </c:pt>
                <c:pt idx="2945">
                  <c:v>39751</c:v>
                </c:pt>
                <c:pt idx="2946">
                  <c:v>39752</c:v>
                </c:pt>
                <c:pt idx="2947">
                  <c:v>39755</c:v>
                </c:pt>
                <c:pt idx="2948">
                  <c:v>39756</c:v>
                </c:pt>
                <c:pt idx="2949">
                  <c:v>39757</c:v>
                </c:pt>
                <c:pt idx="2950">
                  <c:v>39758</c:v>
                </c:pt>
                <c:pt idx="2951">
                  <c:v>39759</c:v>
                </c:pt>
                <c:pt idx="2952">
                  <c:v>39762</c:v>
                </c:pt>
                <c:pt idx="2953">
                  <c:v>39764</c:v>
                </c:pt>
                <c:pt idx="2954">
                  <c:v>39765</c:v>
                </c:pt>
                <c:pt idx="2955">
                  <c:v>39766</c:v>
                </c:pt>
                <c:pt idx="2956">
                  <c:v>39769</c:v>
                </c:pt>
                <c:pt idx="2957">
                  <c:v>39770</c:v>
                </c:pt>
                <c:pt idx="2958">
                  <c:v>39771</c:v>
                </c:pt>
                <c:pt idx="2959">
                  <c:v>39772</c:v>
                </c:pt>
                <c:pt idx="2960">
                  <c:v>39773</c:v>
                </c:pt>
                <c:pt idx="2961">
                  <c:v>39776</c:v>
                </c:pt>
                <c:pt idx="2962">
                  <c:v>39777</c:v>
                </c:pt>
                <c:pt idx="2963">
                  <c:v>39778</c:v>
                </c:pt>
                <c:pt idx="2964">
                  <c:v>39779</c:v>
                </c:pt>
                <c:pt idx="2965">
                  <c:v>39780</c:v>
                </c:pt>
                <c:pt idx="2966">
                  <c:v>39783</c:v>
                </c:pt>
                <c:pt idx="2967">
                  <c:v>39784</c:v>
                </c:pt>
                <c:pt idx="2968">
                  <c:v>39785</c:v>
                </c:pt>
                <c:pt idx="2969">
                  <c:v>39786</c:v>
                </c:pt>
                <c:pt idx="2970">
                  <c:v>39787</c:v>
                </c:pt>
                <c:pt idx="2971">
                  <c:v>39790</c:v>
                </c:pt>
                <c:pt idx="2972">
                  <c:v>39791</c:v>
                </c:pt>
                <c:pt idx="2973">
                  <c:v>39792</c:v>
                </c:pt>
                <c:pt idx="2974">
                  <c:v>39793</c:v>
                </c:pt>
                <c:pt idx="2975">
                  <c:v>39794</c:v>
                </c:pt>
                <c:pt idx="2976">
                  <c:v>39797</c:v>
                </c:pt>
                <c:pt idx="2977">
                  <c:v>39798</c:v>
                </c:pt>
                <c:pt idx="2978">
                  <c:v>39799</c:v>
                </c:pt>
                <c:pt idx="2979">
                  <c:v>39800</c:v>
                </c:pt>
                <c:pt idx="2980">
                  <c:v>39801</c:v>
                </c:pt>
                <c:pt idx="2981">
                  <c:v>39804</c:v>
                </c:pt>
                <c:pt idx="2982">
                  <c:v>39805</c:v>
                </c:pt>
                <c:pt idx="2983">
                  <c:v>39811</c:v>
                </c:pt>
                <c:pt idx="2984">
                  <c:v>39812</c:v>
                </c:pt>
                <c:pt idx="2985">
                  <c:v>39813</c:v>
                </c:pt>
                <c:pt idx="2986">
                  <c:v>39818</c:v>
                </c:pt>
                <c:pt idx="2987">
                  <c:v>39819</c:v>
                </c:pt>
                <c:pt idx="2988">
                  <c:v>39820</c:v>
                </c:pt>
                <c:pt idx="2989">
                  <c:v>39821</c:v>
                </c:pt>
                <c:pt idx="2990">
                  <c:v>39822</c:v>
                </c:pt>
                <c:pt idx="2991">
                  <c:v>39825</c:v>
                </c:pt>
                <c:pt idx="2992">
                  <c:v>39826</c:v>
                </c:pt>
                <c:pt idx="2993">
                  <c:v>39827</c:v>
                </c:pt>
                <c:pt idx="2994">
                  <c:v>39828</c:v>
                </c:pt>
                <c:pt idx="2995">
                  <c:v>39829</c:v>
                </c:pt>
                <c:pt idx="2996">
                  <c:v>39832</c:v>
                </c:pt>
                <c:pt idx="2997">
                  <c:v>39833</c:v>
                </c:pt>
                <c:pt idx="2998">
                  <c:v>39834</c:v>
                </c:pt>
                <c:pt idx="2999">
                  <c:v>39835</c:v>
                </c:pt>
                <c:pt idx="3000">
                  <c:v>39836</c:v>
                </c:pt>
                <c:pt idx="3001">
                  <c:v>39839</c:v>
                </c:pt>
                <c:pt idx="3002">
                  <c:v>39840</c:v>
                </c:pt>
                <c:pt idx="3003">
                  <c:v>39841</c:v>
                </c:pt>
                <c:pt idx="3004">
                  <c:v>39842</c:v>
                </c:pt>
                <c:pt idx="3005">
                  <c:v>39843</c:v>
                </c:pt>
                <c:pt idx="3006">
                  <c:v>39846</c:v>
                </c:pt>
                <c:pt idx="3007">
                  <c:v>39847</c:v>
                </c:pt>
                <c:pt idx="3008">
                  <c:v>39848</c:v>
                </c:pt>
                <c:pt idx="3009">
                  <c:v>39849</c:v>
                </c:pt>
                <c:pt idx="3010">
                  <c:v>39850</c:v>
                </c:pt>
                <c:pt idx="3011">
                  <c:v>39853</c:v>
                </c:pt>
                <c:pt idx="3012">
                  <c:v>39854</c:v>
                </c:pt>
                <c:pt idx="3013">
                  <c:v>39855</c:v>
                </c:pt>
                <c:pt idx="3014">
                  <c:v>39856</c:v>
                </c:pt>
                <c:pt idx="3015">
                  <c:v>39857</c:v>
                </c:pt>
                <c:pt idx="3016">
                  <c:v>39860</c:v>
                </c:pt>
                <c:pt idx="3017">
                  <c:v>39861</c:v>
                </c:pt>
                <c:pt idx="3018">
                  <c:v>39862</c:v>
                </c:pt>
                <c:pt idx="3019">
                  <c:v>39863</c:v>
                </c:pt>
                <c:pt idx="3020">
                  <c:v>39864</c:v>
                </c:pt>
                <c:pt idx="3021">
                  <c:v>39867</c:v>
                </c:pt>
                <c:pt idx="3022">
                  <c:v>39868</c:v>
                </c:pt>
                <c:pt idx="3023">
                  <c:v>39869</c:v>
                </c:pt>
                <c:pt idx="3024">
                  <c:v>39870</c:v>
                </c:pt>
                <c:pt idx="3025">
                  <c:v>39871</c:v>
                </c:pt>
                <c:pt idx="3026">
                  <c:v>39874</c:v>
                </c:pt>
                <c:pt idx="3027">
                  <c:v>39875</c:v>
                </c:pt>
                <c:pt idx="3028">
                  <c:v>39876</c:v>
                </c:pt>
                <c:pt idx="3029">
                  <c:v>39877</c:v>
                </c:pt>
                <c:pt idx="3030">
                  <c:v>39878</c:v>
                </c:pt>
                <c:pt idx="3031">
                  <c:v>39881</c:v>
                </c:pt>
                <c:pt idx="3032">
                  <c:v>39882</c:v>
                </c:pt>
                <c:pt idx="3033">
                  <c:v>39883</c:v>
                </c:pt>
                <c:pt idx="3034">
                  <c:v>39884</c:v>
                </c:pt>
                <c:pt idx="3035">
                  <c:v>39885</c:v>
                </c:pt>
                <c:pt idx="3036">
                  <c:v>39888</c:v>
                </c:pt>
                <c:pt idx="3037">
                  <c:v>39889</c:v>
                </c:pt>
                <c:pt idx="3038">
                  <c:v>39890</c:v>
                </c:pt>
                <c:pt idx="3039">
                  <c:v>39891</c:v>
                </c:pt>
                <c:pt idx="3040">
                  <c:v>39892</c:v>
                </c:pt>
                <c:pt idx="3041">
                  <c:v>39895</c:v>
                </c:pt>
                <c:pt idx="3042">
                  <c:v>39896</c:v>
                </c:pt>
                <c:pt idx="3043">
                  <c:v>39897</c:v>
                </c:pt>
                <c:pt idx="3044">
                  <c:v>39898</c:v>
                </c:pt>
                <c:pt idx="3045">
                  <c:v>39899</c:v>
                </c:pt>
                <c:pt idx="3046">
                  <c:v>39902</c:v>
                </c:pt>
                <c:pt idx="3047">
                  <c:v>39903</c:v>
                </c:pt>
                <c:pt idx="3048">
                  <c:v>39904</c:v>
                </c:pt>
                <c:pt idx="3049">
                  <c:v>39905</c:v>
                </c:pt>
                <c:pt idx="3050">
                  <c:v>39906</c:v>
                </c:pt>
                <c:pt idx="3051">
                  <c:v>39909</c:v>
                </c:pt>
                <c:pt idx="3052">
                  <c:v>39910</c:v>
                </c:pt>
                <c:pt idx="3053">
                  <c:v>39911</c:v>
                </c:pt>
                <c:pt idx="3054">
                  <c:v>39912</c:v>
                </c:pt>
                <c:pt idx="3055">
                  <c:v>39917</c:v>
                </c:pt>
                <c:pt idx="3056">
                  <c:v>39918</c:v>
                </c:pt>
                <c:pt idx="3057">
                  <c:v>39919</c:v>
                </c:pt>
                <c:pt idx="3058">
                  <c:v>39920</c:v>
                </c:pt>
                <c:pt idx="3059">
                  <c:v>39923</c:v>
                </c:pt>
                <c:pt idx="3060">
                  <c:v>39924</c:v>
                </c:pt>
                <c:pt idx="3061">
                  <c:v>39925</c:v>
                </c:pt>
                <c:pt idx="3062">
                  <c:v>39926</c:v>
                </c:pt>
                <c:pt idx="3063">
                  <c:v>39927</c:v>
                </c:pt>
                <c:pt idx="3064">
                  <c:v>39930</c:v>
                </c:pt>
                <c:pt idx="3065">
                  <c:v>39931</c:v>
                </c:pt>
                <c:pt idx="3066">
                  <c:v>39932</c:v>
                </c:pt>
                <c:pt idx="3067">
                  <c:v>39933</c:v>
                </c:pt>
                <c:pt idx="3068">
                  <c:v>39937</c:v>
                </c:pt>
                <c:pt idx="3069">
                  <c:v>39938</c:v>
                </c:pt>
                <c:pt idx="3070">
                  <c:v>39939</c:v>
                </c:pt>
                <c:pt idx="3071">
                  <c:v>39940</c:v>
                </c:pt>
                <c:pt idx="3072">
                  <c:v>39941</c:v>
                </c:pt>
                <c:pt idx="3073">
                  <c:v>39944</c:v>
                </c:pt>
                <c:pt idx="3074">
                  <c:v>39945</c:v>
                </c:pt>
                <c:pt idx="3075">
                  <c:v>39946</c:v>
                </c:pt>
                <c:pt idx="3076">
                  <c:v>39947</c:v>
                </c:pt>
                <c:pt idx="3077">
                  <c:v>39948</c:v>
                </c:pt>
                <c:pt idx="3078">
                  <c:v>39951</c:v>
                </c:pt>
                <c:pt idx="3079">
                  <c:v>39952</c:v>
                </c:pt>
                <c:pt idx="3080">
                  <c:v>39953</c:v>
                </c:pt>
                <c:pt idx="3081">
                  <c:v>39954</c:v>
                </c:pt>
                <c:pt idx="3082">
                  <c:v>39955</c:v>
                </c:pt>
                <c:pt idx="3083">
                  <c:v>39958</c:v>
                </c:pt>
                <c:pt idx="3084">
                  <c:v>39959</c:v>
                </c:pt>
                <c:pt idx="3085">
                  <c:v>39960</c:v>
                </c:pt>
                <c:pt idx="3086">
                  <c:v>39961</c:v>
                </c:pt>
                <c:pt idx="3087">
                  <c:v>39962</c:v>
                </c:pt>
                <c:pt idx="3088">
                  <c:v>39965</c:v>
                </c:pt>
                <c:pt idx="3089">
                  <c:v>39966</c:v>
                </c:pt>
                <c:pt idx="3090">
                  <c:v>39967</c:v>
                </c:pt>
                <c:pt idx="3091">
                  <c:v>39968</c:v>
                </c:pt>
                <c:pt idx="3092">
                  <c:v>39969</c:v>
                </c:pt>
                <c:pt idx="3093">
                  <c:v>39972</c:v>
                </c:pt>
                <c:pt idx="3094">
                  <c:v>39973</c:v>
                </c:pt>
                <c:pt idx="3095">
                  <c:v>39974</c:v>
                </c:pt>
                <c:pt idx="3096">
                  <c:v>39976</c:v>
                </c:pt>
                <c:pt idx="3097">
                  <c:v>39979</c:v>
                </c:pt>
                <c:pt idx="3098">
                  <c:v>39980</c:v>
                </c:pt>
                <c:pt idx="3099">
                  <c:v>39981</c:v>
                </c:pt>
                <c:pt idx="3100">
                  <c:v>39982</c:v>
                </c:pt>
                <c:pt idx="3101">
                  <c:v>39983</c:v>
                </c:pt>
                <c:pt idx="3102">
                  <c:v>39986</c:v>
                </c:pt>
                <c:pt idx="3103">
                  <c:v>39987</c:v>
                </c:pt>
                <c:pt idx="3104">
                  <c:v>39988</c:v>
                </c:pt>
                <c:pt idx="3105">
                  <c:v>39989</c:v>
                </c:pt>
                <c:pt idx="3106">
                  <c:v>39990</c:v>
                </c:pt>
                <c:pt idx="3107">
                  <c:v>39993</c:v>
                </c:pt>
                <c:pt idx="3108">
                  <c:v>39994</c:v>
                </c:pt>
                <c:pt idx="3109">
                  <c:v>39995</c:v>
                </c:pt>
                <c:pt idx="3110">
                  <c:v>39996</c:v>
                </c:pt>
                <c:pt idx="3111">
                  <c:v>39997</c:v>
                </c:pt>
                <c:pt idx="3112">
                  <c:v>40000</c:v>
                </c:pt>
                <c:pt idx="3113">
                  <c:v>40001</c:v>
                </c:pt>
                <c:pt idx="3114">
                  <c:v>40002</c:v>
                </c:pt>
                <c:pt idx="3115">
                  <c:v>40003</c:v>
                </c:pt>
                <c:pt idx="3116">
                  <c:v>40004</c:v>
                </c:pt>
                <c:pt idx="3117">
                  <c:v>40007</c:v>
                </c:pt>
                <c:pt idx="3118">
                  <c:v>40008</c:v>
                </c:pt>
                <c:pt idx="3119">
                  <c:v>40009</c:v>
                </c:pt>
                <c:pt idx="3120">
                  <c:v>40010</c:v>
                </c:pt>
                <c:pt idx="3121">
                  <c:v>40011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40021</c:v>
                </c:pt>
                <c:pt idx="3128">
                  <c:v>40022</c:v>
                </c:pt>
                <c:pt idx="3129">
                  <c:v>40023</c:v>
                </c:pt>
                <c:pt idx="3130">
                  <c:v>40024</c:v>
                </c:pt>
                <c:pt idx="3131">
                  <c:v>40025</c:v>
                </c:pt>
                <c:pt idx="3132">
                  <c:v>40028</c:v>
                </c:pt>
                <c:pt idx="3133">
                  <c:v>40029</c:v>
                </c:pt>
                <c:pt idx="3134">
                  <c:v>40030</c:v>
                </c:pt>
                <c:pt idx="3135">
                  <c:v>40031</c:v>
                </c:pt>
                <c:pt idx="3136">
                  <c:v>40032</c:v>
                </c:pt>
                <c:pt idx="3137">
                  <c:v>40035</c:v>
                </c:pt>
                <c:pt idx="3138">
                  <c:v>40036</c:v>
                </c:pt>
                <c:pt idx="3139">
                  <c:v>40037</c:v>
                </c:pt>
                <c:pt idx="3140">
                  <c:v>40038</c:v>
                </c:pt>
                <c:pt idx="3141">
                  <c:v>40039</c:v>
                </c:pt>
                <c:pt idx="3142">
                  <c:v>40042</c:v>
                </c:pt>
                <c:pt idx="3143">
                  <c:v>40043</c:v>
                </c:pt>
                <c:pt idx="3144">
                  <c:v>40044</c:v>
                </c:pt>
                <c:pt idx="3145">
                  <c:v>40045</c:v>
                </c:pt>
                <c:pt idx="3146">
                  <c:v>40046</c:v>
                </c:pt>
                <c:pt idx="3147">
                  <c:v>40049</c:v>
                </c:pt>
                <c:pt idx="3148">
                  <c:v>40050</c:v>
                </c:pt>
                <c:pt idx="3149">
                  <c:v>40051</c:v>
                </c:pt>
                <c:pt idx="3150">
                  <c:v>40052</c:v>
                </c:pt>
                <c:pt idx="3151">
                  <c:v>40053</c:v>
                </c:pt>
                <c:pt idx="3152">
                  <c:v>40056</c:v>
                </c:pt>
                <c:pt idx="3153">
                  <c:v>40057</c:v>
                </c:pt>
                <c:pt idx="3154">
                  <c:v>40058</c:v>
                </c:pt>
                <c:pt idx="3155">
                  <c:v>40059</c:v>
                </c:pt>
                <c:pt idx="3156">
                  <c:v>40060</c:v>
                </c:pt>
                <c:pt idx="3157">
                  <c:v>40063</c:v>
                </c:pt>
                <c:pt idx="3158">
                  <c:v>40064</c:v>
                </c:pt>
                <c:pt idx="3159">
                  <c:v>40065</c:v>
                </c:pt>
                <c:pt idx="3160">
                  <c:v>40066</c:v>
                </c:pt>
                <c:pt idx="3161">
                  <c:v>40067</c:v>
                </c:pt>
                <c:pt idx="3162">
                  <c:v>40070</c:v>
                </c:pt>
                <c:pt idx="3163">
                  <c:v>40071</c:v>
                </c:pt>
                <c:pt idx="3164">
                  <c:v>40072</c:v>
                </c:pt>
                <c:pt idx="3165">
                  <c:v>40073</c:v>
                </c:pt>
                <c:pt idx="3166">
                  <c:v>40074</c:v>
                </c:pt>
                <c:pt idx="3167">
                  <c:v>40077</c:v>
                </c:pt>
                <c:pt idx="3168">
                  <c:v>40078</c:v>
                </c:pt>
                <c:pt idx="3169">
                  <c:v>40079</c:v>
                </c:pt>
                <c:pt idx="3170">
                  <c:v>40080</c:v>
                </c:pt>
                <c:pt idx="3171">
                  <c:v>40081</c:v>
                </c:pt>
                <c:pt idx="3172">
                  <c:v>40084</c:v>
                </c:pt>
                <c:pt idx="3173">
                  <c:v>40085</c:v>
                </c:pt>
                <c:pt idx="3174">
                  <c:v>40086</c:v>
                </c:pt>
                <c:pt idx="3175">
                  <c:v>40087</c:v>
                </c:pt>
                <c:pt idx="3176">
                  <c:v>40088</c:v>
                </c:pt>
                <c:pt idx="3177">
                  <c:v>40091</c:v>
                </c:pt>
                <c:pt idx="3178">
                  <c:v>40092</c:v>
                </c:pt>
                <c:pt idx="3179">
                  <c:v>40093</c:v>
                </c:pt>
                <c:pt idx="3180">
                  <c:v>40094</c:v>
                </c:pt>
                <c:pt idx="3181">
                  <c:v>40095</c:v>
                </c:pt>
                <c:pt idx="3182">
                  <c:v>40098</c:v>
                </c:pt>
                <c:pt idx="3183">
                  <c:v>40099</c:v>
                </c:pt>
                <c:pt idx="3184">
                  <c:v>40100</c:v>
                </c:pt>
                <c:pt idx="3185">
                  <c:v>40101</c:v>
                </c:pt>
                <c:pt idx="3186">
                  <c:v>40102</c:v>
                </c:pt>
                <c:pt idx="3187">
                  <c:v>40105</c:v>
                </c:pt>
                <c:pt idx="3188">
                  <c:v>40106</c:v>
                </c:pt>
                <c:pt idx="3189">
                  <c:v>40107</c:v>
                </c:pt>
                <c:pt idx="3190">
                  <c:v>40108</c:v>
                </c:pt>
                <c:pt idx="3191">
                  <c:v>40109</c:v>
                </c:pt>
                <c:pt idx="3192">
                  <c:v>40112</c:v>
                </c:pt>
                <c:pt idx="3193">
                  <c:v>40113</c:v>
                </c:pt>
                <c:pt idx="3194">
                  <c:v>40114</c:v>
                </c:pt>
                <c:pt idx="3195">
                  <c:v>40115</c:v>
                </c:pt>
                <c:pt idx="3196">
                  <c:v>40116</c:v>
                </c:pt>
                <c:pt idx="3197">
                  <c:v>40119</c:v>
                </c:pt>
                <c:pt idx="3198">
                  <c:v>40120</c:v>
                </c:pt>
                <c:pt idx="3199">
                  <c:v>40121</c:v>
                </c:pt>
                <c:pt idx="3200">
                  <c:v>40122</c:v>
                </c:pt>
                <c:pt idx="3201">
                  <c:v>40123</c:v>
                </c:pt>
                <c:pt idx="3202">
                  <c:v>40126</c:v>
                </c:pt>
                <c:pt idx="3203">
                  <c:v>40127</c:v>
                </c:pt>
                <c:pt idx="3204">
                  <c:v>40129</c:v>
                </c:pt>
                <c:pt idx="3205">
                  <c:v>40130</c:v>
                </c:pt>
                <c:pt idx="3206">
                  <c:v>40133</c:v>
                </c:pt>
                <c:pt idx="3207">
                  <c:v>40134</c:v>
                </c:pt>
                <c:pt idx="3208">
                  <c:v>40135</c:v>
                </c:pt>
                <c:pt idx="3209">
                  <c:v>40136</c:v>
                </c:pt>
                <c:pt idx="3210">
                  <c:v>40137</c:v>
                </c:pt>
                <c:pt idx="3211">
                  <c:v>40140</c:v>
                </c:pt>
                <c:pt idx="3212">
                  <c:v>40141</c:v>
                </c:pt>
                <c:pt idx="3213">
                  <c:v>40142</c:v>
                </c:pt>
                <c:pt idx="3214">
                  <c:v>40143</c:v>
                </c:pt>
                <c:pt idx="3215">
                  <c:v>40144</c:v>
                </c:pt>
                <c:pt idx="3216">
                  <c:v>40147</c:v>
                </c:pt>
                <c:pt idx="3217">
                  <c:v>40148</c:v>
                </c:pt>
                <c:pt idx="3218">
                  <c:v>40149</c:v>
                </c:pt>
                <c:pt idx="3219">
                  <c:v>40150</c:v>
                </c:pt>
                <c:pt idx="3220">
                  <c:v>40151</c:v>
                </c:pt>
                <c:pt idx="3221">
                  <c:v>40154</c:v>
                </c:pt>
                <c:pt idx="3222">
                  <c:v>40155</c:v>
                </c:pt>
                <c:pt idx="3223">
                  <c:v>40156</c:v>
                </c:pt>
                <c:pt idx="3224">
                  <c:v>40157</c:v>
                </c:pt>
                <c:pt idx="3225">
                  <c:v>40158</c:v>
                </c:pt>
                <c:pt idx="3226">
                  <c:v>40161</c:v>
                </c:pt>
                <c:pt idx="3227">
                  <c:v>40162</c:v>
                </c:pt>
                <c:pt idx="3228">
                  <c:v>40163</c:v>
                </c:pt>
                <c:pt idx="3229">
                  <c:v>40164</c:v>
                </c:pt>
                <c:pt idx="3230">
                  <c:v>40165</c:v>
                </c:pt>
                <c:pt idx="3231">
                  <c:v>40168</c:v>
                </c:pt>
                <c:pt idx="3232">
                  <c:v>40169</c:v>
                </c:pt>
                <c:pt idx="3233">
                  <c:v>40170</c:v>
                </c:pt>
                <c:pt idx="3234">
                  <c:v>40175</c:v>
                </c:pt>
                <c:pt idx="3235">
                  <c:v>40176</c:v>
                </c:pt>
                <c:pt idx="3236">
                  <c:v>40177</c:v>
                </c:pt>
                <c:pt idx="3237">
                  <c:v>40178</c:v>
                </c:pt>
                <c:pt idx="3238">
                  <c:v>40182</c:v>
                </c:pt>
                <c:pt idx="3239">
                  <c:v>40183</c:v>
                </c:pt>
                <c:pt idx="3240">
                  <c:v>40184</c:v>
                </c:pt>
                <c:pt idx="3241">
                  <c:v>40185</c:v>
                </c:pt>
                <c:pt idx="3242">
                  <c:v>40186</c:v>
                </c:pt>
                <c:pt idx="3243">
                  <c:v>40189</c:v>
                </c:pt>
                <c:pt idx="3244">
                  <c:v>40190</c:v>
                </c:pt>
                <c:pt idx="3245">
                  <c:v>40191</c:v>
                </c:pt>
                <c:pt idx="3246">
                  <c:v>40192</c:v>
                </c:pt>
                <c:pt idx="3247">
                  <c:v>40193</c:v>
                </c:pt>
                <c:pt idx="3248">
                  <c:v>40196</c:v>
                </c:pt>
                <c:pt idx="3249">
                  <c:v>40197</c:v>
                </c:pt>
                <c:pt idx="3250">
                  <c:v>40198</c:v>
                </c:pt>
                <c:pt idx="3251">
                  <c:v>40199</c:v>
                </c:pt>
                <c:pt idx="3252">
                  <c:v>40200</c:v>
                </c:pt>
                <c:pt idx="3253">
                  <c:v>40203</c:v>
                </c:pt>
                <c:pt idx="3254">
                  <c:v>40204</c:v>
                </c:pt>
                <c:pt idx="3255">
                  <c:v>40205</c:v>
                </c:pt>
                <c:pt idx="3256">
                  <c:v>40206</c:v>
                </c:pt>
                <c:pt idx="3257">
                  <c:v>40207</c:v>
                </c:pt>
                <c:pt idx="3258">
                  <c:v>40210</c:v>
                </c:pt>
                <c:pt idx="3259">
                  <c:v>40211</c:v>
                </c:pt>
                <c:pt idx="3260">
                  <c:v>40212</c:v>
                </c:pt>
                <c:pt idx="3261">
                  <c:v>40213</c:v>
                </c:pt>
                <c:pt idx="3262">
                  <c:v>40214</c:v>
                </c:pt>
                <c:pt idx="3263">
                  <c:v>40217</c:v>
                </c:pt>
                <c:pt idx="3264">
                  <c:v>40218</c:v>
                </c:pt>
                <c:pt idx="3265">
                  <c:v>40219</c:v>
                </c:pt>
                <c:pt idx="3266">
                  <c:v>40220</c:v>
                </c:pt>
                <c:pt idx="3267">
                  <c:v>40221</c:v>
                </c:pt>
                <c:pt idx="3268">
                  <c:v>40224</c:v>
                </c:pt>
                <c:pt idx="3269">
                  <c:v>40225</c:v>
                </c:pt>
                <c:pt idx="3270">
                  <c:v>40226</c:v>
                </c:pt>
                <c:pt idx="3271">
                  <c:v>40227</c:v>
                </c:pt>
                <c:pt idx="3272">
                  <c:v>40228</c:v>
                </c:pt>
                <c:pt idx="3273">
                  <c:v>40231</c:v>
                </c:pt>
                <c:pt idx="3274">
                  <c:v>40232</c:v>
                </c:pt>
                <c:pt idx="3275">
                  <c:v>40233</c:v>
                </c:pt>
                <c:pt idx="3276">
                  <c:v>40234</c:v>
                </c:pt>
                <c:pt idx="3277">
                  <c:v>40235</c:v>
                </c:pt>
                <c:pt idx="3278">
                  <c:v>40238</c:v>
                </c:pt>
                <c:pt idx="3279">
                  <c:v>40239</c:v>
                </c:pt>
                <c:pt idx="3280">
                  <c:v>40240</c:v>
                </c:pt>
                <c:pt idx="3281">
                  <c:v>40241</c:v>
                </c:pt>
                <c:pt idx="3282">
                  <c:v>40242</c:v>
                </c:pt>
                <c:pt idx="3283">
                  <c:v>40245</c:v>
                </c:pt>
                <c:pt idx="3284">
                  <c:v>40246</c:v>
                </c:pt>
                <c:pt idx="3285">
                  <c:v>40247</c:v>
                </c:pt>
                <c:pt idx="3286">
                  <c:v>40248</c:v>
                </c:pt>
                <c:pt idx="3287">
                  <c:v>40249</c:v>
                </c:pt>
                <c:pt idx="3288">
                  <c:v>40252</c:v>
                </c:pt>
                <c:pt idx="3289">
                  <c:v>40253</c:v>
                </c:pt>
                <c:pt idx="3290">
                  <c:v>40254</c:v>
                </c:pt>
                <c:pt idx="3291">
                  <c:v>40255</c:v>
                </c:pt>
                <c:pt idx="3292">
                  <c:v>40256</c:v>
                </c:pt>
                <c:pt idx="3293">
                  <c:v>40259</c:v>
                </c:pt>
                <c:pt idx="3294">
                  <c:v>40260</c:v>
                </c:pt>
                <c:pt idx="3295">
                  <c:v>40261</c:v>
                </c:pt>
                <c:pt idx="3296">
                  <c:v>40262</c:v>
                </c:pt>
                <c:pt idx="3297">
                  <c:v>40263</c:v>
                </c:pt>
                <c:pt idx="3298">
                  <c:v>40266</c:v>
                </c:pt>
                <c:pt idx="3299">
                  <c:v>40267</c:v>
                </c:pt>
                <c:pt idx="3300">
                  <c:v>40268</c:v>
                </c:pt>
                <c:pt idx="3301">
                  <c:v>40269</c:v>
                </c:pt>
                <c:pt idx="3302">
                  <c:v>40274</c:v>
                </c:pt>
                <c:pt idx="3303">
                  <c:v>40275</c:v>
                </c:pt>
                <c:pt idx="3304">
                  <c:v>40276</c:v>
                </c:pt>
                <c:pt idx="3305">
                  <c:v>40277</c:v>
                </c:pt>
                <c:pt idx="3306">
                  <c:v>40280</c:v>
                </c:pt>
                <c:pt idx="3307">
                  <c:v>40281</c:v>
                </c:pt>
                <c:pt idx="3308">
                  <c:v>40282</c:v>
                </c:pt>
                <c:pt idx="3309">
                  <c:v>40283</c:v>
                </c:pt>
                <c:pt idx="3310">
                  <c:v>40284</c:v>
                </c:pt>
                <c:pt idx="3311">
                  <c:v>40287</c:v>
                </c:pt>
                <c:pt idx="3312">
                  <c:v>40288</c:v>
                </c:pt>
                <c:pt idx="3313">
                  <c:v>40289</c:v>
                </c:pt>
                <c:pt idx="3314">
                  <c:v>40290</c:v>
                </c:pt>
                <c:pt idx="3315">
                  <c:v>40291</c:v>
                </c:pt>
                <c:pt idx="3316">
                  <c:v>40294</c:v>
                </c:pt>
                <c:pt idx="3317">
                  <c:v>40295</c:v>
                </c:pt>
                <c:pt idx="3318">
                  <c:v>40296</c:v>
                </c:pt>
                <c:pt idx="3319">
                  <c:v>40297</c:v>
                </c:pt>
                <c:pt idx="3320">
                  <c:v>40298</c:v>
                </c:pt>
                <c:pt idx="3321">
                  <c:v>40302</c:v>
                </c:pt>
                <c:pt idx="3322">
                  <c:v>40303</c:v>
                </c:pt>
                <c:pt idx="3323">
                  <c:v>40304</c:v>
                </c:pt>
                <c:pt idx="3324">
                  <c:v>40305</c:v>
                </c:pt>
                <c:pt idx="3325">
                  <c:v>40308</c:v>
                </c:pt>
                <c:pt idx="3326">
                  <c:v>40309</c:v>
                </c:pt>
                <c:pt idx="3327">
                  <c:v>40310</c:v>
                </c:pt>
                <c:pt idx="3328">
                  <c:v>40311</c:v>
                </c:pt>
                <c:pt idx="3329">
                  <c:v>40312</c:v>
                </c:pt>
                <c:pt idx="3330">
                  <c:v>40315</c:v>
                </c:pt>
                <c:pt idx="3331">
                  <c:v>40316</c:v>
                </c:pt>
                <c:pt idx="3332">
                  <c:v>40317</c:v>
                </c:pt>
                <c:pt idx="3333">
                  <c:v>40318</c:v>
                </c:pt>
                <c:pt idx="3334">
                  <c:v>40319</c:v>
                </c:pt>
                <c:pt idx="3335">
                  <c:v>40322</c:v>
                </c:pt>
                <c:pt idx="3336">
                  <c:v>40323</c:v>
                </c:pt>
                <c:pt idx="3337">
                  <c:v>40324</c:v>
                </c:pt>
                <c:pt idx="3338">
                  <c:v>40325</c:v>
                </c:pt>
                <c:pt idx="3339">
                  <c:v>40326</c:v>
                </c:pt>
                <c:pt idx="3340">
                  <c:v>40329</c:v>
                </c:pt>
                <c:pt idx="3341">
                  <c:v>40330</c:v>
                </c:pt>
                <c:pt idx="3342">
                  <c:v>40331</c:v>
                </c:pt>
                <c:pt idx="3343">
                  <c:v>40333</c:v>
                </c:pt>
                <c:pt idx="3344">
                  <c:v>40336</c:v>
                </c:pt>
                <c:pt idx="3345">
                  <c:v>40337</c:v>
                </c:pt>
                <c:pt idx="3346">
                  <c:v>40338</c:v>
                </c:pt>
                <c:pt idx="3347">
                  <c:v>40339</c:v>
                </c:pt>
                <c:pt idx="3348">
                  <c:v>40340</c:v>
                </c:pt>
                <c:pt idx="3349">
                  <c:v>40343</c:v>
                </c:pt>
                <c:pt idx="3350">
                  <c:v>40344</c:v>
                </c:pt>
                <c:pt idx="3351">
                  <c:v>40345</c:v>
                </c:pt>
                <c:pt idx="3352">
                  <c:v>40346</c:v>
                </c:pt>
                <c:pt idx="3353">
                  <c:v>40347</c:v>
                </c:pt>
                <c:pt idx="3354">
                  <c:v>40350</c:v>
                </c:pt>
                <c:pt idx="3355">
                  <c:v>40351</c:v>
                </c:pt>
                <c:pt idx="3356">
                  <c:v>40352</c:v>
                </c:pt>
                <c:pt idx="3357">
                  <c:v>40353</c:v>
                </c:pt>
                <c:pt idx="3358">
                  <c:v>40354</c:v>
                </c:pt>
                <c:pt idx="3359">
                  <c:v>40357</c:v>
                </c:pt>
                <c:pt idx="3360">
                  <c:v>40358</c:v>
                </c:pt>
                <c:pt idx="3361">
                  <c:v>40359</c:v>
                </c:pt>
                <c:pt idx="3362">
                  <c:v>40360</c:v>
                </c:pt>
                <c:pt idx="3363">
                  <c:v>40361</c:v>
                </c:pt>
                <c:pt idx="3364">
                  <c:v>40364</c:v>
                </c:pt>
                <c:pt idx="3365">
                  <c:v>40365</c:v>
                </c:pt>
                <c:pt idx="3366">
                  <c:v>40366</c:v>
                </c:pt>
                <c:pt idx="3367">
                  <c:v>40367</c:v>
                </c:pt>
                <c:pt idx="3368">
                  <c:v>40368</c:v>
                </c:pt>
                <c:pt idx="3369">
                  <c:v>40371</c:v>
                </c:pt>
                <c:pt idx="3370">
                  <c:v>40372</c:v>
                </c:pt>
                <c:pt idx="3371">
                  <c:v>40373</c:v>
                </c:pt>
                <c:pt idx="3372">
                  <c:v>40374</c:v>
                </c:pt>
                <c:pt idx="3373">
                  <c:v>40375</c:v>
                </c:pt>
                <c:pt idx="3374">
                  <c:v>40378</c:v>
                </c:pt>
                <c:pt idx="3375">
                  <c:v>40379</c:v>
                </c:pt>
                <c:pt idx="3376">
                  <c:v>40380</c:v>
                </c:pt>
                <c:pt idx="3377">
                  <c:v>40381</c:v>
                </c:pt>
                <c:pt idx="3378">
                  <c:v>40382</c:v>
                </c:pt>
                <c:pt idx="3379">
                  <c:v>40385</c:v>
                </c:pt>
                <c:pt idx="3380">
                  <c:v>40386</c:v>
                </c:pt>
                <c:pt idx="3381">
                  <c:v>40387</c:v>
                </c:pt>
                <c:pt idx="3382">
                  <c:v>40388</c:v>
                </c:pt>
                <c:pt idx="3383">
                  <c:v>40389</c:v>
                </c:pt>
                <c:pt idx="3384">
                  <c:v>40392</c:v>
                </c:pt>
                <c:pt idx="3385">
                  <c:v>40393</c:v>
                </c:pt>
                <c:pt idx="3386">
                  <c:v>40394</c:v>
                </c:pt>
                <c:pt idx="3387">
                  <c:v>40395</c:v>
                </c:pt>
                <c:pt idx="3388">
                  <c:v>40396</c:v>
                </c:pt>
                <c:pt idx="3389">
                  <c:v>40399</c:v>
                </c:pt>
                <c:pt idx="3390">
                  <c:v>40400</c:v>
                </c:pt>
                <c:pt idx="3391">
                  <c:v>40401</c:v>
                </c:pt>
                <c:pt idx="3392">
                  <c:v>40402</c:v>
                </c:pt>
                <c:pt idx="3393">
                  <c:v>40403</c:v>
                </c:pt>
                <c:pt idx="3394">
                  <c:v>40406</c:v>
                </c:pt>
                <c:pt idx="3395">
                  <c:v>40407</c:v>
                </c:pt>
                <c:pt idx="3396">
                  <c:v>40408</c:v>
                </c:pt>
                <c:pt idx="3397">
                  <c:v>40409</c:v>
                </c:pt>
                <c:pt idx="3398">
                  <c:v>40410</c:v>
                </c:pt>
                <c:pt idx="3399">
                  <c:v>40413</c:v>
                </c:pt>
                <c:pt idx="3400">
                  <c:v>40414</c:v>
                </c:pt>
                <c:pt idx="3401">
                  <c:v>40415</c:v>
                </c:pt>
                <c:pt idx="3402">
                  <c:v>40416</c:v>
                </c:pt>
                <c:pt idx="3403">
                  <c:v>40417</c:v>
                </c:pt>
                <c:pt idx="3404">
                  <c:v>40420</c:v>
                </c:pt>
                <c:pt idx="3405">
                  <c:v>40421</c:v>
                </c:pt>
                <c:pt idx="3406">
                  <c:v>40422</c:v>
                </c:pt>
                <c:pt idx="3407">
                  <c:v>40423</c:v>
                </c:pt>
                <c:pt idx="3408">
                  <c:v>40424</c:v>
                </c:pt>
                <c:pt idx="3409">
                  <c:v>40427</c:v>
                </c:pt>
                <c:pt idx="3410">
                  <c:v>40428</c:v>
                </c:pt>
                <c:pt idx="3411">
                  <c:v>40429</c:v>
                </c:pt>
                <c:pt idx="3412">
                  <c:v>40430</c:v>
                </c:pt>
                <c:pt idx="3413">
                  <c:v>40431</c:v>
                </c:pt>
                <c:pt idx="3414">
                  <c:v>40434</c:v>
                </c:pt>
                <c:pt idx="3415">
                  <c:v>40435</c:v>
                </c:pt>
                <c:pt idx="3416">
                  <c:v>40436</c:v>
                </c:pt>
                <c:pt idx="3417">
                  <c:v>40437</c:v>
                </c:pt>
                <c:pt idx="3418">
                  <c:v>40438</c:v>
                </c:pt>
                <c:pt idx="3419">
                  <c:v>40441</c:v>
                </c:pt>
                <c:pt idx="3420">
                  <c:v>40442</c:v>
                </c:pt>
                <c:pt idx="3421">
                  <c:v>40443</c:v>
                </c:pt>
                <c:pt idx="3422">
                  <c:v>40444</c:v>
                </c:pt>
                <c:pt idx="3423">
                  <c:v>40445</c:v>
                </c:pt>
                <c:pt idx="3424">
                  <c:v>40448</c:v>
                </c:pt>
                <c:pt idx="3425">
                  <c:v>40449</c:v>
                </c:pt>
                <c:pt idx="3426">
                  <c:v>40450</c:v>
                </c:pt>
                <c:pt idx="3427">
                  <c:v>40451</c:v>
                </c:pt>
                <c:pt idx="3428">
                  <c:v>40452</c:v>
                </c:pt>
                <c:pt idx="3429">
                  <c:v>40455</c:v>
                </c:pt>
                <c:pt idx="3430">
                  <c:v>40456</c:v>
                </c:pt>
                <c:pt idx="3431">
                  <c:v>40457</c:v>
                </c:pt>
                <c:pt idx="3432">
                  <c:v>40458</c:v>
                </c:pt>
                <c:pt idx="3433">
                  <c:v>40459</c:v>
                </c:pt>
                <c:pt idx="3434">
                  <c:v>40462</c:v>
                </c:pt>
                <c:pt idx="3435">
                  <c:v>40463</c:v>
                </c:pt>
                <c:pt idx="3436">
                  <c:v>40464</c:v>
                </c:pt>
                <c:pt idx="3437">
                  <c:v>40465</c:v>
                </c:pt>
                <c:pt idx="3438">
                  <c:v>40466</c:v>
                </c:pt>
                <c:pt idx="3439">
                  <c:v>40469</c:v>
                </c:pt>
                <c:pt idx="3440">
                  <c:v>40470</c:v>
                </c:pt>
                <c:pt idx="3441">
                  <c:v>40471</c:v>
                </c:pt>
                <c:pt idx="3442">
                  <c:v>40472</c:v>
                </c:pt>
                <c:pt idx="3443">
                  <c:v>40473</c:v>
                </c:pt>
                <c:pt idx="3444">
                  <c:v>40476</c:v>
                </c:pt>
                <c:pt idx="3445">
                  <c:v>40477</c:v>
                </c:pt>
                <c:pt idx="3446">
                  <c:v>40478</c:v>
                </c:pt>
                <c:pt idx="3447">
                  <c:v>40479</c:v>
                </c:pt>
                <c:pt idx="3448">
                  <c:v>40480</c:v>
                </c:pt>
                <c:pt idx="3449">
                  <c:v>40484</c:v>
                </c:pt>
                <c:pt idx="3450">
                  <c:v>40485</c:v>
                </c:pt>
                <c:pt idx="3451">
                  <c:v>40486</c:v>
                </c:pt>
                <c:pt idx="3452">
                  <c:v>40487</c:v>
                </c:pt>
                <c:pt idx="3453">
                  <c:v>40490</c:v>
                </c:pt>
                <c:pt idx="3454">
                  <c:v>40491</c:v>
                </c:pt>
                <c:pt idx="3455">
                  <c:v>40492</c:v>
                </c:pt>
                <c:pt idx="3456">
                  <c:v>40494</c:v>
                </c:pt>
                <c:pt idx="3457">
                  <c:v>40497</c:v>
                </c:pt>
                <c:pt idx="3458">
                  <c:v>40498</c:v>
                </c:pt>
                <c:pt idx="3459">
                  <c:v>40499</c:v>
                </c:pt>
                <c:pt idx="3460">
                  <c:v>40500</c:v>
                </c:pt>
                <c:pt idx="3461">
                  <c:v>40501</c:v>
                </c:pt>
                <c:pt idx="3462">
                  <c:v>40504</c:v>
                </c:pt>
                <c:pt idx="3463">
                  <c:v>40505</c:v>
                </c:pt>
                <c:pt idx="3464">
                  <c:v>40506</c:v>
                </c:pt>
                <c:pt idx="3465">
                  <c:v>40507</c:v>
                </c:pt>
                <c:pt idx="3466">
                  <c:v>40508</c:v>
                </c:pt>
                <c:pt idx="3467">
                  <c:v>40511</c:v>
                </c:pt>
                <c:pt idx="3468">
                  <c:v>40512</c:v>
                </c:pt>
                <c:pt idx="3469">
                  <c:v>40513</c:v>
                </c:pt>
                <c:pt idx="3470">
                  <c:v>40514</c:v>
                </c:pt>
                <c:pt idx="3471">
                  <c:v>40515</c:v>
                </c:pt>
                <c:pt idx="3472">
                  <c:v>40518</c:v>
                </c:pt>
                <c:pt idx="3473">
                  <c:v>40519</c:v>
                </c:pt>
                <c:pt idx="3474">
                  <c:v>40520</c:v>
                </c:pt>
                <c:pt idx="3475">
                  <c:v>40521</c:v>
                </c:pt>
                <c:pt idx="3476">
                  <c:v>40522</c:v>
                </c:pt>
                <c:pt idx="3477">
                  <c:v>40525</c:v>
                </c:pt>
                <c:pt idx="3478">
                  <c:v>40526</c:v>
                </c:pt>
                <c:pt idx="3479">
                  <c:v>40527</c:v>
                </c:pt>
                <c:pt idx="3480">
                  <c:v>40528</c:v>
                </c:pt>
                <c:pt idx="3481">
                  <c:v>40529</c:v>
                </c:pt>
                <c:pt idx="3482">
                  <c:v>40532</c:v>
                </c:pt>
                <c:pt idx="3483">
                  <c:v>40533</c:v>
                </c:pt>
                <c:pt idx="3484">
                  <c:v>40534</c:v>
                </c:pt>
                <c:pt idx="3485">
                  <c:v>40535</c:v>
                </c:pt>
                <c:pt idx="3486">
                  <c:v>40539</c:v>
                </c:pt>
                <c:pt idx="3487">
                  <c:v>40540</c:v>
                </c:pt>
                <c:pt idx="3488">
                  <c:v>40541</c:v>
                </c:pt>
                <c:pt idx="3489">
                  <c:v>40542</c:v>
                </c:pt>
                <c:pt idx="3490">
                  <c:v>40543</c:v>
                </c:pt>
                <c:pt idx="3491">
                  <c:v>40546</c:v>
                </c:pt>
                <c:pt idx="3492">
                  <c:v>40547</c:v>
                </c:pt>
                <c:pt idx="3493">
                  <c:v>40548</c:v>
                </c:pt>
                <c:pt idx="3494">
                  <c:v>40550</c:v>
                </c:pt>
                <c:pt idx="3495">
                  <c:v>40553</c:v>
                </c:pt>
                <c:pt idx="3496">
                  <c:v>40554</c:v>
                </c:pt>
                <c:pt idx="3497">
                  <c:v>40555</c:v>
                </c:pt>
                <c:pt idx="3498">
                  <c:v>40556</c:v>
                </c:pt>
                <c:pt idx="3499">
                  <c:v>40557</c:v>
                </c:pt>
                <c:pt idx="3500">
                  <c:v>40560</c:v>
                </c:pt>
                <c:pt idx="3501">
                  <c:v>40561</c:v>
                </c:pt>
                <c:pt idx="3502">
                  <c:v>40562</c:v>
                </c:pt>
                <c:pt idx="3503">
                  <c:v>40563</c:v>
                </c:pt>
                <c:pt idx="3504">
                  <c:v>40564</c:v>
                </c:pt>
                <c:pt idx="3505">
                  <c:v>40567</c:v>
                </c:pt>
                <c:pt idx="3506">
                  <c:v>40568</c:v>
                </c:pt>
                <c:pt idx="3507">
                  <c:v>40569</c:v>
                </c:pt>
                <c:pt idx="3508">
                  <c:v>40570</c:v>
                </c:pt>
                <c:pt idx="3509">
                  <c:v>40571</c:v>
                </c:pt>
                <c:pt idx="3510">
                  <c:v>40574</c:v>
                </c:pt>
                <c:pt idx="3511">
                  <c:v>40575</c:v>
                </c:pt>
                <c:pt idx="3512">
                  <c:v>40576</c:v>
                </c:pt>
                <c:pt idx="3513">
                  <c:v>40577</c:v>
                </c:pt>
                <c:pt idx="3514">
                  <c:v>40578</c:v>
                </c:pt>
                <c:pt idx="3515">
                  <c:v>40581</c:v>
                </c:pt>
                <c:pt idx="3516">
                  <c:v>40582</c:v>
                </c:pt>
                <c:pt idx="3517">
                  <c:v>40583</c:v>
                </c:pt>
                <c:pt idx="3518">
                  <c:v>40584</c:v>
                </c:pt>
                <c:pt idx="3519">
                  <c:v>40585</c:v>
                </c:pt>
                <c:pt idx="3520">
                  <c:v>40588</c:v>
                </c:pt>
                <c:pt idx="3521">
                  <c:v>40589</c:v>
                </c:pt>
                <c:pt idx="3522">
                  <c:v>40590</c:v>
                </c:pt>
                <c:pt idx="3523">
                  <c:v>40591</c:v>
                </c:pt>
                <c:pt idx="3524">
                  <c:v>40592</c:v>
                </c:pt>
                <c:pt idx="3525">
                  <c:v>40595</c:v>
                </c:pt>
                <c:pt idx="3526">
                  <c:v>40596</c:v>
                </c:pt>
                <c:pt idx="3527">
                  <c:v>40597</c:v>
                </c:pt>
                <c:pt idx="3528">
                  <c:v>40598</c:v>
                </c:pt>
                <c:pt idx="3529">
                  <c:v>40599</c:v>
                </c:pt>
                <c:pt idx="3530">
                  <c:v>40602</c:v>
                </c:pt>
                <c:pt idx="3531">
                  <c:v>40603</c:v>
                </c:pt>
                <c:pt idx="3532">
                  <c:v>40604</c:v>
                </c:pt>
                <c:pt idx="3533">
                  <c:v>40605</c:v>
                </c:pt>
                <c:pt idx="3534">
                  <c:v>40606</c:v>
                </c:pt>
                <c:pt idx="3535">
                  <c:v>40609</c:v>
                </c:pt>
                <c:pt idx="3536">
                  <c:v>40610</c:v>
                </c:pt>
                <c:pt idx="3537">
                  <c:v>40611</c:v>
                </c:pt>
                <c:pt idx="3538">
                  <c:v>40612</c:v>
                </c:pt>
                <c:pt idx="3539">
                  <c:v>40613</c:v>
                </c:pt>
                <c:pt idx="3540">
                  <c:v>40616</c:v>
                </c:pt>
                <c:pt idx="3541">
                  <c:v>40617</c:v>
                </c:pt>
                <c:pt idx="3542">
                  <c:v>40618</c:v>
                </c:pt>
                <c:pt idx="3543">
                  <c:v>40619</c:v>
                </c:pt>
                <c:pt idx="3544">
                  <c:v>40620</c:v>
                </c:pt>
                <c:pt idx="3545">
                  <c:v>40623</c:v>
                </c:pt>
                <c:pt idx="3546">
                  <c:v>40624</c:v>
                </c:pt>
                <c:pt idx="3547">
                  <c:v>40625</c:v>
                </c:pt>
                <c:pt idx="3548">
                  <c:v>40626</c:v>
                </c:pt>
                <c:pt idx="3549">
                  <c:v>40627</c:v>
                </c:pt>
                <c:pt idx="3550">
                  <c:v>40630</c:v>
                </c:pt>
                <c:pt idx="3551">
                  <c:v>40631</c:v>
                </c:pt>
                <c:pt idx="3552">
                  <c:v>40632</c:v>
                </c:pt>
                <c:pt idx="3553">
                  <c:v>40633</c:v>
                </c:pt>
                <c:pt idx="3554">
                  <c:v>40634</c:v>
                </c:pt>
                <c:pt idx="3555">
                  <c:v>40637</c:v>
                </c:pt>
                <c:pt idx="3556">
                  <c:v>40638</c:v>
                </c:pt>
                <c:pt idx="3557">
                  <c:v>40639</c:v>
                </c:pt>
                <c:pt idx="3558">
                  <c:v>40640</c:v>
                </c:pt>
                <c:pt idx="3559">
                  <c:v>40641</c:v>
                </c:pt>
                <c:pt idx="3560">
                  <c:v>40644</c:v>
                </c:pt>
                <c:pt idx="3561">
                  <c:v>40645</c:v>
                </c:pt>
                <c:pt idx="3562">
                  <c:v>40646</c:v>
                </c:pt>
                <c:pt idx="3563">
                  <c:v>40647</c:v>
                </c:pt>
                <c:pt idx="3564">
                  <c:v>40648</c:v>
                </c:pt>
                <c:pt idx="3565">
                  <c:v>40651</c:v>
                </c:pt>
                <c:pt idx="3566">
                  <c:v>40652</c:v>
                </c:pt>
                <c:pt idx="3567">
                  <c:v>40653</c:v>
                </c:pt>
                <c:pt idx="3568">
                  <c:v>40654</c:v>
                </c:pt>
                <c:pt idx="3569">
                  <c:v>40659</c:v>
                </c:pt>
                <c:pt idx="3570">
                  <c:v>40660</c:v>
                </c:pt>
                <c:pt idx="3571">
                  <c:v>40661</c:v>
                </c:pt>
                <c:pt idx="3572">
                  <c:v>40662</c:v>
                </c:pt>
                <c:pt idx="3573">
                  <c:v>40665</c:v>
                </c:pt>
                <c:pt idx="3574">
                  <c:v>40667</c:v>
                </c:pt>
                <c:pt idx="3575">
                  <c:v>40668</c:v>
                </c:pt>
                <c:pt idx="3576">
                  <c:v>40669</c:v>
                </c:pt>
                <c:pt idx="3577">
                  <c:v>40672</c:v>
                </c:pt>
                <c:pt idx="3578">
                  <c:v>40673</c:v>
                </c:pt>
                <c:pt idx="3579">
                  <c:v>40674</c:v>
                </c:pt>
                <c:pt idx="3580">
                  <c:v>40675</c:v>
                </c:pt>
                <c:pt idx="3581">
                  <c:v>40676</c:v>
                </c:pt>
                <c:pt idx="3582">
                  <c:v>40679</c:v>
                </c:pt>
                <c:pt idx="3583">
                  <c:v>40680</c:v>
                </c:pt>
                <c:pt idx="3584">
                  <c:v>40681</c:v>
                </c:pt>
                <c:pt idx="3585">
                  <c:v>40682</c:v>
                </c:pt>
                <c:pt idx="3586">
                  <c:v>40683</c:v>
                </c:pt>
                <c:pt idx="3587">
                  <c:v>40686</c:v>
                </c:pt>
                <c:pt idx="3588">
                  <c:v>40687</c:v>
                </c:pt>
                <c:pt idx="3589">
                  <c:v>40688</c:v>
                </c:pt>
                <c:pt idx="3590">
                  <c:v>40689</c:v>
                </c:pt>
                <c:pt idx="3591">
                  <c:v>40690</c:v>
                </c:pt>
                <c:pt idx="3592">
                  <c:v>40693</c:v>
                </c:pt>
                <c:pt idx="3593">
                  <c:v>40694</c:v>
                </c:pt>
                <c:pt idx="3594">
                  <c:v>40695</c:v>
                </c:pt>
                <c:pt idx="3595">
                  <c:v>40696</c:v>
                </c:pt>
                <c:pt idx="3596">
                  <c:v>40697</c:v>
                </c:pt>
                <c:pt idx="3597">
                  <c:v>40700</c:v>
                </c:pt>
                <c:pt idx="3598">
                  <c:v>40701</c:v>
                </c:pt>
                <c:pt idx="3599">
                  <c:v>40702</c:v>
                </c:pt>
                <c:pt idx="3600">
                  <c:v>40703</c:v>
                </c:pt>
                <c:pt idx="3601">
                  <c:v>40704</c:v>
                </c:pt>
                <c:pt idx="3602">
                  <c:v>40707</c:v>
                </c:pt>
                <c:pt idx="3603">
                  <c:v>40708</c:v>
                </c:pt>
                <c:pt idx="3604">
                  <c:v>40709</c:v>
                </c:pt>
                <c:pt idx="3605">
                  <c:v>40710</c:v>
                </c:pt>
                <c:pt idx="3606">
                  <c:v>40711</c:v>
                </c:pt>
                <c:pt idx="3607">
                  <c:v>40714</c:v>
                </c:pt>
                <c:pt idx="3608">
                  <c:v>40715</c:v>
                </c:pt>
                <c:pt idx="3609">
                  <c:v>40716</c:v>
                </c:pt>
                <c:pt idx="3610">
                  <c:v>40718</c:v>
                </c:pt>
                <c:pt idx="3611">
                  <c:v>40721</c:v>
                </c:pt>
                <c:pt idx="3612">
                  <c:v>40722</c:v>
                </c:pt>
                <c:pt idx="3613">
                  <c:v>40723</c:v>
                </c:pt>
                <c:pt idx="3614">
                  <c:v>40724</c:v>
                </c:pt>
                <c:pt idx="3615">
                  <c:v>40725</c:v>
                </c:pt>
                <c:pt idx="3616">
                  <c:v>40728</c:v>
                </c:pt>
                <c:pt idx="3617">
                  <c:v>40729</c:v>
                </c:pt>
                <c:pt idx="3618">
                  <c:v>40730</c:v>
                </c:pt>
                <c:pt idx="3619">
                  <c:v>40731</c:v>
                </c:pt>
                <c:pt idx="3620">
                  <c:v>40732</c:v>
                </c:pt>
                <c:pt idx="3621">
                  <c:v>40735</c:v>
                </c:pt>
                <c:pt idx="3622">
                  <c:v>40736</c:v>
                </c:pt>
                <c:pt idx="3623">
                  <c:v>40737</c:v>
                </c:pt>
                <c:pt idx="3624">
                  <c:v>40738</c:v>
                </c:pt>
                <c:pt idx="3625">
                  <c:v>40739</c:v>
                </c:pt>
                <c:pt idx="3626">
                  <c:v>40742</c:v>
                </c:pt>
                <c:pt idx="3627">
                  <c:v>40743</c:v>
                </c:pt>
                <c:pt idx="3628">
                  <c:v>40744</c:v>
                </c:pt>
                <c:pt idx="3629">
                  <c:v>40745</c:v>
                </c:pt>
                <c:pt idx="3630">
                  <c:v>40746</c:v>
                </c:pt>
                <c:pt idx="3631">
                  <c:v>40749</c:v>
                </c:pt>
                <c:pt idx="3632">
                  <c:v>40750</c:v>
                </c:pt>
                <c:pt idx="3633">
                  <c:v>40751</c:v>
                </c:pt>
                <c:pt idx="3634">
                  <c:v>40752</c:v>
                </c:pt>
                <c:pt idx="3635">
                  <c:v>40753</c:v>
                </c:pt>
                <c:pt idx="3636">
                  <c:v>40756</c:v>
                </c:pt>
                <c:pt idx="3637">
                  <c:v>40757</c:v>
                </c:pt>
                <c:pt idx="3638">
                  <c:v>40758</c:v>
                </c:pt>
                <c:pt idx="3639">
                  <c:v>40759</c:v>
                </c:pt>
                <c:pt idx="3640">
                  <c:v>40760</c:v>
                </c:pt>
                <c:pt idx="3641">
                  <c:v>40763</c:v>
                </c:pt>
                <c:pt idx="3642">
                  <c:v>40764</c:v>
                </c:pt>
                <c:pt idx="3643">
                  <c:v>40765</c:v>
                </c:pt>
                <c:pt idx="3644">
                  <c:v>40766</c:v>
                </c:pt>
                <c:pt idx="3645">
                  <c:v>40767</c:v>
                </c:pt>
                <c:pt idx="3646">
                  <c:v>40771</c:v>
                </c:pt>
                <c:pt idx="3647">
                  <c:v>40772</c:v>
                </c:pt>
                <c:pt idx="3648">
                  <c:v>40773</c:v>
                </c:pt>
                <c:pt idx="3649">
                  <c:v>40774</c:v>
                </c:pt>
                <c:pt idx="3650">
                  <c:v>40777</c:v>
                </c:pt>
                <c:pt idx="3651">
                  <c:v>40778</c:v>
                </c:pt>
                <c:pt idx="3652">
                  <c:v>40779</c:v>
                </c:pt>
                <c:pt idx="3653">
                  <c:v>40780</c:v>
                </c:pt>
                <c:pt idx="3654">
                  <c:v>40781</c:v>
                </c:pt>
                <c:pt idx="3655">
                  <c:v>40784</c:v>
                </c:pt>
                <c:pt idx="3656">
                  <c:v>40785</c:v>
                </c:pt>
                <c:pt idx="3657">
                  <c:v>40786</c:v>
                </c:pt>
                <c:pt idx="3658">
                  <c:v>40787</c:v>
                </c:pt>
                <c:pt idx="3659">
                  <c:v>40788</c:v>
                </c:pt>
                <c:pt idx="3660">
                  <c:v>40791</c:v>
                </c:pt>
                <c:pt idx="3661">
                  <c:v>40792</c:v>
                </c:pt>
                <c:pt idx="3662">
                  <c:v>40793</c:v>
                </c:pt>
                <c:pt idx="3663">
                  <c:v>40794</c:v>
                </c:pt>
                <c:pt idx="3664">
                  <c:v>40795</c:v>
                </c:pt>
                <c:pt idx="3665">
                  <c:v>40798</c:v>
                </c:pt>
                <c:pt idx="3666">
                  <c:v>40799</c:v>
                </c:pt>
                <c:pt idx="3667">
                  <c:v>40800</c:v>
                </c:pt>
                <c:pt idx="3668">
                  <c:v>40801</c:v>
                </c:pt>
                <c:pt idx="3669">
                  <c:v>40802</c:v>
                </c:pt>
                <c:pt idx="3670">
                  <c:v>40805</c:v>
                </c:pt>
                <c:pt idx="3671">
                  <c:v>40806</c:v>
                </c:pt>
                <c:pt idx="3672">
                  <c:v>40807</c:v>
                </c:pt>
                <c:pt idx="3673">
                  <c:v>40808</c:v>
                </c:pt>
                <c:pt idx="3674">
                  <c:v>40809</c:v>
                </c:pt>
                <c:pt idx="3675">
                  <c:v>40812</c:v>
                </c:pt>
                <c:pt idx="3676">
                  <c:v>40813</c:v>
                </c:pt>
                <c:pt idx="3677">
                  <c:v>40814</c:v>
                </c:pt>
                <c:pt idx="3678">
                  <c:v>40815</c:v>
                </c:pt>
                <c:pt idx="3679">
                  <c:v>40816</c:v>
                </c:pt>
                <c:pt idx="3680">
                  <c:v>40819</c:v>
                </c:pt>
                <c:pt idx="3681">
                  <c:v>40820</c:v>
                </c:pt>
                <c:pt idx="3682">
                  <c:v>40821</c:v>
                </c:pt>
                <c:pt idx="3683">
                  <c:v>40822</c:v>
                </c:pt>
                <c:pt idx="3684">
                  <c:v>40823</c:v>
                </c:pt>
                <c:pt idx="3685">
                  <c:v>40826</c:v>
                </c:pt>
                <c:pt idx="3686">
                  <c:v>40827</c:v>
                </c:pt>
                <c:pt idx="3687">
                  <c:v>40828</c:v>
                </c:pt>
                <c:pt idx="3688">
                  <c:v>40829</c:v>
                </c:pt>
                <c:pt idx="3689">
                  <c:v>40830</c:v>
                </c:pt>
                <c:pt idx="3690">
                  <c:v>40833</c:v>
                </c:pt>
                <c:pt idx="3691">
                  <c:v>40834</c:v>
                </c:pt>
                <c:pt idx="3692">
                  <c:v>40835</c:v>
                </c:pt>
                <c:pt idx="3693">
                  <c:v>40836</c:v>
                </c:pt>
                <c:pt idx="3694">
                  <c:v>40837</c:v>
                </c:pt>
                <c:pt idx="3695">
                  <c:v>40840</c:v>
                </c:pt>
                <c:pt idx="3696">
                  <c:v>40841</c:v>
                </c:pt>
                <c:pt idx="3697">
                  <c:v>40842</c:v>
                </c:pt>
                <c:pt idx="3698">
                  <c:v>40843</c:v>
                </c:pt>
                <c:pt idx="3699">
                  <c:v>40844</c:v>
                </c:pt>
                <c:pt idx="3700">
                  <c:v>40847</c:v>
                </c:pt>
                <c:pt idx="3701">
                  <c:v>40849</c:v>
                </c:pt>
                <c:pt idx="3702">
                  <c:v>40850</c:v>
                </c:pt>
                <c:pt idx="3703">
                  <c:v>40851</c:v>
                </c:pt>
                <c:pt idx="3704">
                  <c:v>40854</c:v>
                </c:pt>
                <c:pt idx="3705">
                  <c:v>40855</c:v>
                </c:pt>
                <c:pt idx="3706">
                  <c:v>40856</c:v>
                </c:pt>
                <c:pt idx="3707">
                  <c:v>40857</c:v>
                </c:pt>
                <c:pt idx="3708">
                  <c:v>40861</c:v>
                </c:pt>
                <c:pt idx="3709">
                  <c:v>40862</c:v>
                </c:pt>
                <c:pt idx="3710">
                  <c:v>40863</c:v>
                </c:pt>
                <c:pt idx="3711">
                  <c:v>40864</c:v>
                </c:pt>
                <c:pt idx="3712">
                  <c:v>40865</c:v>
                </c:pt>
                <c:pt idx="3713">
                  <c:v>40868</c:v>
                </c:pt>
                <c:pt idx="3714">
                  <c:v>40869</c:v>
                </c:pt>
                <c:pt idx="3715">
                  <c:v>40870</c:v>
                </c:pt>
                <c:pt idx="3716">
                  <c:v>40871</c:v>
                </c:pt>
                <c:pt idx="3717">
                  <c:v>40872</c:v>
                </c:pt>
                <c:pt idx="3718">
                  <c:v>40875</c:v>
                </c:pt>
                <c:pt idx="3719">
                  <c:v>40876</c:v>
                </c:pt>
                <c:pt idx="3720">
                  <c:v>40877</c:v>
                </c:pt>
                <c:pt idx="3721">
                  <c:v>40878</c:v>
                </c:pt>
                <c:pt idx="3722">
                  <c:v>40879</c:v>
                </c:pt>
                <c:pt idx="3723">
                  <c:v>40882</c:v>
                </c:pt>
                <c:pt idx="3724">
                  <c:v>40883</c:v>
                </c:pt>
                <c:pt idx="3725">
                  <c:v>40884</c:v>
                </c:pt>
                <c:pt idx="3726">
                  <c:v>40885</c:v>
                </c:pt>
                <c:pt idx="3727">
                  <c:v>40886</c:v>
                </c:pt>
                <c:pt idx="3728">
                  <c:v>40889</c:v>
                </c:pt>
                <c:pt idx="3729">
                  <c:v>40890</c:v>
                </c:pt>
                <c:pt idx="3730">
                  <c:v>40891</c:v>
                </c:pt>
                <c:pt idx="3731">
                  <c:v>40892</c:v>
                </c:pt>
                <c:pt idx="3732">
                  <c:v>40893</c:v>
                </c:pt>
                <c:pt idx="3733">
                  <c:v>40896</c:v>
                </c:pt>
                <c:pt idx="3734">
                  <c:v>40897</c:v>
                </c:pt>
                <c:pt idx="3735">
                  <c:v>40898</c:v>
                </c:pt>
                <c:pt idx="3736">
                  <c:v>40899</c:v>
                </c:pt>
                <c:pt idx="3737">
                  <c:v>40900</c:v>
                </c:pt>
                <c:pt idx="3738">
                  <c:v>40904</c:v>
                </c:pt>
                <c:pt idx="3739">
                  <c:v>40905</c:v>
                </c:pt>
                <c:pt idx="3740">
                  <c:v>40906</c:v>
                </c:pt>
                <c:pt idx="3741">
                  <c:v>40907</c:v>
                </c:pt>
                <c:pt idx="3742">
                  <c:v>40910</c:v>
                </c:pt>
                <c:pt idx="3743">
                  <c:v>40911</c:v>
                </c:pt>
                <c:pt idx="3744">
                  <c:v>40912</c:v>
                </c:pt>
                <c:pt idx="3745">
                  <c:v>40913</c:v>
                </c:pt>
                <c:pt idx="3746">
                  <c:v>40917</c:v>
                </c:pt>
                <c:pt idx="3747">
                  <c:v>40918</c:v>
                </c:pt>
                <c:pt idx="3748">
                  <c:v>40919</c:v>
                </c:pt>
                <c:pt idx="3749">
                  <c:v>40920</c:v>
                </c:pt>
                <c:pt idx="3750">
                  <c:v>40921</c:v>
                </c:pt>
                <c:pt idx="3751">
                  <c:v>40924</c:v>
                </c:pt>
                <c:pt idx="3752">
                  <c:v>40925</c:v>
                </c:pt>
                <c:pt idx="3753">
                  <c:v>40926</c:v>
                </c:pt>
                <c:pt idx="3754">
                  <c:v>40927</c:v>
                </c:pt>
                <c:pt idx="3755">
                  <c:v>40928</c:v>
                </c:pt>
                <c:pt idx="3756">
                  <c:v>40931</c:v>
                </c:pt>
                <c:pt idx="3757">
                  <c:v>40932</c:v>
                </c:pt>
                <c:pt idx="3758">
                  <c:v>40933</c:v>
                </c:pt>
                <c:pt idx="3759">
                  <c:v>40934</c:v>
                </c:pt>
                <c:pt idx="3760">
                  <c:v>40935</c:v>
                </c:pt>
                <c:pt idx="3761">
                  <c:v>40938</c:v>
                </c:pt>
                <c:pt idx="3762">
                  <c:v>40939</c:v>
                </c:pt>
                <c:pt idx="3763">
                  <c:v>40940</c:v>
                </c:pt>
                <c:pt idx="3764">
                  <c:v>40941</c:v>
                </c:pt>
                <c:pt idx="3765">
                  <c:v>40942</c:v>
                </c:pt>
                <c:pt idx="3766">
                  <c:v>40945</c:v>
                </c:pt>
                <c:pt idx="3767">
                  <c:v>40946</c:v>
                </c:pt>
                <c:pt idx="3768">
                  <c:v>40947</c:v>
                </c:pt>
                <c:pt idx="3769">
                  <c:v>40948</c:v>
                </c:pt>
                <c:pt idx="3770">
                  <c:v>40949</c:v>
                </c:pt>
                <c:pt idx="3771">
                  <c:v>40952</c:v>
                </c:pt>
                <c:pt idx="3772">
                  <c:v>40953</c:v>
                </c:pt>
                <c:pt idx="3773">
                  <c:v>40954</c:v>
                </c:pt>
                <c:pt idx="3774">
                  <c:v>40955</c:v>
                </c:pt>
                <c:pt idx="3775">
                  <c:v>40956</c:v>
                </c:pt>
                <c:pt idx="3776">
                  <c:v>40959</c:v>
                </c:pt>
                <c:pt idx="3777">
                  <c:v>40960</c:v>
                </c:pt>
                <c:pt idx="3778">
                  <c:v>40961</c:v>
                </c:pt>
                <c:pt idx="3779">
                  <c:v>40962</c:v>
                </c:pt>
                <c:pt idx="3780">
                  <c:v>40963</c:v>
                </c:pt>
                <c:pt idx="3781">
                  <c:v>40966</c:v>
                </c:pt>
                <c:pt idx="3782">
                  <c:v>40968</c:v>
                </c:pt>
                <c:pt idx="3783">
                  <c:v>40969</c:v>
                </c:pt>
                <c:pt idx="3784">
                  <c:v>40970</c:v>
                </c:pt>
                <c:pt idx="3785">
                  <c:v>40973</c:v>
                </c:pt>
                <c:pt idx="3786">
                  <c:v>40974</c:v>
                </c:pt>
                <c:pt idx="3787">
                  <c:v>40975</c:v>
                </c:pt>
                <c:pt idx="3788">
                  <c:v>40976</c:v>
                </c:pt>
                <c:pt idx="3789">
                  <c:v>40977</c:v>
                </c:pt>
                <c:pt idx="3790">
                  <c:v>40980</c:v>
                </c:pt>
                <c:pt idx="3791">
                  <c:v>40981</c:v>
                </c:pt>
                <c:pt idx="3792">
                  <c:v>40982</c:v>
                </c:pt>
                <c:pt idx="3793">
                  <c:v>40983</c:v>
                </c:pt>
                <c:pt idx="3794">
                  <c:v>40984</c:v>
                </c:pt>
                <c:pt idx="3795">
                  <c:v>40987</c:v>
                </c:pt>
                <c:pt idx="3796">
                  <c:v>40988</c:v>
                </c:pt>
                <c:pt idx="3797">
                  <c:v>40989</c:v>
                </c:pt>
                <c:pt idx="3798">
                  <c:v>40990</c:v>
                </c:pt>
                <c:pt idx="3799">
                  <c:v>40991</c:v>
                </c:pt>
                <c:pt idx="3800">
                  <c:v>40994</c:v>
                </c:pt>
                <c:pt idx="3801">
                  <c:v>40995</c:v>
                </c:pt>
                <c:pt idx="3802">
                  <c:v>40996</c:v>
                </c:pt>
                <c:pt idx="3803">
                  <c:v>40997</c:v>
                </c:pt>
                <c:pt idx="3804">
                  <c:v>40998</c:v>
                </c:pt>
                <c:pt idx="3805">
                  <c:v>41001</c:v>
                </c:pt>
                <c:pt idx="3806">
                  <c:v>41002</c:v>
                </c:pt>
                <c:pt idx="3807">
                  <c:v>41003</c:v>
                </c:pt>
                <c:pt idx="3808">
                  <c:v>41004</c:v>
                </c:pt>
                <c:pt idx="3809">
                  <c:v>41009</c:v>
                </c:pt>
                <c:pt idx="3810">
                  <c:v>41010</c:v>
                </c:pt>
                <c:pt idx="3811">
                  <c:v>41011</c:v>
                </c:pt>
                <c:pt idx="3812">
                  <c:v>41012</c:v>
                </c:pt>
                <c:pt idx="3813">
                  <c:v>41015</c:v>
                </c:pt>
                <c:pt idx="3814">
                  <c:v>41016</c:v>
                </c:pt>
                <c:pt idx="3815">
                  <c:v>41017</c:v>
                </c:pt>
                <c:pt idx="3816">
                  <c:v>41018</c:v>
                </c:pt>
                <c:pt idx="3817">
                  <c:v>41019</c:v>
                </c:pt>
                <c:pt idx="3818">
                  <c:v>41022</c:v>
                </c:pt>
                <c:pt idx="3819">
                  <c:v>41023</c:v>
                </c:pt>
                <c:pt idx="3820">
                  <c:v>41024</c:v>
                </c:pt>
                <c:pt idx="3821">
                  <c:v>41025</c:v>
                </c:pt>
                <c:pt idx="3822">
                  <c:v>41026</c:v>
                </c:pt>
                <c:pt idx="3823">
                  <c:v>41029</c:v>
                </c:pt>
                <c:pt idx="3824">
                  <c:v>41031</c:v>
                </c:pt>
                <c:pt idx="3825">
                  <c:v>41033</c:v>
                </c:pt>
                <c:pt idx="3826">
                  <c:v>41036</c:v>
                </c:pt>
                <c:pt idx="3827">
                  <c:v>41037</c:v>
                </c:pt>
                <c:pt idx="3828">
                  <c:v>41038</c:v>
                </c:pt>
                <c:pt idx="3829">
                  <c:v>41039</c:v>
                </c:pt>
                <c:pt idx="3830">
                  <c:v>41040</c:v>
                </c:pt>
                <c:pt idx="3831">
                  <c:v>41043</c:v>
                </c:pt>
                <c:pt idx="3832">
                  <c:v>41044</c:v>
                </c:pt>
                <c:pt idx="3833">
                  <c:v>41045</c:v>
                </c:pt>
                <c:pt idx="3834">
                  <c:v>41046</c:v>
                </c:pt>
                <c:pt idx="3835">
                  <c:v>41047</c:v>
                </c:pt>
                <c:pt idx="3836">
                  <c:v>41050</c:v>
                </c:pt>
                <c:pt idx="3837">
                  <c:v>41051</c:v>
                </c:pt>
                <c:pt idx="3838">
                  <c:v>41052</c:v>
                </c:pt>
                <c:pt idx="3839">
                  <c:v>41053</c:v>
                </c:pt>
                <c:pt idx="3840">
                  <c:v>41054</c:v>
                </c:pt>
                <c:pt idx="3841">
                  <c:v>41057</c:v>
                </c:pt>
                <c:pt idx="3842">
                  <c:v>41058</c:v>
                </c:pt>
                <c:pt idx="3843">
                  <c:v>41059</c:v>
                </c:pt>
                <c:pt idx="3844">
                  <c:v>41060</c:v>
                </c:pt>
                <c:pt idx="3845">
                  <c:v>41061</c:v>
                </c:pt>
                <c:pt idx="3846">
                  <c:v>41064</c:v>
                </c:pt>
                <c:pt idx="3847">
                  <c:v>41065</c:v>
                </c:pt>
                <c:pt idx="3848">
                  <c:v>41066</c:v>
                </c:pt>
                <c:pt idx="3849">
                  <c:v>41068</c:v>
                </c:pt>
                <c:pt idx="3850">
                  <c:v>41071</c:v>
                </c:pt>
                <c:pt idx="3851">
                  <c:v>41072</c:v>
                </c:pt>
                <c:pt idx="3852">
                  <c:v>41073</c:v>
                </c:pt>
                <c:pt idx="3853">
                  <c:v>41074</c:v>
                </c:pt>
                <c:pt idx="3854">
                  <c:v>41075</c:v>
                </c:pt>
                <c:pt idx="3855">
                  <c:v>41078</c:v>
                </c:pt>
                <c:pt idx="3856">
                  <c:v>41079</c:v>
                </c:pt>
                <c:pt idx="3857">
                  <c:v>41080</c:v>
                </c:pt>
                <c:pt idx="3858">
                  <c:v>41081</c:v>
                </c:pt>
                <c:pt idx="3859">
                  <c:v>41082</c:v>
                </c:pt>
                <c:pt idx="3860">
                  <c:v>41085</c:v>
                </c:pt>
                <c:pt idx="3861">
                  <c:v>41086</c:v>
                </c:pt>
                <c:pt idx="3862">
                  <c:v>41087</c:v>
                </c:pt>
                <c:pt idx="3863">
                  <c:v>41088</c:v>
                </c:pt>
                <c:pt idx="3864">
                  <c:v>41089</c:v>
                </c:pt>
                <c:pt idx="3865">
                  <c:v>41092</c:v>
                </c:pt>
                <c:pt idx="3866">
                  <c:v>41093</c:v>
                </c:pt>
                <c:pt idx="3867">
                  <c:v>41094</c:v>
                </c:pt>
                <c:pt idx="3868">
                  <c:v>41095</c:v>
                </c:pt>
                <c:pt idx="3869">
                  <c:v>41096</c:v>
                </c:pt>
                <c:pt idx="3870">
                  <c:v>41099</c:v>
                </c:pt>
                <c:pt idx="3871">
                  <c:v>41100</c:v>
                </c:pt>
                <c:pt idx="3872">
                  <c:v>41101</c:v>
                </c:pt>
                <c:pt idx="3873">
                  <c:v>41102</c:v>
                </c:pt>
                <c:pt idx="3874">
                  <c:v>41103</c:v>
                </c:pt>
                <c:pt idx="3875">
                  <c:v>41106</c:v>
                </c:pt>
                <c:pt idx="3876">
                  <c:v>41107</c:v>
                </c:pt>
                <c:pt idx="3877">
                  <c:v>41108</c:v>
                </c:pt>
                <c:pt idx="3878">
                  <c:v>41109</c:v>
                </c:pt>
                <c:pt idx="3879">
                  <c:v>41110</c:v>
                </c:pt>
                <c:pt idx="3880">
                  <c:v>41113</c:v>
                </c:pt>
                <c:pt idx="3881">
                  <c:v>41114</c:v>
                </c:pt>
                <c:pt idx="3882">
                  <c:v>41115</c:v>
                </c:pt>
                <c:pt idx="3883">
                  <c:v>41116</c:v>
                </c:pt>
                <c:pt idx="3884">
                  <c:v>41117</c:v>
                </c:pt>
                <c:pt idx="3885">
                  <c:v>41120</c:v>
                </c:pt>
                <c:pt idx="3886">
                  <c:v>41121</c:v>
                </c:pt>
                <c:pt idx="3887">
                  <c:v>41122</c:v>
                </c:pt>
                <c:pt idx="3888">
                  <c:v>41123</c:v>
                </c:pt>
                <c:pt idx="3889">
                  <c:v>41124</c:v>
                </c:pt>
                <c:pt idx="3890">
                  <c:v>41127</c:v>
                </c:pt>
                <c:pt idx="3891">
                  <c:v>41128</c:v>
                </c:pt>
                <c:pt idx="3892">
                  <c:v>41129</c:v>
                </c:pt>
                <c:pt idx="3893">
                  <c:v>41130</c:v>
                </c:pt>
                <c:pt idx="3894">
                  <c:v>41131</c:v>
                </c:pt>
                <c:pt idx="3895">
                  <c:v>41134</c:v>
                </c:pt>
                <c:pt idx="3896">
                  <c:v>41135</c:v>
                </c:pt>
                <c:pt idx="3897">
                  <c:v>41137</c:v>
                </c:pt>
                <c:pt idx="3898">
                  <c:v>41138</c:v>
                </c:pt>
                <c:pt idx="3899">
                  <c:v>41141</c:v>
                </c:pt>
                <c:pt idx="3900">
                  <c:v>41142</c:v>
                </c:pt>
                <c:pt idx="3901">
                  <c:v>41143</c:v>
                </c:pt>
                <c:pt idx="3902">
                  <c:v>41144</c:v>
                </c:pt>
                <c:pt idx="3903">
                  <c:v>41145</c:v>
                </c:pt>
                <c:pt idx="3904">
                  <c:v>41148</c:v>
                </c:pt>
                <c:pt idx="3905">
                  <c:v>41149</c:v>
                </c:pt>
                <c:pt idx="3906">
                  <c:v>41150</c:v>
                </c:pt>
                <c:pt idx="3907">
                  <c:v>41151</c:v>
                </c:pt>
                <c:pt idx="3908">
                  <c:v>41152</c:v>
                </c:pt>
                <c:pt idx="3909">
                  <c:v>41155</c:v>
                </c:pt>
                <c:pt idx="3910">
                  <c:v>41156</c:v>
                </c:pt>
                <c:pt idx="3911">
                  <c:v>41157</c:v>
                </c:pt>
                <c:pt idx="3912">
                  <c:v>41158</c:v>
                </c:pt>
                <c:pt idx="3913">
                  <c:v>41159</c:v>
                </c:pt>
                <c:pt idx="3914">
                  <c:v>41162</c:v>
                </c:pt>
                <c:pt idx="3915">
                  <c:v>41163</c:v>
                </c:pt>
                <c:pt idx="3916">
                  <c:v>41164</c:v>
                </c:pt>
                <c:pt idx="3917">
                  <c:v>41165</c:v>
                </c:pt>
                <c:pt idx="3918">
                  <c:v>41166</c:v>
                </c:pt>
                <c:pt idx="3919">
                  <c:v>41169</c:v>
                </c:pt>
                <c:pt idx="3920">
                  <c:v>41170</c:v>
                </c:pt>
                <c:pt idx="3921">
                  <c:v>41171</c:v>
                </c:pt>
                <c:pt idx="3922">
                  <c:v>41172</c:v>
                </c:pt>
                <c:pt idx="3923">
                  <c:v>41173</c:v>
                </c:pt>
                <c:pt idx="3924">
                  <c:v>41176</c:v>
                </c:pt>
                <c:pt idx="3925">
                  <c:v>41177</c:v>
                </c:pt>
                <c:pt idx="3926">
                  <c:v>41178</c:v>
                </c:pt>
                <c:pt idx="3927">
                  <c:v>41179</c:v>
                </c:pt>
                <c:pt idx="3928">
                  <c:v>41180</c:v>
                </c:pt>
                <c:pt idx="3929">
                  <c:v>41183</c:v>
                </c:pt>
                <c:pt idx="3930">
                  <c:v>41184</c:v>
                </c:pt>
                <c:pt idx="3931">
                  <c:v>41185</c:v>
                </c:pt>
                <c:pt idx="3932">
                  <c:v>41186</c:v>
                </c:pt>
                <c:pt idx="3933">
                  <c:v>41187</c:v>
                </c:pt>
                <c:pt idx="3934">
                  <c:v>41190</c:v>
                </c:pt>
                <c:pt idx="3935">
                  <c:v>41191</c:v>
                </c:pt>
                <c:pt idx="3936">
                  <c:v>41192</c:v>
                </c:pt>
                <c:pt idx="3937">
                  <c:v>41193</c:v>
                </c:pt>
                <c:pt idx="3938">
                  <c:v>41194</c:v>
                </c:pt>
                <c:pt idx="3939">
                  <c:v>41197</c:v>
                </c:pt>
                <c:pt idx="3940">
                  <c:v>41198</c:v>
                </c:pt>
                <c:pt idx="3941">
                  <c:v>41199</c:v>
                </c:pt>
                <c:pt idx="3942">
                  <c:v>41200</c:v>
                </c:pt>
                <c:pt idx="3943">
                  <c:v>41201</c:v>
                </c:pt>
                <c:pt idx="3944">
                  <c:v>41204</c:v>
                </c:pt>
                <c:pt idx="3945">
                  <c:v>41205</c:v>
                </c:pt>
                <c:pt idx="3946">
                  <c:v>41206</c:v>
                </c:pt>
                <c:pt idx="3947">
                  <c:v>41207</c:v>
                </c:pt>
                <c:pt idx="3948">
                  <c:v>41208</c:v>
                </c:pt>
                <c:pt idx="3949">
                  <c:v>41211</c:v>
                </c:pt>
                <c:pt idx="3950">
                  <c:v>41212</c:v>
                </c:pt>
                <c:pt idx="3951">
                  <c:v>41213</c:v>
                </c:pt>
                <c:pt idx="3952">
                  <c:v>41215</c:v>
                </c:pt>
                <c:pt idx="3953">
                  <c:v>41218</c:v>
                </c:pt>
                <c:pt idx="3954">
                  <c:v>41219</c:v>
                </c:pt>
                <c:pt idx="3955">
                  <c:v>41220</c:v>
                </c:pt>
                <c:pt idx="3956">
                  <c:v>41221</c:v>
                </c:pt>
                <c:pt idx="3957">
                  <c:v>41222</c:v>
                </c:pt>
                <c:pt idx="3958">
                  <c:v>41225</c:v>
                </c:pt>
                <c:pt idx="3959">
                  <c:v>41226</c:v>
                </c:pt>
                <c:pt idx="3960">
                  <c:v>41227</c:v>
                </c:pt>
                <c:pt idx="3961">
                  <c:v>41228</c:v>
                </c:pt>
                <c:pt idx="3962">
                  <c:v>41229</c:v>
                </c:pt>
                <c:pt idx="3963">
                  <c:v>41232</c:v>
                </c:pt>
                <c:pt idx="3964">
                  <c:v>41233</c:v>
                </c:pt>
                <c:pt idx="3965">
                  <c:v>41234</c:v>
                </c:pt>
                <c:pt idx="3966">
                  <c:v>41235</c:v>
                </c:pt>
                <c:pt idx="3967">
                  <c:v>41236</c:v>
                </c:pt>
                <c:pt idx="3968">
                  <c:v>41239</c:v>
                </c:pt>
                <c:pt idx="3969">
                  <c:v>41240</c:v>
                </c:pt>
                <c:pt idx="3970">
                  <c:v>41241</c:v>
                </c:pt>
                <c:pt idx="3971">
                  <c:v>41242</c:v>
                </c:pt>
                <c:pt idx="3972">
                  <c:v>41243</c:v>
                </c:pt>
                <c:pt idx="3973">
                  <c:v>41246</c:v>
                </c:pt>
                <c:pt idx="3974">
                  <c:v>41247</c:v>
                </c:pt>
                <c:pt idx="3975">
                  <c:v>41248</c:v>
                </c:pt>
                <c:pt idx="3976">
                  <c:v>41249</c:v>
                </c:pt>
                <c:pt idx="3977">
                  <c:v>41250</c:v>
                </c:pt>
                <c:pt idx="3978">
                  <c:v>41253</c:v>
                </c:pt>
                <c:pt idx="3979">
                  <c:v>41254</c:v>
                </c:pt>
                <c:pt idx="3980">
                  <c:v>41255</c:v>
                </c:pt>
                <c:pt idx="3981">
                  <c:v>41256</c:v>
                </c:pt>
                <c:pt idx="3982">
                  <c:v>41257</c:v>
                </c:pt>
                <c:pt idx="3983">
                  <c:v>41260</c:v>
                </c:pt>
                <c:pt idx="3984">
                  <c:v>41261</c:v>
                </c:pt>
                <c:pt idx="3985">
                  <c:v>41262</c:v>
                </c:pt>
                <c:pt idx="3986">
                  <c:v>41263</c:v>
                </c:pt>
                <c:pt idx="3987">
                  <c:v>41264</c:v>
                </c:pt>
                <c:pt idx="3988">
                  <c:v>41267</c:v>
                </c:pt>
                <c:pt idx="3989">
                  <c:v>41270</c:v>
                </c:pt>
                <c:pt idx="3990">
                  <c:v>41271</c:v>
                </c:pt>
                <c:pt idx="3991">
                  <c:v>41274</c:v>
                </c:pt>
                <c:pt idx="3992">
                  <c:v>41276</c:v>
                </c:pt>
                <c:pt idx="3993">
                  <c:v>41277</c:v>
                </c:pt>
                <c:pt idx="3994">
                  <c:v>41278</c:v>
                </c:pt>
                <c:pt idx="3995">
                  <c:v>41281</c:v>
                </c:pt>
                <c:pt idx="3996">
                  <c:v>41282</c:v>
                </c:pt>
                <c:pt idx="3997">
                  <c:v>41283</c:v>
                </c:pt>
                <c:pt idx="3998">
                  <c:v>41284</c:v>
                </c:pt>
                <c:pt idx="3999">
                  <c:v>41285</c:v>
                </c:pt>
                <c:pt idx="4000">
                  <c:v>41288</c:v>
                </c:pt>
                <c:pt idx="4001">
                  <c:v>41289</c:v>
                </c:pt>
                <c:pt idx="4002">
                  <c:v>41290</c:v>
                </c:pt>
                <c:pt idx="4003">
                  <c:v>41291</c:v>
                </c:pt>
                <c:pt idx="4004">
                  <c:v>41292</c:v>
                </c:pt>
                <c:pt idx="4005">
                  <c:v>41295</c:v>
                </c:pt>
                <c:pt idx="4006">
                  <c:v>41296</c:v>
                </c:pt>
                <c:pt idx="4007">
                  <c:v>41297</c:v>
                </c:pt>
                <c:pt idx="4008">
                  <c:v>41298</c:v>
                </c:pt>
                <c:pt idx="4009">
                  <c:v>41299</c:v>
                </c:pt>
                <c:pt idx="4010">
                  <c:v>41302</c:v>
                </c:pt>
                <c:pt idx="4011">
                  <c:v>41303</c:v>
                </c:pt>
                <c:pt idx="4012">
                  <c:v>41304</c:v>
                </c:pt>
                <c:pt idx="4013">
                  <c:v>41305</c:v>
                </c:pt>
                <c:pt idx="4014">
                  <c:v>41306</c:v>
                </c:pt>
                <c:pt idx="4015">
                  <c:v>41309</c:v>
                </c:pt>
                <c:pt idx="4016">
                  <c:v>41310</c:v>
                </c:pt>
                <c:pt idx="4017">
                  <c:v>41311</c:v>
                </c:pt>
                <c:pt idx="4018">
                  <c:v>41312</c:v>
                </c:pt>
                <c:pt idx="4019">
                  <c:v>41313</c:v>
                </c:pt>
                <c:pt idx="4020">
                  <c:v>41316</c:v>
                </c:pt>
                <c:pt idx="4021">
                  <c:v>41317</c:v>
                </c:pt>
                <c:pt idx="4022">
                  <c:v>41318</c:v>
                </c:pt>
                <c:pt idx="4023">
                  <c:v>41319</c:v>
                </c:pt>
                <c:pt idx="4024">
                  <c:v>41320</c:v>
                </c:pt>
                <c:pt idx="4025">
                  <c:v>41323</c:v>
                </c:pt>
                <c:pt idx="4026">
                  <c:v>41324</c:v>
                </c:pt>
                <c:pt idx="4027">
                  <c:v>41325</c:v>
                </c:pt>
                <c:pt idx="4028">
                  <c:v>41326</c:v>
                </c:pt>
                <c:pt idx="4029">
                  <c:v>41327</c:v>
                </c:pt>
                <c:pt idx="4030">
                  <c:v>41330</c:v>
                </c:pt>
                <c:pt idx="4031">
                  <c:v>41331</c:v>
                </c:pt>
                <c:pt idx="4032">
                  <c:v>41332</c:v>
                </c:pt>
                <c:pt idx="4033">
                  <c:v>41333</c:v>
                </c:pt>
                <c:pt idx="4034">
                  <c:v>41334</c:v>
                </c:pt>
                <c:pt idx="4035">
                  <c:v>41337</c:v>
                </c:pt>
                <c:pt idx="4036">
                  <c:v>41338</c:v>
                </c:pt>
                <c:pt idx="4037">
                  <c:v>41339</c:v>
                </c:pt>
                <c:pt idx="4038">
                  <c:v>41340</c:v>
                </c:pt>
                <c:pt idx="4039">
                  <c:v>41341</c:v>
                </c:pt>
                <c:pt idx="4040">
                  <c:v>41344</c:v>
                </c:pt>
                <c:pt idx="4041">
                  <c:v>41345</c:v>
                </c:pt>
                <c:pt idx="4042">
                  <c:v>41346</c:v>
                </c:pt>
                <c:pt idx="4043">
                  <c:v>41347</c:v>
                </c:pt>
                <c:pt idx="4044">
                  <c:v>41348</c:v>
                </c:pt>
                <c:pt idx="4045">
                  <c:v>41351</c:v>
                </c:pt>
                <c:pt idx="4046">
                  <c:v>41352</c:v>
                </c:pt>
                <c:pt idx="4047">
                  <c:v>41353</c:v>
                </c:pt>
                <c:pt idx="4048">
                  <c:v>41354</c:v>
                </c:pt>
                <c:pt idx="4049">
                  <c:v>41355</c:v>
                </c:pt>
                <c:pt idx="4050">
                  <c:v>41358</c:v>
                </c:pt>
                <c:pt idx="4051">
                  <c:v>41359</c:v>
                </c:pt>
                <c:pt idx="4052">
                  <c:v>41360</c:v>
                </c:pt>
                <c:pt idx="4053">
                  <c:v>41361</c:v>
                </c:pt>
                <c:pt idx="4054">
                  <c:v>41362</c:v>
                </c:pt>
                <c:pt idx="4055">
                  <c:v>41366</c:v>
                </c:pt>
                <c:pt idx="4056">
                  <c:v>41367</c:v>
                </c:pt>
                <c:pt idx="4057">
                  <c:v>41368</c:v>
                </c:pt>
                <c:pt idx="4058">
                  <c:v>41369</c:v>
                </c:pt>
                <c:pt idx="4059">
                  <c:v>41372</c:v>
                </c:pt>
                <c:pt idx="4060">
                  <c:v>41373</c:v>
                </c:pt>
                <c:pt idx="4061">
                  <c:v>41374</c:v>
                </c:pt>
                <c:pt idx="4062">
                  <c:v>41375</c:v>
                </c:pt>
                <c:pt idx="4063">
                  <c:v>41376</c:v>
                </c:pt>
                <c:pt idx="4064">
                  <c:v>41379</c:v>
                </c:pt>
                <c:pt idx="4065">
                  <c:v>41380</c:v>
                </c:pt>
                <c:pt idx="4066">
                  <c:v>41381</c:v>
                </c:pt>
                <c:pt idx="4067">
                  <c:v>41382</c:v>
                </c:pt>
                <c:pt idx="4068">
                  <c:v>41383</c:v>
                </c:pt>
                <c:pt idx="4069">
                  <c:v>41386</c:v>
                </c:pt>
                <c:pt idx="4070">
                  <c:v>41387</c:v>
                </c:pt>
                <c:pt idx="4071">
                  <c:v>41388</c:v>
                </c:pt>
                <c:pt idx="4072">
                  <c:v>41389</c:v>
                </c:pt>
                <c:pt idx="4073">
                  <c:v>41390</c:v>
                </c:pt>
                <c:pt idx="4074">
                  <c:v>41393</c:v>
                </c:pt>
                <c:pt idx="4075">
                  <c:v>41394</c:v>
                </c:pt>
                <c:pt idx="4076">
                  <c:v>41396</c:v>
                </c:pt>
                <c:pt idx="4077">
                  <c:v>41400</c:v>
                </c:pt>
                <c:pt idx="4078">
                  <c:v>41401</c:v>
                </c:pt>
                <c:pt idx="4079">
                  <c:v>41402</c:v>
                </c:pt>
                <c:pt idx="4080">
                  <c:v>41403</c:v>
                </c:pt>
                <c:pt idx="4081">
                  <c:v>41404</c:v>
                </c:pt>
                <c:pt idx="4082">
                  <c:v>41407</c:v>
                </c:pt>
                <c:pt idx="4083">
                  <c:v>41408</c:v>
                </c:pt>
                <c:pt idx="4084">
                  <c:v>41409</c:v>
                </c:pt>
                <c:pt idx="4085">
                  <c:v>41410</c:v>
                </c:pt>
                <c:pt idx="4086">
                  <c:v>41411</c:v>
                </c:pt>
                <c:pt idx="4087">
                  <c:v>41414</c:v>
                </c:pt>
                <c:pt idx="4088">
                  <c:v>41415</c:v>
                </c:pt>
                <c:pt idx="4089">
                  <c:v>41416</c:v>
                </c:pt>
                <c:pt idx="4090">
                  <c:v>41417</c:v>
                </c:pt>
                <c:pt idx="4091">
                  <c:v>41418</c:v>
                </c:pt>
                <c:pt idx="4092">
                  <c:v>41421</c:v>
                </c:pt>
                <c:pt idx="4093">
                  <c:v>41422</c:v>
                </c:pt>
                <c:pt idx="4094">
                  <c:v>41423</c:v>
                </c:pt>
                <c:pt idx="4095">
                  <c:v>41425</c:v>
                </c:pt>
                <c:pt idx="4096">
                  <c:v>41428</c:v>
                </c:pt>
                <c:pt idx="4097">
                  <c:v>41429</c:v>
                </c:pt>
                <c:pt idx="4098">
                  <c:v>41430</c:v>
                </c:pt>
                <c:pt idx="4099">
                  <c:v>41431</c:v>
                </c:pt>
                <c:pt idx="4100">
                  <c:v>41432</c:v>
                </c:pt>
                <c:pt idx="4101">
                  <c:v>41435</c:v>
                </c:pt>
                <c:pt idx="4102">
                  <c:v>41436</c:v>
                </c:pt>
                <c:pt idx="4103">
                  <c:v>41437</c:v>
                </c:pt>
                <c:pt idx="4104">
                  <c:v>41438</c:v>
                </c:pt>
                <c:pt idx="4105">
                  <c:v>41439</c:v>
                </c:pt>
                <c:pt idx="4106">
                  <c:v>41442</c:v>
                </c:pt>
                <c:pt idx="4107">
                  <c:v>41443</c:v>
                </c:pt>
                <c:pt idx="4108">
                  <c:v>41444</c:v>
                </c:pt>
                <c:pt idx="4109">
                  <c:v>41445</c:v>
                </c:pt>
                <c:pt idx="4110">
                  <c:v>41446</c:v>
                </c:pt>
                <c:pt idx="4111">
                  <c:v>41449</c:v>
                </c:pt>
                <c:pt idx="4112">
                  <c:v>41450</c:v>
                </c:pt>
                <c:pt idx="4113">
                  <c:v>41451</c:v>
                </c:pt>
                <c:pt idx="4114">
                  <c:v>41452</c:v>
                </c:pt>
                <c:pt idx="4115">
                  <c:v>41453</c:v>
                </c:pt>
                <c:pt idx="4116">
                  <c:v>41456</c:v>
                </c:pt>
                <c:pt idx="4117">
                  <c:v>41457</c:v>
                </c:pt>
                <c:pt idx="4118">
                  <c:v>41458</c:v>
                </c:pt>
                <c:pt idx="4119">
                  <c:v>41459</c:v>
                </c:pt>
                <c:pt idx="4120">
                  <c:v>41460</c:v>
                </c:pt>
                <c:pt idx="4121">
                  <c:v>41463</c:v>
                </c:pt>
                <c:pt idx="4122">
                  <c:v>41464</c:v>
                </c:pt>
                <c:pt idx="4123">
                  <c:v>41465</c:v>
                </c:pt>
                <c:pt idx="4124">
                  <c:v>41466</c:v>
                </c:pt>
                <c:pt idx="4125">
                  <c:v>41467</c:v>
                </c:pt>
                <c:pt idx="4126">
                  <c:v>41470</c:v>
                </c:pt>
                <c:pt idx="4127">
                  <c:v>41471</c:v>
                </c:pt>
                <c:pt idx="4128">
                  <c:v>41472</c:v>
                </c:pt>
                <c:pt idx="4129">
                  <c:v>41473</c:v>
                </c:pt>
                <c:pt idx="4130">
                  <c:v>41474</c:v>
                </c:pt>
                <c:pt idx="4131">
                  <c:v>41477</c:v>
                </c:pt>
                <c:pt idx="4132">
                  <c:v>41478</c:v>
                </c:pt>
                <c:pt idx="4133">
                  <c:v>41479</c:v>
                </c:pt>
                <c:pt idx="4134">
                  <c:v>41480</c:v>
                </c:pt>
                <c:pt idx="4135">
                  <c:v>41481</c:v>
                </c:pt>
                <c:pt idx="4136">
                  <c:v>41484</c:v>
                </c:pt>
                <c:pt idx="4137">
                  <c:v>41485</c:v>
                </c:pt>
                <c:pt idx="4138">
                  <c:v>41486</c:v>
                </c:pt>
                <c:pt idx="4139">
                  <c:v>41487</c:v>
                </c:pt>
                <c:pt idx="4140">
                  <c:v>41488</c:v>
                </c:pt>
                <c:pt idx="4141">
                  <c:v>41491</c:v>
                </c:pt>
                <c:pt idx="4142">
                  <c:v>41492</c:v>
                </c:pt>
                <c:pt idx="4143">
                  <c:v>41493</c:v>
                </c:pt>
                <c:pt idx="4144">
                  <c:v>41494</c:v>
                </c:pt>
                <c:pt idx="4145">
                  <c:v>41495</c:v>
                </c:pt>
                <c:pt idx="4146">
                  <c:v>41498</c:v>
                </c:pt>
                <c:pt idx="4147">
                  <c:v>41499</c:v>
                </c:pt>
                <c:pt idx="4148">
                  <c:v>41500</c:v>
                </c:pt>
                <c:pt idx="4149">
                  <c:v>41502</c:v>
                </c:pt>
                <c:pt idx="4150">
                  <c:v>41505</c:v>
                </c:pt>
                <c:pt idx="4151">
                  <c:v>41506</c:v>
                </c:pt>
                <c:pt idx="4152">
                  <c:v>41507</c:v>
                </c:pt>
                <c:pt idx="4153">
                  <c:v>41508</c:v>
                </c:pt>
                <c:pt idx="4154">
                  <c:v>41509</c:v>
                </c:pt>
                <c:pt idx="4155">
                  <c:v>41512</c:v>
                </c:pt>
                <c:pt idx="4156">
                  <c:v>41513</c:v>
                </c:pt>
                <c:pt idx="4157">
                  <c:v>41514</c:v>
                </c:pt>
                <c:pt idx="4158">
                  <c:v>41515</c:v>
                </c:pt>
                <c:pt idx="4159">
                  <c:v>41516</c:v>
                </c:pt>
                <c:pt idx="4160">
                  <c:v>41519</c:v>
                </c:pt>
                <c:pt idx="4161">
                  <c:v>41520</c:v>
                </c:pt>
                <c:pt idx="4162">
                  <c:v>41521</c:v>
                </c:pt>
                <c:pt idx="4163">
                  <c:v>41522</c:v>
                </c:pt>
                <c:pt idx="4164">
                  <c:v>41523</c:v>
                </c:pt>
                <c:pt idx="4165">
                  <c:v>41526</c:v>
                </c:pt>
                <c:pt idx="4166">
                  <c:v>41527</c:v>
                </c:pt>
                <c:pt idx="4167">
                  <c:v>41528</c:v>
                </c:pt>
                <c:pt idx="4168">
                  <c:v>41529</c:v>
                </c:pt>
                <c:pt idx="4169">
                  <c:v>41530</c:v>
                </c:pt>
                <c:pt idx="4170">
                  <c:v>41533</c:v>
                </c:pt>
                <c:pt idx="4171">
                  <c:v>41534</c:v>
                </c:pt>
                <c:pt idx="4172">
                  <c:v>41535</c:v>
                </c:pt>
                <c:pt idx="4173">
                  <c:v>41536</c:v>
                </c:pt>
                <c:pt idx="4174">
                  <c:v>41537</c:v>
                </c:pt>
                <c:pt idx="4175">
                  <c:v>41540</c:v>
                </c:pt>
                <c:pt idx="4176">
                  <c:v>41541</c:v>
                </c:pt>
                <c:pt idx="4177">
                  <c:v>41542</c:v>
                </c:pt>
                <c:pt idx="4178">
                  <c:v>41543</c:v>
                </c:pt>
                <c:pt idx="4179">
                  <c:v>41544</c:v>
                </c:pt>
                <c:pt idx="4180">
                  <c:v>41547</c:v>
                </c:pt>
                <c:pt idx="4181">
                  <c:v>41548</c:v>
                </c:pt>
                <c:pt idx="4182">
                  <c:v>41549</c:v>
                </c:pt>
                <c:pt idx="4183">
                  <c:v>41550</c:v>
                </c:pt>
                <c:pt idx="4184">
                  <c:v>41551</c:v>
                </c:pt>
                <c:pt idx="4185">
                  <c:v>41554</c:v>
                </c:pt>
                <c:pt idx="4186">
                  <c:v>41555</c:v>
                </c:pt>
                <c:pt idx="4187">
                  <c:v>41556</c:v>
                </c:pt>
                <c:pt idx="4188">
                  <c:v>41557</c:v>
                </c:pt>
                <c:pt idx="4189">
                  <c:v>41558</c:v>
                </c:pt>
                <c:pt idx="4190">
                  <c:v>41561</c:v>
                </c:pt>
                <c:pt idx="4191">
                  <c:v>41562</c:v>
                </c:pt>
                <c:pt idx="4192">
                  <c:v>41563</c:v>
                </c:pt>
                <c:pt idx="4193">
                  <c:v>41564</c:v>
                </c:pt>
                <c:pt idx="4194">
                  <c:v>41565</c:v>
                </c:pt>
                <c:pt idx="4195">
                  <c:v>41568</c:v>
                </c:pt>
                <c:pt idx="4196">
                  <c:v>41569</c:v>
                </c:pt>
                <c:pt idx="4197">
                  <c:v>41570</c:v>
                </c:pt>
                <c:pt idx="4198">
                  <c:v>41571</c:v>
                </c:pt>
                <c:pt idx="4199">
                  <c:v>41572</c:v>
                </c:pt>
                <c:pt idx="4200">
                  <c:v>41575</c:v>
                </c:pt>
                <c:pt idx="4201">
                  <c:v>41576</c:v>
                </c:pt>
                <c:pt idx="4202">
                  <c:v>41577</c:v>
                </c:pt>
                <c:pt idx="4203">
                  <c:v>41578</c:v>
                </c:pt>
                <c:pt idx="4204">
                  <c:v>41582</c:v>
                </c:pt>
                <c:pt idx="4205">
                  <c:v>41583</c:v>
                </c:pt>
                <c:pt idx="4206">
                  <c:v>41584</c:v>
                </c:pt>
                <c:pt idx="4207">
                  <c:v>41585</c:v>
                </c:pt>
                <c:pt idx="4208">
                  <c:v>41586</c:v>
                </c:pt>
                <c:pt idx="4209">
                  <c:v>41590</c:v>
                </c:pt>
                <c:pt idx="4210">
                  <c:v>41591</c:v>
                </c:pt>
                <c:pt idx="4211">
                  <c:v>41592</c:v>
                </c:pt>
                <c:pt idx="4212">
                  <c:v>41593</c:v>
                </c:pt>
                <c:pt idx="4213">
                  <c:v>41596</c:v>
                </c:pt>
                <c:pt idx="4214">
                  <c:v>41597</c:v>
                </c:pt>
                <c:pt idx="4215">
                  <c:v>41598</c:v>
                </c:pt>
                <c:pt idx="4216">
                  <c:v>41599</c:v>
                </c:pt>
                <c:pt idx="4217">
                  <c:v>41600</c:v>
                </c:pt>
                <c:pt idx="4218">
                  <c:v>41603</c:v>
                </c:pt>
                <c:pt idx="4219">
                  <c:v>41604</c:v>
                </c:pt>
                <c:pt idx="4220">
                  <c:v>41605</c:v>
                </c:pt>
                <c:pt idx="4221">
                  <c:v>41606</c:v>
                </c:pt>
                <c:pt idx="4222">
                  <c:v>41607</c:v>
                </c:pt>
                <c:pt idx="4223">
                  <c:v>41610</c:v>
                </c:pt>
                <c:pt idx="4224">
                  <c:v>41611</c:v>
                </c:pt>
                <c:pt idx="4225">
                  <c:v>41612</c:v>
                </c:pt>
                <c:pt idx="4226">
                  <c:v>41613</c:v>
                </c:pt>
                <c:pt idx="4227">
                  <c:v>41614</c:v>
                </c:pt>
                <c:pt idx="4228">
                  <c:v>41617</c:v>
                </c:pt>
                <c:pt idx="4229">
                  <c:v>41618</c:v>
                </c:pt>
                <c:pt idx="4230">
                  <c:v>41619</c:v>
                </c:pt>
                <c:pt idx="4231">
                  <c:v>41620</c:v>
                </c:pt>
                <c:pt idx="4232">
                  <c:v>41621</c:v>
                </c:pt>
                <c:pt idx="4233">
                  <c:v>41624</c:v>
                </c:pt>
                <c:pt idx="4234">
                  <c:v>41625</c:v>
                </c:pt>
                <c:pt idx="4235">
                  <c:v>41626</c:v>
                </c:pt>
                <c:pt idx="4236">
                  <c:v>41627</c:v>
                </c:pt>
                <c:pt idx="4237">
                  <c:v>41628</c:v>
                </c:pt>
                <c:pt idx="4238">
                  <c:v>41631</c:v>
                </c:pt>
                <c:pt idx="4239">
                  <c:v>41632</c:v>
                </c:pt>
                <c:pt idx="4240">
                  <c:v>41635</c:v>
                </c:pt>
                <c:pt idx="4241">
                  <c:v>41638</c:v>
                </c:pt>
                <c:pt idx="4242">
                  <c:v>41639</c:v>
                </c:pt>
                <c:pt idx="4243">
                  <c:v>41641</c:v>
                </c:pt>
                <c:pt idx="4244">
                  <c:v>41642</c:v>
                </c:pt>
                <c:pt idx="4245">
                  <c:v>41646</c:v>
                </c:pt>
                <c:pt idx="4246">
                  <c:v>41647</c:v>
                </c:pt>
                <c:pt idx="4247">
                  <c:v>41648</c:v>
                </c:pt>
                <c:pt idx="4248">
                  <c:v>41649</c:v>
                </c:pt>
                <c:pt idx="4249">
                  <c:v>41652</c:v>
                </c:pt>
                <c:pt idx="4250">
                  <c:v>41653</c:v>
                </c:pt>
                <c:pt idx="4251">
                  <c:v>41654</c:v>
                </c:pt>
                <c:pt idx="4252">
                  <c:v>41655</c:v>
                </c:pt>
                <c:pt idx="4253">
                  <c:v>41656</c:v>
                </c:pt>
                <c:pt idx="4254">
                  <c:v>41659</c:v>
                </c:pt>
                <c:pt idx="4255">
                  <c:v>41660</c:v>
                </c:pt>
                <c:pt idx="4256">
                  <c:v>41661</c:v>
                </c:pt>
                <c:pt idx="4257">
                  <c:v>41662</c:v>
                </c:pt>
                <c:pt idx="4258">
                  <c:v>41663</c:v>
                </c:pt>
                <c:pt idx="4259">
                  <c:v>41666</c:v>
                </c:pt>
                <c:pt idx="4260">
                  <c:v>41667</c:v>
                </c:pt>
                <c:pt idx="4261">
                  <c:v>41668</c:v>
                </c:pt>
                <c:pt idx="4262">
                  <c:v>41669</c:v>
                </c:pt>
                <c:pt idx="4263">
                  <c:v>41670</c:v>
                </c:pt>
                <c:pt idx="4264">
                  <c:v>41673</c:v>
                </c:pt>
                <c:pt idx="4265">
                  <c:v>41674</c:v>
                </c:pt>
                <c:pt idx="4266">
                  <c:v>41675</c:v>
                </c:pt>
                <c:pt idx="4267">
                  <c:v>41676</c:v>
                </c:pt>
                <c:pt idx="4268">
                  <c:v>41677</c:v>
                </c:pt>
                <c:pt idx="4269">
                  <c:v>41680</c:v>
                </c:pt>
                <c:pt idx="4270">
                  <c:v>41681</c:v>
                </c:pt>
                <c:pt idx="4271">
                  <c:v>41682</c:v>
                </c:pt>
                <c:pt idx="4272">
                  <c:v>41683</c:v>
                </c:pt>
                <c:pt idx="4273">
                  <c:v>41684</c:v>
                </c:pt>
                <c:pt idx="4274">
                  <c:v>41687</c:v>
                </c:pt>
                <c:pt idx="4275">
                  <c:v>41688</c:v>
                </c:pt>
                <c:pt idx="4276">
                  <c:v>41689</c:v>
                </c:pt>
                <c:pt idx="4277">
                  <c:v>41690</c:v>
                </c:pt>
                <c:pt idx="4278">
                  <c:v>41691</c:v>
                </c:pt>
                <c:pt idx="4279">
                  <c:v>41694</c:v>
                </c:pt>
                <c:pt idx="4280">
                  <c:v>41695</c:v>
                </c:pt>
                <c:pt idx="4281">
                  <c:v>41696</c:v>
                </c:pt>
                <c:pt idx="4282">
                  <c:v>41697</c:v>
                </c:pt>
                <c:pt idx="4283">
                  <c:v>41698</c:v>
                </c:pt>
                <c:pt idx="4284">
                  <c:v>41701</c:v>
                </c:pt>
                <c:pt idx="4285">
                  <c:v>41702</c:v>
                </c:pt>
                <c:pt idx="4286">
                  <c:v>41703</c:v>
                </c:pt>
                <c:pt idx="4287">
                  <c:v>41704</c:v>
                </c:pt>
                <c:pt idx="4288">
                  <c:v>41705</c:v>
                </c:pt>
                <c:pt idx="4289">
                  <c:v>41708</c:v>
                </c:pt>
                <c:pt idx="4290">
                  <c:v>41709</c:v>
                </c:pt>
                <c:pt idx="4291">
                  <c:v>41710</c:v>
                </c:pt>
                <c:pt idx="4292">
                  <c:v>41711</c:v>
                </c:pt>
                <c:pt idx="4293">
                  <c:v>41712</c:v>
                </c:pt>
                <c:pt idx="4294">
                  <c:v>41715</c:v>
                </c:pt>
                <c:pt idx="4295">
                  <c:v>41716</c:v>
                </c:pt>
                <c:pt idx="4296">
                  <c:v>41717</c:v>
                </c:pt>
                <c:pt idx="4297">
                  <c:v>41718</c:v>
                </c:pt>
                <c:pt idx="4298">
                  <c:v>41719</c:v>
                </c:pt>
                <c:pt idx="4299">
                  <c:v>41722</c:v>
                </c:pt>
                <c:pt idx="4300">
                  <c:v>41723</c:v>
                </c:pt>
                <c:pt idx="4301">
                  <c:v>41724</c:v>
                </c:pt>
                <c:pt idx="4302">
                  <c:v>41725</c:v>
                </c:pt>
                <c:pt idx="4303">
                  <c:v>41726</c:v>
                </c:pt>
                <c:pt idx="4304">
                  <c:v>41729</c:v>
                </c:pt>
                <c:pt idx="4305">
                  <c:v>41730</c:v>
                </c:pt>
                <c:pt idx="4306">
                  <c:v>41731</c:v>
                </c:pt>
                <c:pt idx="4307">
                  <c:v>41732</c:v>
                </c:pt>
                <c:pt idx="4308">
                  <c:v>41733</c:v>
                </c:pt>
                <c:pt idx="4309">
                  <c:v>41736</c:v>
                </c:pt>
                <c:pt idx="4310">
                  <c:v>41737</c:v>
                </c:pt>
                <c:pt idx="4311">
                  <c:v>41738</c:v>
                </c:pt>
                <c:pt idx="4312">
                  <c:v>41739</c:v>
                </c:pt>
                <c:pt idx="4313">
                  <c:v>41740</c:v>
                </c:pt>
                <c:pt idx="4314">
                  <c:v>41743</c:v>
                </c:pt>
                <c:pt idx="4315">
                  <c:v>41744</c:v>
                </c:pt>
                <c:pt idx="4316">
                  <c:v>41745</c:v>
                </c:pt>
                <c:pt idx="4317">
                  <c:v>41746</c:v>
                </c:pt>
                <c:pt idx="4318">
                  <c:v>41747</c:v>
                </c:pt>
                <c:pt idx="4319">
                  <c:v>41751</c:v>
                </c:pt>
                <c:pt idx="4320">
                  <c:v>41752</c:v>
                </c:pt>
                <c:pt idx="4321">
                  <c:v>41753</c:v>
                </c:pt>
                <c:pt idx="4322">
                  <c:v>41754</c:v>
                </c:pt>
                <c:pt idx="4323">
                  <c:v>41757</c:v>
                </c:pt>
                <c:pt idx="4324">
                  <c:v>41758</c:v>
                </c:pt>
                <c:pt idx="4325">
                  <c:v>41759</c:v>
                </c:pt>
                <c:pt idx="4326">
                  <c:v>41761</c:v>
                </c:pt>
                <c:pt idx="4327">
                  <c:v>41764</c:v>
                </c:pt>
                <c:pt idx="4328">
                  <c:v>41765</c:v>
                </c:pt>
                <c:pt idx="4329">
                  <c:v>41766</c:v>
                </c:pt>
                <c:pt idx="4330">
                  <c:v>41767</c:v>
                </c:pt>
                <c:pt idx="4331">
                  <c:v>41768</c:v>
                </c:pt>
                <c:pt idx="4332">
                  <c:v>41771</c:v>
                </c:pt>
                <c:pt idx="4333">
                  <c:v>41772</c:v>
                </c:pt>
                <c:pt idx="4334">
                  <c:v>41773</c:v>
                </c:pt>
                <c:pt idx="4335">
                  <c:v>41774</c:v>
                </c:pt>
                <c:pt idx="4336">
                  <c:v>41775</c:v>
                </c:pt>
                <c:pt idx="4337">
                  <c:v>41778</c:v>
                </c:pt>
                <c:pt idx="4338">
                  <c:v>41779</c:v>
                </c:pt>
                <c:pt idx="4339">
                  <c:v>41780</c:v>
                </c:pt>
                <c:pt idx="4340">
                  <c:v>41781</c:v>
                </c:pt>
                <c:pt idx="4341">
                  <c:v>41782</c:v>
                </c:pt>
                <c:pt idx="4342">
                  <c:v>41785</c:v>
                </c:pt>
                <c:pt idx="4343">
                  <c:v>41786</c:v>
                </c:pt>
                <c:pt idx="4344">
                  <c:v>41787</c:v>
                </c:pt>
                <c:pt idx="4345">
                  <c:v>41788</c:v>
                </c:pt>
                <c:pt idx="4346">
                  <c:v>41789</c:v>
                </c:pt>
                <c:pt idx="4347">
                  <c:v>41792</c:v>
                </c:pt>
                <c:pt idx="4348">
                  <c:v>41793</c:v>
                </c:pt>
                <c:pt idx="4349">
                  <c:v>41794</c:v>
                </c:pt>
                <c:pt idx="4350">
                  <c:v>41795</c:v>
                </c:pt>
                <c:pt idx="4351">
                  <c:v>41796</c:v>
                </c:pt>
                <c:pt idx="4352">
                  <c:v>41799</c:v>
                </c:pt>
                <c:pt idx="4353">
                  <c:v>41800</c:v>
                </c:pt>
                <c:pt idx="4354">
                  <c:v>41801</c:v>
                </c:pt>
                <c:pt idx="4355">
                  <c:v>41802</c:v>
                </c:pt>
                <c:pt idx="4356">
                  <c:v>41803</c:v>
                </c:pt>
                <c:pt idx="4357">
                  <c:v>41806</c:v>
                </c:pt>
                <c:pt idx="4358">
                  <c:v>41807</c:v>
                </c:pt>
                <c:pt idx="4359">
                  <c:v>41808</c:v>
                </c:pt>
                <c:pt idx="4360">
                  <c:v>41810</c:v>
                </c:pt>
                <c:pt idx="4361">
                  <c:v>41813</c:v>
                </c:pt>
                <c:pt idx="4362">
                  <c:v>41814</c:v>
                </c:pt>
                <c:pt idx="4363">
                  <c:v>41815</c:v>
                </c:pt>
                <c:pt idx="4364">
                  <c:v>41816</c:v>
                </c:pt>
                <c:pt idx="4365">
                  <c:v>41817</c:v>
                </c:pt>
                <c:pt idx="4366">
                  <c:v>41820</c:v>
                </c:pt>
                <c:pt idx="4367">
                  <c:v>41821</c:v>
                </c:pt>
                <c:pt idx="4368">
                  <c:v>41822</c:v>
                </c:pt>
                <c:pt idx="4369">
                  <c:v>41823</c:v>
                </c:pt>
                <c:pt idx="4370">
                  <c:v>41824</c:v>
                </c:pt>
                <c:pt idx="4371">
                  <c:v>41827</c:v>
                </c:pt>
                <c:pt idx="4372">
                  <c:v>41828</c:v>
                </c:pt>
                <c:pt idx="4373">
                  <c:v>41829</c:v>
                </c:pt>
                <c:pt idx="4374">
                  <c:v>41830</c:v>
                </c:pt>
                <c:pt idx="4375">
                  <c:v>41831</c:v>
                </c:pt>
                <c:pt idx="4376">
                  <c:v>41834</c:v>
                </c:pt>
                <c:pt idx="4377">
                  <c:v>41835</c:v>
                </c:pt>
                <c:pt idx="4378">
                  <c:v>41836</c:v>
                </c:pt>
                <c:pt idx="4379">
                  <c:v>41837</c:v>
                </c:pt>
                <c:pt idx="4380">
                  <c:v>41838</c:v>
                </c:pt>
                <c:pt idx="4381">
                  <c:v>41841</c:v>
                </c:pt>
                <c:pt idx="4382">
                  <c:v>41842</c:v>
                </c:pt>
                <c:pt idx="4383">
                  <c:v>41843</c:v>
                </c:pt>
                <c:pt idx="4384">
                  <c:v>41844</c:v>
                </c:pt>
                <c:pt idx="4385">
                  <c:v>41845</c:v>
                </c:pt>
                <c:pt idx="4386">
                  <c:v>41848</c:v>
                </c:pt>
                <c:pt idx="4387">
                  <c:v>41849</c:v>
                </c:pt>
                <c:pt idx="4388">
                  <c:v>41850</c:v>
                </c:pt>
                <c:pt idx="4389">
                  <c:v>41851</c:v>
                </c:pt>
                <c:pt idx="4390">
                  <c:v>41852</c:v>
                </c:pt>
                <c:pt idx="4391">
                  <c:v>41855</c:v>
                </c:pt>
                <c:pt idx="4392">
                  <c:v>41856</c:v>
                </c:pt>
                <c:pt idx="4393">
                  <c:v>41857</c:v>
                </c:pt>
                <c:pt idx="4394">
                  <c:v>41858</c:v>
                </c:pt>
                <c:pt idx="4395">
                  <c:v>41859</c:v>
                </c:pt>
                <c:pt idx="4396">
                  <c:v>41862</c:v>
                </c:pt>
                <c:pt idx="4397">
                  <c:v>41863</c:v>
                </c:pt>
                <c:pt idx="4398">
                  <c:v>41864</c:v>
                </c:pt>
                <c:pt idx="4399">
                  <c:v>41865</c:v>
                </c:pt>
                <c:pt idx="4400">
                  <c:v>41869</c:v>
                </c:pt>
                <c:pt idx="4401">
                  <c:v>41870</c:v>
                </c:pt>
                <c:pt idx="4402">
                  <c:v>41871</c:v>
                </c:pt>
                <c:pt idx="4403">
                  <c:v>41872</c:v>
                </c:pt>
                <c:pt idx="4404">
                  <c:v>41873</c:v>
                </c:pt>
                <c:pt idx="4405">
                  <c:v>41876</c:v>
                </c:pt>
                <c:pt idx="4406">
                  <c:v>41877</c:v>
                </c:pt>
                <c:pt idx="4407">
                  <c:v>41878</c:v>
                </c:pt>
                <c:pt idx="4408">
                  <c:v>41879</c:v>
                </c:pt>
                <c:pt idx="4409">
                  <c:v>41880</c:v>
                </c:pt>
                <c:pt idx="4410">
                  <c:v>41883</c:v>
                </c:pt>
                <c:pt idx="4411">
                  <c:v>41884</c:v>
                </c:pt>
                <c:pt idx="4412">
                  <c:v>41885</c:v>
                </c:pt>
                <c:pt idx="4413">
                  <c:v>41886</c:v>
                </c:pt>
                <c:pt idx="4414">
                  <c:v>41887</c:v>
                </c:pt>
                <c:pt idx="4415">
                  <c:v>41890</c:v>
                </c:pt>
                <c:pt idx="4416">
                  <c:v>41891</c:v>
                </c:pt>
                <c:pt idx="4417">
                  <c:v>41892</c:v>
                </c:pt>
                <c:pt idx="4418">
                  <c:v>41893</c:v>
                </c:pt>
                <c:pt idx="4419">
                  <c:v>41894</c:v>
                </c:pt>
                <c:pt idx="4420">
                  <c:v>41897</c:v>
                </c:pt>
                <c:pt idx="4421">
                  <c:v>41898</c:v>
                </c:pt>
                <c:pt idx="4422">
                  <c:v>41899</c:v>
                </c:pt>
                <c:pt idx="4423">
                  <c:v>41900</c:v>
                </c:pt>
                <c:pt idx="4424">
                  <c:v>41901</c:v>
                </c:pt>
                <c:pt idx="4425">
                  <c:v>41904</c:v>
                </c:pt>
                <c:pt idx="4426">
                  <c:v>41905</c:v>
                </c:pt>
                <c:pt idx="4427">
                  <c:v>41906</c:v>
                </c:pt>
                <c:pt idx="4428">
                  <c:v>41907</c:v>
                </c:pt>
                <c:pt idx="4429">
                  <c:v>41908</c:v>
                </c:pt>
                <c:pt idx="4430">
                  <c:v>41911</c:v>
                </c:pt>
                <c:pt idx="4431">
                  <c:v>41912</c:v>
                </c:pt>
                <c:pt idx="4432">
                  <c:v>41913</c:v>
                </c:pt>
                <c:pt idx="4433">
                  <c:v>41914</c:v>
                </c:pt>
                <c:pt idx="4434">
                  <c:v>41915</c:v>
                </c:pt>
                <c:pt idx="4435">
                  <c:v>41918</c:v>
                </c:pt>
                <c:pt idx="4436">
                  <c:v>41919</c:v>
                </c:pt>
                <c:pt idx="4437">
                  <c:v>41920</c:v>
                </c:pt>
                <c:pt idx="4438">
                  <c:v>41921</c:v>
                </c:pt>
                <c:pt idx="4439">
                  <c:v>41922</c:v>
                </c:pt>
                <c:pt idx="4440">
                  <c:v>41925</c:v>
                </c:pt>
                <c:pt idx="4441">
                  <c:v>41926</c:v>
                </c:pt>
                <c:pt idx="4442">
                  <c:v>41927</c:v>
                </c:pt>
                <c:pt idx="4443">
                  <c:v>41928</c:v>
                </c:pt>
                <c:pt idx="4444">
                  <c:v>41929</c:v>
                </c:pt>
                <c:pt idx="4445">
                  <c:v>41932</c:v>
                </c:pt>
                <c:pt idx="4446">
                  <c:v>41933</c:v>
                </c:pt>
                <c:pt idx="4447">
                  <c:v>41934</c:v>
                </c:pt>
                <c:pt idx="4448">
                  <c:v>41935</c:v>
                </c:pt>
                <c:pt idx="4449">
                  <c:v>41936</c:v>
                </c:pt>
                <c:pt idx="4450">
                  <c:v>41939</c:v>
                </c:pt>
                <c:pt idx="4451">
                  <c:v>41940</c:v>
                </c:pt>
                <c:pt idx="4452">
                  <c:v>41941</c:v>
                </c:pt>
                <c:pt idx="4453">
                  <c:v>41942</c:v>
                </c:pt>
                <c:pt idx="4454">
                  <c:v>41943</c:v>
                </c:pt>
                <c:pt idx="4455">
                  <c:v>41946</c:v>
                </c:pt>
                <c:pt idx="4456">
                  <c:v>41947</c:v>
                </c:pt>
                <c:pt idx="4457">
                  <c:v>41948</c:v>
                </c:pt>
                <c:pt idx="4458">
                  <c:v>41949</c:v>
                </c:pt>
                <c:pt idx="4459">
                  <c:v>41950</c:v>
                </c:pt>
                <c:pt idx="4460">
                  <c:v>41953</c:v>
                </c:pt>
                <c:pt idx="4461">
                  <c:v>41955</c:v>
                </c:pt>
                <c:pt idx="4462">
                  <c:v>41956</c:v>
                </c:pt>
                <c:pt idx="4463">
                  <c:v>41957</c:v>
                </c:pt>
                <c:pt idx="4464">
                  <c:v>41960</c:v>
                </c:pt>
                <c:pt idx="4465">
                  <c:v>41961</c:v>
                </c:pt>
                <c:pt idx="4466">
                  <c:v>41962</c:v>
                </c:pt>
                <c:pt idx="4467">
                  <c:v>41963</c:v>
                </c:pt>
                <c:pt idx="4468">
                  <c:v>41964</c:v>
                </c:pt>
                <c:pt idx="4469">
                  <c:v>41967</c:v>
                </c:pt>
                <c:pt idx="4470">
                  <c:v>41968</c:v>
                </c:pt>
                <c:pt idx="4471">
                  <c:v>41969</c:v>
                </c:pt>
                <c:pt idx="4472">
                  <c:v>41970</c:v>
                </c:pt>
                <c:pt idx="4473">
                  <c:v>41971</c:v>
                </c:pt>
                <c:pt idx="4474">
                  <c:v>41974</c:v>
                </c:pt>
                <c:pt idx="4475">
                  <c:v>41975</c:v>
                </c:pt>
                <c:pt idx="4476">
                  <c:v>41976</c:v>
                </c:pt>
                <c:pt idx="4477">
                  <c:v>41977</c:v>
                </c:pt>
                <c:pt idx="4478">
                  <c:v>41978</c:v>
                </c:pt>
                <c:pt idx="4479">
                  <c:v>41981</c:v>
                </c:pt>
                <c:pt idx="4480">
                  <c:v>41982</c:v>
                </c:pt>
                <c:pt idx="4481">
                  <c:v>41983</c:v>
                </c:pt>
                <c:pt idx="4482">
                  <c:v>41984</c:v>
                </c:pt>
                <c:pt idx="4483">
                  <c:v>41985</c:v>
                </c:pt>
                <c:pt idx="4484">
                  <c:v>41988</c:v>
                </c:pt>
                <c:pt idx="4485">
                  <c:v>41989</c:v>
                </c:pt>
                <c:pt idx="4486">
                  <c:v>41990</c:v>
                </c:pt>
                <c:pt idx="4487">
                  <c:v>41991</c:v>
                </c:pt>
                <c:pt idx="4488">
                  <c:v>41992</c:v>
                </c:pt>
                <c:pt idx="4489">
                  <c:v>41995</c:v>
                </c:pt>
                <c:pt idx="4490">
                  <c:v>41996</c:v>
                </c:pt>
                <c:pt idx="4491">
                  <c:v>41997</c:v>
                </c:pt>
                <c:pt idx="4492">
                  <c:v>42002</c:v>
                </c:pt>
                <c:pt idx="4493">
                  <c:v>42003</c:v>
                </c:pt>
                <c:pt idx="4494">
                  <c:v>42004</c:v>
                </c:pt>
                <c:pt idx="4495">
                  <c:v>42006</c:v>
                </c:pt>
                <c:pt idx="4496">
                  <c:v>42009</c:v>
                </c:pt>
                <c:pt idx="4497">
                  <c:v>42011</c:v>
                </c:pt>
                <c:pt idx="4498">
                  <c:v>42012</c:v>
                </c:pt>
                <c:pt idx="4499">
                  <c:v>42013</c:v>
                </c:pt>
                <c:pt idx="4500">
                  <c:v>42016</c:v>
                </c:pt>
                <c:pt idx="4501">
                  <c:v>42017</c:v>
                </c:pt>
                <c:pt idx="4502">
                  <c:v>42018</c:v>
                </c:pt>
                <c:pt idx="4503">
                  <c:v>42019</c:v>
                </c:pt>
                <c:pt idx="4504">
                  <c:v>42020</c:v>
                </c:pt>
                <c:pt idx="4505">
                  <c:v>42023</c:v>
                </c:pt>
                <c:pt idx="4506">
                  <c:v>42024</c:v>
                </c:pt>
                <c:pt idx="4507">
                  <c:v>42025</c:v>
                </c:pt>
                <c:pt idx="4508">
                  <c:v>42026</c:v>
                </c:pt>
                <c:pt idx="4509">
                  <c:v>42027</c:v>
                </c:pt>
                <c:pt idx="4510">
                  <c:v>42030</c:v>
                </c:pt>
                <c:pt idx="4511">
                  <c:v>42031</c:v>
                </c:pt>
                <c:pt idx="4512">
                  <c:v>42032</c:v>
                </c:pt>
                <c:pt idx="4513">
                  <c:v>42033</c:v>
                </c:pt>
                <c:pt idx="4514">
                  <c:v>42034</c:v>
                </c:pt>
                <c:pt idx="4515">
                  <c:v>42037</c:v>
                </c:pt>
                <c:pt idx="4516">
                  <c:v>42038</c:v>
                </c:pt>
                <c:pt idx="4517">
                  <c:v>42039</c:v>
                </c:pt>
                <c:pt idx="4518">
                  <c:v>42040</c:v>
                </c:pt>
                <c:pt idx="4519">
                  <c:v>42041</c:v>
                </c:pt>
                <c:pt idx="4520">
                  <c:v>42044</c:v>
                </c:pt>
                <c:pt idx="4521">
                  <c:v>42045</c:v>
                </c:pt>
                <c:pt idx="4522">
                  <c:v>42046</c:v>
                </c:pt>
                <c:pt idx="4523">
                  <c:v>42047</c:v>
                </c:pt>
                <c:pt idx="4524">
                  <c:v>42048</c:v>
                </c:pt>
                <c:pt idx="4525">
                  <c:v>42051</c:v>
                </c:pt>
                <c:pt idx="4526">
                  <c:v>42052</c:v>
                </c:pt>
                <c:pt idx="4527">
                  <c:v>42053</c:v>
                </c:pt>
                <c:pt idx="4528">
                  <c:v>42054</c:v>
                </c:pt>
                <c:pt idx="4529">
                  <c:v>42055</c:v>
                </c:pt>
                <c:pt idx="4530">
                  <c:v>42058</c:v>
                </c:pt>
                <c:pt idx="4531">
                  <c:v>42059</c:v>
                </c:pt>
                <c:pt idx="4532">
                  <c:v>42060</c:v>
                </c:pt>
                <c:pt idx="4533">
                  <c:v>42061</c:v>
                </c:pt>
                <c:pt idx="4534">
                  <c:v>42062</c:v>
                </c:pt>
                <c:pt idx="4535">
                  <c:v>42065</c:v>
                </c:pt>
                <c:pt idx="4536">
                  <c:v>42066</c:v>
                </c:pt>
                <c:pt idx="4537">
                  <c:v>42067</c:v>
                </c:pt>
                <c:pt idx="4538">
                  <c:v>42068</c:v>
                </c:pt>
                <c:pt idx="4539">
                  <c:v>42069</c:v>
                </c:pt>
                <c:pt idx="4540">
                  <c:v>42072</c:v>
                </c:pt>
                <c:pt idx="4541">
                  <c:v>42073</c:v>
                </c:pt>
                <c:pt idx="4542">
                  <c:v>42074</c:v>
                </c:pt>
                <c:pt idx="4543">
                  <c:v>42075</c:v>
                </c:pt>
                <c:pt idx="4544">
                  <c:v>42076</c:v>
                </c:pt>
                <c:pt idx="4545">
                  <c:v>42079</c:v>
                </c:pt>
                <c:pt idx="4546">
                  <c:v>42080</c:v>
                </c:pt>
                <c:pt idx="4547">
                  <c:v>42081</c:v>
                </c:pt>
                <c:pt idx="4548">
                  <c:v>42082</c:v>
                </c:pt>
                <c:pt idx="4549">
                  <c:v>42083</c:v>
                </c:pt>
                <c:pt idx="4550">
                  <c:v>42086</c:v>
                </c:pt>
                <c:pt idx="4551">
                  <c:v>42087</c:v>
                </c:pt>
                <c:pt idx="4552">
                  <c:v>42088</c:v>
                </c:pt>
                <c:pt idx="4553">
                  <c:v>42089</c:v>
                </c:pt>
                <c:pt idx="4554">
                  <c:v>42090</c:v>
                </c:pt>
                <c:pt idx="4555">
                  <c:v>42093</c:v>
                </c:pt>
                <c:pt idx="4556">
                  <c:v>42094</c:v>
                </c:pt>
                <c:pt idx="4557">
                  <c:v>42095</c:v>
                </c:pt>
                <c:pt idx="4558">
                  <c:v>42096</c:v>
                </c:pt>
                <c:pt idx="4559">
                  <c:v>42097</c:v>
                </c:pt>
                <c:pt idx="4560">
                  <c:v>42101</c:v>
                </c:pt>
                <c:pt idx="4561">
                  <c:v>42102</c:v>
                </c:pt>
                <c:pt idx="4562">
                  <c:v>42103</c:v>
                </c:pt>
                <c:pt idx="4563">
                  <c:v>42104</c:v>
                </c:pt>
                <c:pt idx="4564">
                  <c:v>42107</c:v>
                </c:pt>
                <c:pt idx="4565">
                  <c:v>42108</c:v>
                </c:pt>
                <c:pt idx="4566">
                  <c:v>42109</c:v>
                </c:pt>
                <c:pt idx="4567">
                  <c:v>42110</c:v>
                </c:pt>
                <c:pt idx="4568">
                  <c:v>42111</c:v>
                </c:pt>
                <c:pt idx="4569">
                  <c:v>42114</c:v>
                </c:pt>
                <c:pt idx="4570">
                  <c:v>42115</c:v>
                </c:pt>
                <c:pt idx="4571">
                  <c:v>42116</c:v>
                </c:pt>
                <c:pt idx="4572">
                  <c:v>42117</c:v>
                </c:pt>
                <c:pt idx="4573">
                  <c:v>42118</c:v>
                </c:pt>
                <c:pt idx="4574">
                  <c:v>42121</c:v>
                </c:pt>
                <c:pt idx="4575">
                  <c:v>42122</c:v>
                </c:pt>
                <c:pt idx="4576">
                  <c:v>42123</c:v>
                </c:pt>
                <c:pt idx="4577">
                  <c:v>42124</c:v>
                </c:pt>
                <c:pt idx="4578">
                  <c:v>42128</c:v>
                </c:pt>
                <c:pt idx="4579">
                  <c:v>42129</c:v>
                </c:pt>
                <c:pt idx="4580">
                  <c:v>42130</c:v>
                </c:pt>
                <c:pt idx="4581">
                  <c:v>42131</c:v>
                </c:pt>
                <c:pt idx="4582">
                  <c:v>42132</c:v>
                </c:pt>
                <c:pt idx="4583">
                  <c:v>42135</c:v>
                </c:pt>
                <c:pt idx="4584">
                  <c:v>42136</c:v>
                </c:pt>
                <c:pt idx="4585">
                  <c:v>42137</c:v>
                </c:pt>
                <c:pt idx="4586">
                  <c:v>42138</c:v>
                </c:pt>
                <c:pt idx="4587">
                  <c:v>42139</c:v>
                </c:pt>
                <c:pt idx="4588">
                  <c:v>42142</c:v>
                </c:pt>
                <c:pt idx="4589">
                  <c:v>42143</c:v>
                </c:pt>
                <c:pt idx="4590">
                  <c:v>42144</c:v>
                </c:pt>
                <c:pt idx="4591">
                  <c:v>42145</c:v>
                </c:pt>
                <c:pt idx="4592">
                  <c:v>42146</c:v>
                </c:pt>
                <c:pt idx="4593">
                  <c:v>42149</c:v>
                </c:pt>
                <c:pt idx="4594">
                  <c:v>42150</c:v>
                </c:pt>
                <c:pt idx="4595">
                  <c:v>42151</c:v>
                </c:pt>
                <c:pt idx="4596">
                  <c:v>42152</c:v>
                </c:pt>
                <c:pt idx="4597">
                  <c:v>42153</c:v>
                </c:pt>
                <c:pt idx="4598">
                  <c:v>42156</c:v>
                </c:pt>
                <c:pt idx="4599">
                  <c:v>42157</c:v>
                </c:pt>
                <c:pt idx="4600">
                  <c:v>42158</c:v>
                </c:pt>
                <c:pt idx="4601">
                  <c:v>42160</c:v>
                </c:pt>
                <c:pt idx="4602">
                  <c:v>42163</c:v>
                </c:pt>
                <c:pt idx="4603">
                  <c:v>42164</c:v>
                </c:pt>
                <c:pt idx="4604">
                  <c:v>42165</c:v>
                </c:pt>
                <c:pt idx="4605">
                  <c:v>42166</c:v>
                </c:pt>
                <c:pt idx="4606">
                  <c:v>42167</c:v>
                </c:pt>
                <c:pt idx="4607">
                  <c:v>42170</c:v>
                </c:pt>
                <c:pt idx="4608">
                  <c:v>42171</c:v>
                </c:pt>
                <c:pt idx="4609">
                  <c:v>42172</c:v>
                </c:pt>
                <c:pt idx="4610">
                  <c:v>42173</c:v>
                </c:pt>
                <c:pt idx="4611">
                  <c:v>42174</c:v>
                </c:pt>
                <c:pt idx="4612">
                  <c:v>42177</c:v>
                </c:pt>
                <c:pt idx="4613">
                  <c:v>42178</c:v>
                </c:pt>
                <c:pt idx="4614">
                  <c:v>42179</c:v>
                </c:pt>
                <c:pt idx="4615">
                  <c:v>42180</c:v>
                </c:pt>
                <c:pt idx="4616">
                  <c:v>42181</c:v>
                </c:pt>
                <c:pt idx="4617">
                  <c:v>42184</c:v>
                </c:pt>
                <c:pt idx="4618">
                  <c:v>42185</c:v>
                </c:pt>
                <c:pt idx="4619">
                  <c:v>42186</c:v>
                </c:pt>
                <c:pt idx="4620">
                  <c:v>42187</c:v>
                </c:pt>
                <c:pt idx="4621">
                  <c:v>42188</c:v>
                </c:pt>
                <c:pt idx="4622">
                  <c:v>42191</c:v>
                </c:pt>
                <c:pt idx="4623">
                  <c:v>42192</c:v>
                </c:pt>
                <c:pt idx="4624">
                  <c:v>42193</c:v>
                </c:pt>
                <c:pt idx="4625">
                  <c:v>42194</c:v>
                </c:pt>
                <c:pt idx="4626">
                  <c:v>42195</c:v>
                </c:pt>
                <c:pt idx="4627">
                  <c:v>42198</c:v>
                </c:pt>
                <c:pt idx="4628">
                  <c:v>42199</c:v>
                </c:pt>
                <c:pt idx="4629">
                  <c:v>42200</c:v>
                </c:pt>
                <c:pt idx="4630">
                  <c:v>42201</c:v>
                </c:pt>
                <c:pt idx="4631">
                  <c:v>42202</c:v>
                </c:pt>
                <c:pt idx="4632">
                  <c:v>42205</c:v>
                </c:pt>
                <c:pt idx="4633">
                  <c:v>42206</c:v>
                </c:pt>
                <c:pt idx="4634">
                  <c:v>42207</c:v>
                </c:pt>
                <c:pt idx="4635">
                  <c:v>42208</c:v>
                </c:pt>
                <c:pt idx="4636">
                  <c:v>42209</c:v>
                </c:pt>
                <c:pt idx="4637">
                  <c:v>42212</c:v>
                </c:pt>
                <c:pt idx="4638">
                  <c:v>42213</c:v>
                </c:pt>
                <c:pt idx="4639">
                  <c:v>42214</c:v>
                </c:pt>
                <c:pt idx="4640">
                  <c:v>42215</c:v>
                </c:pt>
                <c:pt idx="4641">
                  <c:v>42216</c:v>
                </c:pt>
                <c:pt idx="4642">
                  <c:v>42219</c:v>
                </c:pt>
                <c:pt idx="4643">
                  <c:v>42220</c:v>
                </c:pt>
                <c:pt idx="4644">
                  <c:v>42221</c:v>
                </c:pt>
                <c:pt idx="4645">
                  <c:v>42222</c:v>
                </c:pt>
                <c:pt idx="4646">
                  <c:v>42223</c:v>
                </c:pt>
                <c:pt idx="4647">
                  <c:v>42226</c:v>
                </c:pt>
                <c:pt idx="4648">
                  <c:v>42227</c:v>
                </c:pt>
                <c:pt idx="4649">
                  <c:v>42228</c:v>
                </c:pt>
                <c:pt idx="4650">
                  <c:v>42229</c:v>
                </c:pt>
                <c:pt idx="4651">
                  <c:v>42230</c:v>
                </c:pt>
                <c:pt idx="4652">
                  <c:v>42233</c:v>
                </c:pt>
                <c:pt idx="4653">
                  <c:v>42234</c:v>
                </c:pt>
                <c:pt idx="4654">
                  <c:v>42235</c:v>
                </c:pt>
                <c:pt idx="4655">
                  <c:v>42236</c:v>
                </c:pt>
                <c:pt idx="4656">
                  <c:v>42237</c:v>
                </c:pt>
                <c:pt idx="4657">
                  <c:v>42240</c:v>
                </c:pt>
                <c:pt idx="4658">
                  <c:v>42241</c:v>
                </c:pt>
                <c:pt idx="4659">
                  <c:v>42242</c:v>
                </c:pt>
                <c:pt idx="4660">
                  <c:v>42243</c:v>
                </c:pt>
                <c:pt idx="4661">
                  <c:v>42244</c:v>
                </c:pt>
                <c:pt idx="4662">
                  <c:v>42247</c:v>
                </c:pt>
                <c:pt idx="4663">
                  <c:v>42248</c:v>
                </c:pt>
                <c:pt idx="4664">
                  <c:v>42249</c:v>
                </c:pt>
                <c:pt idx="4665">
                  <c:v>42250</c:v>
                </c:pt>
                <c:pt idx="4666">
                  <c:v>42251</c:v>
                </c:pt>
                <c:pt idx="4667">
                  <c:v>42254</c:v>
                </c:pt>
                <c:pt idx="4668">
                  <c:v>42255</c:v>
                </c:pt>
                <c:pt idx="4669">
                  <c:v>42256</c:v>
                </c:pt>
                <c:pt idx="4670">
                  <c:v>42257</c:v>
                </c:pt>
                <c:pt idx="4671">
                  <c:v>42258</c:v>
                </c:pt>
                <c:pt idx="4672">
                  <c:v>42261</c:v>
                </c:pt>
                <c:pt idx="4673">
                  <c:v>42262</c:v>
                </c:pt>
                <c:pt idx="4674">
                  <c:v>42263</c:v>
                </c:pt>
                <c:pt idx="4675">
                  <c:v>42264</c:v>
                </c:pt>
                <c:pt idx="4676">
                  <c:v>42265</c:v>
                </c:pt>
                <c:pt idx="4677">
                  <c:v>42268</c:v>
                </c:pt>
                <c:pt idx="4678">
                  <c:v>42269</c:v>
                </c:pt>
                <c:pt idx="4679">
                  <c:v>42270</c:v>
                </c:pt>
                <c:pt idx="4680">
                  <c:v>42271</c:v>
                </c:pt>
                <c:pt idx="4681">
                  <c:v>42272</c:v>
                </c:pt>
                <c:pt idx="4682">
                  <c:v>42275</c:v>
                </c:pt>
                <c:pt idx="4683">
                  <c:v>42276</c:v>
                </c:pt>
                <c:pt idx="4684">
                  <c:v>42277</c:v>
                </c:pt>
                <c:pt idx="4685">
                  <c:v>42278</c:v>
                </c:pt>
                <c:pt idx="4686">
                  <c:v>42279</c:v>
                </c:pt>
                <c:pt idx="4687">
                  <c:v>42282</c:v>
                </c:pt>
                <c:pt idx="4688">
                  <c:v>42283</c:v>
                </c:pt>
                <c:pt idx="4689">
                  <c:v>42284</c:v>
                </c:pt>
                <c:pt idx="4690">
                  <c:v>42285</c:v>
                </c:pt>
                <c:pt idx="4691">
                  <c:v>42286</c:v>
                </c:pt>
                <c:pt idx="4692">
                  <c:v>42289</c:v>
                </c:pt>
                <c:pt idx="4693">
                  <c:v>42290</c:v>
                </c:pt>
                <c:pt idx="4694">
                  <c:v>42291</c:v>
                </c:pt>
                <c:pt idx="4695">
                  <c:v>42292</c:v>
                </c:pt>
                <c:pt idx="4696">
                  <c:v>42293</c:v>
                </c:pt>
                <c:pt idx="4697">
                  <c:v>42296</c:v>
                </c:pt>
                <c:pt idx="4698">
                  <c:v>42297</c:v>
                </c:pt>
                <c:pt idx="4699">
                  <c:v>42298</c:v>
                </c:pt>
                <c:pt idx="4700">
                  <c:v>42299</c:v>
                </c:pt>
                <c:pt idx="4701">
                  <c:v>42300</c:v>
                </c:pt>
                <c:pt idx="4702">
                  <c:v>42303</c:v>
                </c:pt>
                <c:pt idx="4703">
                  <c:v>42304</c:v>
                </c:pt>
                <c:pt idx="4704">
                  <c:v>42305</c:v>
                </c:pt>
                <c:pt idx="4705">
                  <c:v>42306</c:v>
                </c:pt>
                <c:pt idx="4706">
                  <c:v>42307</c:v>
                </c:pt>
                <c:pt idx="4707">
                  <c:v>42310</c:v>
                </c:pt>
                <c:pt idx="4708">
                  <c:v>42311</c:v>
                </c:pt>
                <c:pt idx="4709">
                  <c:v>42312</c:v>
                </c:pt>
                <c:pt idx="4710">
                  <c:v>42313</c:v>
                </c:pt>
                <c:pt idx="4711">
                  <c:v>42314</c:v>
                </c:pt>
                <c:pt idx="4712">
                  <c:v>42317</c:v>
                </c:pt>
                <c:pt idx="4713">
                  <c:v>42318</c:v>
                </c:pt>
                <c:pt idx="4714">
                  <c:v>42320</c:v>
                </c:pt>
                <c:pt idx="4715">
                  <c:v>42321</c:v>
                </c:pt>
                <c:pt idx="4716">
                  <c:v>42324</c:v>
                </c:pt>
                <c:pt idx="4717">
                  <c:v>42325</c:v>
                </c:pt>
                <c:pt idx="4718">
                  <c:v>42326</c:v>
                </c:pt>
                <c:pt idx="4719">
                  <c:v>42327</c:v>
                </c:pt>
                <c:pt idx="4720">
                  <c:v>42328</c:v>
                </c:pt>
                <c:pt idx="4721">
                  <c:v>42331</c:v>
                </c:pt>
                <c:pt idx="4722">
                  <c:v>42332</c:v>
                </c:pt>
                <c:pt idx="4723">
                  <c:v>42333</c:v>
                </c:pt>
                <c:pt idx="4724">
                  <c:v>42334</c:v>
                </c:pt>
                <c:pt idx="4725">
                  <c:v>42335</c:v>
                </c:pt>
                <c:pt idx="4726">
                  <c:v>42338</c:v>
                </c:pt>
                <c:pt idx="4727">
                  <c:v>42339</c:v>
                </c:pt>
                <c:pt idx="4728">
                  <c:v>42340</c:v>
                </c:pt>
                <c:pt idx="4729">
                  <c:v>42341</c:v>
                </c:pt>
                <c:pt idx="4730">
                  <c:v>42342</c:v>
                </c:pt>
                <c:pt idx="4731">
                  <c:v>42345</c:v>
                </c:pt>
                <c:pt idx="4732">
                  <c:v>42346</c:v>
                </c:pt>
                <c:pt idx="4733">
                  <c:v>42347</c:v>
                </c:pt>
                <c:pt idx="4734">
                  <c:v>42348</c:v>
                </c:pt>
                <c:pt idx="4735">
                  <c:v>42349</c:v>
                </c:pt>
                <c:pt idx="4736">
                  <c:v>42352</c:v>
                </c:pt>
                <c:pt idx="4737">
                  <c:v>42353</c:v>
                </c:pt>
                <c:pt idx="4738">
                  <c:v>42354</c:v>
                </c:pt>
                <c:pt idx="4739">
                  <c:v>42355</c:v>
                </c:pt>
                <c:pt idx="4740">
                  <c:v>42356</c:v>
                </c:pt>
                <c:pt idx="4741">
                  <c:v>42359</c:v>
                </c:pt>
                <c:pt idx="4742">
                  <c:v>42360</c:v>
                </c:pt>
                <c:pt idx="4743">
                  <c:v>42361</c:v>
                </c:pt>
                <c:pt idx="4744">
                  <c:v>42362</c:v>
                </c:pt>
                <c:pt idx="4745">
                  <c:v>42366</c:v>
                </c:pt>
                <c:pt idx="4746">
                  <c:v>42367</c:v>
                </c:pt>
                <c:pt idx="4747">
                  <c:v>42368</c:v>
                </c:pt>
                <c:pt idx="4748">
                  <c:v>42369</c:v>
                </c:pt>
                <c:pt idx="4749">
                  <c:v>42373</c:v>
                </c:pt>
                <c:pt idx="4750">
                  <c:v>42374</c:v>
                </c:pt>
                <c:pt idx="4751">
                  <c:v>42376</c:v>
                </c:pt>
                <c:pt idx="4752">
                  <c:v>42377</c:v>
                </c:pt>
                <c:pt idx="4753">
                  <c:v>42380</c:v>
                </c:pt>
                <c:pt idx="4754">
                  <c:v>42381</c:v>
                </c:pt>
                <c:pt idx="4755">
                  <c:v>42382</c:v>
                </c:pt>
                <c:pt idx="4756">
                  <c:v>42383</c:v>
                </c:pt>
                <c:pt idx="4757">
                  <c:v>42384</c:v>
                </c:pt>
                <c:pt idx="4758">
                  <c:v>42387</c:v>
                </c:pt>
                <c:pt idx="4759">
                  <c:v>42388</c:v>
                </c:pt>
                <c:pt idx="4760">
                  <c:v>42389</c:v>
                </c:pt>
                <c:pt idx="4761">
                  <c:v>42390</c:v>
                </c:pt>
                <c:pt idx="4762">
                  <c:v>42391</c:v>
                </c:pt>
                <c:pt idx="4763">
                  <c:v>42394</c:v>
                </c:pt>
                <c:pt idx="4764">
                  <c:v>42395</c:v>
                </c:pt>
                <c:pt idx="4765">
                  <c:v>42396</c:v>
                </c:pt>
                <c:pt idx="4766">
                  <c:v>42397</c:v>
                </c:pt>
                <c:pt idx="4767">
                  <c:v>42398</c:v>
                </c:pt>
                <c:pt idx="4768">
                  <c:v>42401</c:v>
                </c:pt>
                <c:pt idx="4769">
                  <c:v>42402</c:v>
                </c:pt>
                <c:pt idx="4770">
                  <c:v>42403</c:v>
                </c:pt>
                <c:pt idx="4771">
                  <c:v>42404</c:v>
                </c:pt>
                <c:pt idx="4772">
                  <c:v>42405</c:v>
                </c:pt>
                <c:pt idx="4773">
                  <c:v>42408</c:v>
                </c:pt>
                <c:pt idx="4774">
                  <c:v>42409</c:v>
                </c:pt>
                <c:pt idx="4775">
                  <c:v>42410</c:v>
                </c:pt>
                <c:pt idx="4776">
                  <c:v>42411</c:v>
                </c:pt>
                <c:pt idx="4777">
                  <c:v>42412</c:v>
                </c:pt>
                <c:pt idx="4778">
                  <c:v>42415</c:v>
                </c:pt>
                <c:pt idx="4779">
                  <c:v>42416</c:v>
                </c:pt>
                <c:pt idx="4780">
                  <c:v>42417</c:v>
                </c:pt>
                <c:pt idx="4781">
                  <c:v>42418</c:v>
                </c:pt>
                <c:pt idx="4782">
                  <c:v>42419</c:v>
                </c:pt>
                <c:pt idx="4783">
                  <c:v>42422</c:v>
                </c:pt>
                <c:pt idx="4784">
                  <c:v>42423</c:v>
                </c:pt>
                <c:pt idx="4785">
                  <c:v>42424</c:v>
                </c:pt>
                <c:pt idx="4786">
                  <c:v>42425</c:v>
                </c:pt>
                <c:pt idx="4787">
                  <c:v>42426</c:v>
                </c:pt>
                <c:pt idx="4788">
                  <c:v>42429</c:v>
                </c:pt>
                <c:pt idx="4789">
                  <c:v>42430</c:v>
                </c:pt>
                <c:pt idx="4790">
                  <c:v>42431</c:v>
                </c:pt>
                <c:pt idx="4791">
                  <c:v>42432</c:v>
                </c:pt>
                <c:pt idx="4792">
                  <c:v>42433</c:v>
                </c:pt>
                <c:pt idx="4793">
                  <c:v>42436</c:v>
                </c:pt>
                <c:pt idx="4794">
                  <c:v>42437</c:v>
                </c:pt>
                <c:pt idx="4795">
                  <c:v>42438</c:v>
                </c:pt>
                <c:pt idx="4796">
                  <c:v>42439</c:v>
                </c:pt>
                <c:pt idx="4797">
                  <c:v>42440</c:v>
                </c:pt>
                <c:pt idx="4798">
                  <c:v>42443</c:v>
                </c:pt>
                <c:pt idx="4799">
                  <c:v>42444</c:v>
                </c:pt>
                <c:pt idx="4800">
                  <c:v>42445</c:v>
                </c:pt>
                <c:pt idx="4801">
                  <c:v>42446</c:v>
                </c:pt>
                <c:pt idx="4802">
                  <c:v>42447</c:v>
                </c:pt>
                <c:pt idx="4803">
                  <c:v>42450</c:v>
                </c:pt>
                <c:pt idx="4804">
                  <c:v>42451</c:v>
                </c:pt>
                <c:pt idx="4805">
                  <c:v>42452</c:v>
                </c:pt>
                <c:pt idx="4806">
                  <c:v>42453</c:v>
                </c:pt>
                <c:pt idx="4807">
                  <c:v>42454</c:v>
                </c:pt>
                <c:pt idx="4808">
                  <c:v>42458</c:v>
                </c:pt>
                <c:pt idx="4809">
                  <c:v>42459</c:v>
                </c:pt>
                <c:pt idx="4810">
                  <c:v>42460</c:v>
                </c:pt>
                <c:pt idx="4811">
                  <c:v>42461</c:v>
                </c:pt>
                <c:pt idx="4812">
                  <c:v>42464</c:v>
                </c:pt>
                <c:pt idx="4813">
                  <c:v>42465</c:v>
                </c:pt>
                <c:pt idx="4814">
                  <c:v>42466</c:v>
                </c:pt>
                <c:pt idx="4815">
                  <c:v>42467</c:v>
                </c:pt>
                <c:pt idx="4816">
                  <c:v>42468</c:v>
                </c:pt>
                <c:pt idx="4817">
                  <c:v>42471</c:v>
                </c:pt>
                <c:pt idx="4818">
                  <c:v>42472</c:v>
                </c:pt>
                <c:pt idx="4819">
                  <c:v>42473</c:v>
                </c:pt>
                <c:pt idx="4820">
                  <c:v>42474</c:v>
                </c:pt>
                <c:pt idx="4821">
                  <c:v>42475</c:v>
                </c:pt>
                <c:pt idx="4822">
                  <c:v>42478</c:v>
                </c:pt>
                <c:pt idx="4823">
                  <c:v>42479</c:v>
                </c:pt>
                <c:pt idx="4824">
                  <c:v>42480</c:v>
                </c:pt>
                <c:pt idx="4825">
                  <c:v>42481</c:v>
                </c:pt>
                <c:pt idx="4826">
                  <c:v>42482</c:v>
                </c:pt>
                <c:pt idx="4827">
                  <c:v>42485</c:v>
                </c:pt>
                <c:pt idx="4828">
                  <c:v>42486</c:v>
                </c:pt>
                <c:pt idx="4829">
                  <c:v>42487</c:v>
                </c:pt>
                <c:pt idx="4830">
                  <c:v>42488</c:v>
                </c:pt>
                <c:pt idx="4831">
                  <c:v>42489</c:v>
                </c:pt>
                <c:pt idx="4832">
                  <c:v>42492</c:v>
                </c:pt>
                <c:pt idx="4833">
                  <c:v>42494</c:v>
                </c:pt>
                <c:pt idx="4834">
                  <c:v>42495</c:v>
                </c:pt>
                <c:pt idx="4835">
                  <c:v>42496</c:v>
                </c:pt>
                <c:pt idx="4836">
                  <c:v>42499</c:v>
                </c:pt>
                <c:pt idx="4837">
                  <c:v>42500</c:v>
                </c:pt>
                <c:pt idx="4838">
                  <c:v>42501</c:v>
                </c:pt>
                <c:pt idx="4839">
                  <c:v>42502</c:v>
                </c:pt>
                <c:pt idx="4840">
                  <c:v>42503</c:v>
                </c:pt>
                <c:pt idx="4841">
                  <c:v>42506</c:v>
                </c:pt>
                <c:pt idx="4842">
                  <c:v>42507</c:v>
                </c:pt>
                <c:pt idx="4843">
                  <c:v>42508</c:v>
                </c:pt>
                <c:pt idx="4844">
                  <c:v>42509</c:v>
                </c:pt>
                <c:pt idx="4845">
                  <c:v>42510</c:v>
                </c:pt>
                <c:pt idx="4846">
                  <c:v>42513</c:v>
                </c:pt>
                <c:pt idx="4847">
                  <c:v>42514</c:v>
                </c:pt>
                <c:pt idx="4848">
                  <c:v>42515</c:v>
                </c:pt>
                <c:pt idx="4849">
                  <c:v>42517</c:v>
                </c:pt>
                <c:pt idx="4850">
                  <c:v>42520</c:v>
                </c:pt>
                <c:pt idx="4851">
                  <c:v>42521</c:v>
                </c:pt>
                <c:pt idx="4852">
                  <c:v>42522</c:v>
                </c:pt>
                <c:pt idx="4853">
                  <c:v>42523</c:v>
                </c:pt>
                <c:pt idx="4854">
                  <c:v>42524</c:v>
                </c:pt>
                <c:pt idx="4855">
                  <c:v>42527</c:v>
                </c:pt>
                <c:pt idx="4856">
                  <c:v>42528</c:v>
                </c:pt>
                <c:pt idx="4857">
                  <c:v>42529</c:v>
                </c:pt>
                <c:pt idx="4858">
                  <c:v>42530</c:v>
                </c:pt>
                <c:pt idx="4859">
                  <c:v>42531</c:v>
                </c:pt>
                <c:pt idx="4860">
                  <c:v>42534</c:v>
                </c:pt>
                <c:pt idx="4861">
                  <c:v>42535</c:v>
                </c:pt>
                <c:pt idx="4862">
                  <c:v>42536</c:v>
                </c:pt>
                <c:pt idx="4863">
                  <c:v>42537</c:v>
                </c:pt>
                <c:pt idx="4864">
                  <c:v>42538</c:v>
                </c:pt>
                <c:pt idx="4865">
                  <c:v>42541</c:v>
                </c:pt>
                <c:pt idx="4866">
                  <c:v>42542</c:v>
                </c:pt>
                <c:pt idx="4867">
                  <c:v>42543</c:v>
                </c:pt>
                <c:pt idx="4868">
                  <c:v>42544</c:v>
                </c:pt>
                <c:pt idx="4869">
                  <c:v>42545</c:v>
                </c:pt>
                <c:pt idx="4870">
                  <c:v>42548</c:v>
                </c:pt>
                <c:pt idx="4871">
                  <c:v>42549</c:v>
                </c:pt>
                <c:pt idx="4872">
                  <c:v>42550</c:v>
                </c:pt>
                <c:pt idx="4873">
                  <c:v>42551</c:v>
                </c:pt>
                <c:pt idx="4874">
                  <c:v>42552</c:v>
                </c:pt>
                <c:pt idx="4875">
                  <c:v>42555</c:v>
                </c:pt>
                <c:pt idx="4876">
                  <c:v>42556</c:v>
                </c:pt>
                <c:pt idx="4877">
                  <c:v>42557</c:v>
                </c:pt>
                <c:pt idx="4878">
                  <c:v>42558</c:v>
                </c:pt>
                <c:pt idx="4879">
                  <c:v>42559</c:v>
                </c:pt>
                <c:pt idx="4880">
                  <c:v>42562</c:v>
                </c:pt>
                <c:pt idx="4881">
                  <c:v>42563</c:v>
                </c:pt>
                <c:pt idx="4882">
                  <c:v>42564</c:v>
                </c:pt>
                <c:pt idx="4883">
                  <c:v>42565</c:v>
                </c:pt>
                <c:pt idx="4884">
                  <c:v>42566</c:v>
                </c:pt>
                <c:pt idx="4885">
                  <c:v>42569</c:v>
                </c:pt>
                <c:pt idx="4886">
                  <c:v>42570</c:v>
                </c:pt>
                <c:pt idx="4887">
                  <c:v>42571</c:v>
                </c:pt>
                <c:pt idx="4888">
                  <c:v>42572</c:v>
                </c:pt>
                <c:pt idx="4889">
                  <c:v>42573</c:v>
                </c:pt>
                <c:pt idx="4890">
                  <c:v>42576</c:v>
                </c:pt>
                <c:pt idx="4891">
                  <c:v>42577</c:v>
                </c:pt>
                <c:pt idx="4892">
                  <c:v>42578</c:v>
                </c:pt>
                <c:pt idx="4893">
                  <c:v>42579</c:v>
                </c:pt>
                <c:pt idx="4894">
                  <c:v>42580</c:v>
                </c:pt>
                <c:pt idx="4895">
                  <c:v>42583</c:v>
                </c:pt>
                <c:pt idx="4896">
                  <c:v>42584</c:v>
                </c:pt>
                <c:pt idx="4897">
                  <c:v>42585</c:v>
                </c:pt>
                <c:pt idx="4898">
                  <c:v>42586</c:v>
                </c:pt>
                <c:pt idx="4899">
                  <c:v>42587</c:v>
                </c:pt>
                <c:pt idx="4900">
                  <c:v>42590</c:v>
                </c:pt>
                <c:pt idx="4901">
                  <c:v>42591</c:v>
                </c:pt>
                <c:pt idx="4902">
                  <c:v>42592</c:v>
                </c:pt>
                <c:pt idx="4903">
                  <c:v>42593</c:v>
                </c:pt>
                <c:pt idx="4904">
                  <c:v>42594</c:v>
                </c:pt>
                <c:pt idx="4905">
                  <c:v>42598</c:v>
                </c:pt>
                <c:pt idx="4906">
                  <c:v>42599</c:v>
                </c:pt>
                <c:pt idx="4907">
                  <c:v>42600</c:v>
                </c:pt>
                <c:pt idx="4908">
                  <c:v>42601</c:v>
                </c:pt>
                <c:pt idx="4909">
                  <c:v>42604</c:v>
                </c:pt>
                <c:pt idx="4910">
                  <c:v>42605</c:v>
                </c:pt>
                <c:pt idx="4911">
                  <c:v>42606</c:v>
                </c:pt>
                <c:pt idx="4912">
                  <c:v>42607</c:v>
                </c:pt>
                <c:pt idx="4913">
                  <c:v>42608</c:v>
                </c:pt>
                <c:pt idx="4914">
                  <c:v>42611</c:v>
                </c:pt>
                <c:pt idx="4915">
                  <c:v>42612</c:v>
                </c:pt>
                <c:pt idx="4916">
                  <c:v>42613</c:v>
                </c:pt>
                <c:pt idx="4917">
                  <c:v>42614</c:v>
                </c:pt>
                <c:pt idx="4918">
                  <c:v>42615</c:v>
                </c:pt>
                <c:pt idx="4919">
                  <c:v>42618</c:v>
                </c:pt>
                <c:pt idx="4920">
                  <c:v>42619</c:v>
                </c:pt>
                <c:pt idx="4921">
                  <c:v>42620</c:v>
                </c:pt>
                <c:pt idx="4922">
                  <c:v>42621</c:v>
                </c:pt>
                <c:pt idx="4923">
                  <c:v>42622</c:v>
                </c:pt>
                <c:pt idx="4924">
                  <c:v>42625</c:v>
                </c:pt>
                <c:pt idx="4925">
                  <c:v>42626</c:v>
                </c:pt>
                <c:pt idx="4926">
                  <c:v>42627</c:v>
                </c:pt>
                <c:pt idx="4927">
                  <c:v>42628</c:v>
                </c:pt>
                <c:pt idx="4928">
                  <c:v>42629</c:v>
                </c:pt>
                <c:pt idx="4929">
                  <c:v>42632</c:v>
                </c:pt>
                <c:pt idx="4930">
                  <c:v>42633</c:v>
                </c:pt>
                <c:pt idx="4931">
                  <c:v>42634</c:v>
                </c:pt>
                <c:pt idx="4932">
                  <c:v>42635</c:v>
                </c:pt>
                <c:pt idx="4933">
                  <c:v>42636</c:v>
                </c:pt>
                <c:pt idx="4934">
                  <c:v>42639</c:v>
                </c:pt>
                <c:pt idx="4935">
                  <c:v>42640</c:v>
                </c:pt>
                <c:pt idx="4936">
                  <c:v>42641</c:v>
                </c:pt>
                <c:pt idx="4937">
                  <c:v>42642</c:v>
                </c:pt>
                <c:pt idx="4938">
                  <c:v>42643</c:v>
                </c:pt>
                <c:pt idx="4939">
                  <c:v>42646</c:v>
                </c:pt>
                <c:pt idx="4940">
                  <c:v>42647</c:v>
                </c:pt>
                <c:pt idx="4941">
                  <c:v>42648</c:v>
                </c:pt>
                <c:pt idx="4942">
                  <c:v>42649</c:v>
                </c:pt>
                <c:pt idx="4943">
                  <c:v>42650</c:v>
                </c:pt>
                <c:pt idx="4944">
                  <c:v>42653</c:v>
                </c:pt>
                <c:pt idx="4945">
                  <c:v>42654</c:v>
                </c:pt>
                <c:pt idx="4946">
                  <c:v>42655</c:v>
                </c:pt>
                <c:pt idx="4947">
                  <c:v>42656</c:v>
                </c:pt>
                <c:pt idx="4948">
                  <c:v>42657</c:v>
                </c:pt>
                <c:pt idx="4949">
                  <c:v>42660</c:v>
                </c:pt>
                <c:pt idx="4950">
                  <c:v>42661</c:v>
                </c:pt>
                <c:pt idx="4951">
                  <c:v>42662</c:v>
                </c:pt>
                <c:pt idx="4952">
                  <c:v>42663</c:v>
                </c:pt>
                <c:pt idx="4953">
                  <c:v>42664</c:v>
                </c:pt>
                <c:pt idx="4954">
                  <c:v>42667</c:v>
                </c:pt>
                <c:pt idx="4955">
                  <c:v>42668</c:v>
                </c:pt>
                <c:pt idx="4956">
                  <c:v>42669</c:v>
                </c:pt>
                <c:pt idx="4957">
                  <c:v>42670</c:v>
                </c:pt>
                <c:pt idx="4958">
                  <c:v>42671</c:v>
                </c:pt>
                <c:pt idx="4959">
                  <c:v>42674</c:v>
                </c:pt>
                <c:pt idx="4960">
                  <c:v>42676</c:v>
                </c:pt>
                <c:pt idx="4961">
                  <c:v>42677</c:v>
                </c:pt>
                <c:pt idx="4962">
                  <c:v>42678</c:v>
                </c:pt>
                <c:pt idx="4963">
                  <c:v>42681</c:v>
                </c:pt>
                <c:pt idx="4964">
                  <c:v>42682</c:v>
                </c:pt>
                <c:pt idx="4965">
                  <c:v>42683</c:v>
                </c:pt>
                <c:pt idx="4966">
                  <c:v>42684</c:v>
                </c:pt>
                <c:pt idx="4967">
                  <c:v>42688</c:v>
                </c:pt>
                <c:pt idx="4968">
                  <c:v>42689</c:v>
                </c:pt>
                <c:pt idx="4969">
                  <c:v>42690</c:v>
                </c:pt>
                <c:pt idx="4970">
                  <c:v>42691</c:v>
                </c:pt>
                <c:pt idx="4971">
                  <c:v>42692</c:v>
                </c:pt>
                <c:pt idx="4972">
                  <c:v>42695</c:v>
                </c:pt>
                <c:pt idx="4973">
                  <c:v>42696</c:v>
                </c:pt>
                <c:pt idx="4974">
                  <c:v>42697</c:v>
                </c:pt>
                <c:pt idx="4975">
                  <c:v>42698</c:v>
                </c:pt>
                <c:pt idx="4976">
                  <c:v>42699</c:v>
                </c:pt>
                <c:pt idx="4977">
                  <c:v>42702</c:v>
                </c:pt>
                <c:pt idx="4978">
                  <c:v>42703</c:v>
                </c:pt>
                <c:pt idx="4979">
                  <c:v>42704</c:v>
                </c:pt>
                <c:pt idx="4980">
                  <c:v>42705</c:v>
                </c:pt>
                <c:pt idx="4981">
                  <c:v>42706</c:v>
                </c:pt>
                <c:pt idx="4982">
                  <c:v>42709</c:v>
                </c:pt>
                <c:pt idx="4983">
                  <c:v>42710</c:v>
                </c:pt>
                <c:pt idx="4984">
                  <c:v>42711</c:v>
                </c:pt>
                <c:pt idx="4985">
                  <c:v>42712</c:v>
                </c:pt>
                <c:pt idx="4986">
                  <c:v>42713</c:v>
                </c:pt>
                <c:pt idx="4987">
                  <c:v>42716</c:v>
                </c:pt>
                <c:pt idx="4988">
                  <c:v>42717</c:v>
                </c:pt>
                <c:pt idx="4989">
                  <c:v>42718</c:v>
                </c:pt>
                <c:pt idx="4990">
                  <c:v>42719</c:v>
                </c:pt>
                <c:pt idx="4991">
                  <c:v>42720</c:v>
                </c:pt>
                <c:pt idx="4992">
                  <c:v>42723</c:v>
                </c:pt>
                <c:pt idx="4993">
                  <c:v>42724</c:v>
                </c:pt>
                <c:pt idx="4994">
                  <c:v>42725</c:v>
                </c:pt>
                <c:pt idx="4995">
                  <c:v>42726</c:v>
                </c:pt>
                <c:pt idx="4996">
                  <c:v>42727</c:v>
                </c:pt>
                <c:pt idx="4997">
                  <c:v>42731</c:v>
                </c:pt>
                <c:pt idx="4998">
                  <c:v>42732</c:v>
                </c:pt>
                <c:pt idx="4999">
                  <c:v>42733</c:v>
                </c:pt>
                <c:pt idx="5000">
                  <c:v>42734</c:v>
                </c:pt>
                <c:pt idx="5001">
                  <c:v>42737</c:v>
                </c:pt>
                <c:pt idx="5002">
                  <c:v>42738</c:v>
                </c:pt>
                <c:pt idx="5003">
                  <c:v>42739</c:v>
                </c:pt>
                <c:pt idx="5004">
                  <c:v>42740</c:v>
                </c:pt>
                <c:pt idx="5005">
                  <c:v>42744</c:v>
                </c:pt>
                <c:pt idx="5006">
                  <c:v>42745</c:v>
                </c:pt>
                <c:pt idx="5007">
                  <c:v>42746</c:v>
                </c:pt>
                <c:pt idx="5008">
                  <c:v>42747</c:v>
                </c:pt>
                <c:pt idx="5009">
                  <c:v>42748</c:v>
                </c:pt>
                <c:pt idx="5010">
                  <c:v>42751</c:v>
                </c:pt>
                <c:pt idx="5011">
                  <c:v>42752</c:v>
                </c:pt>
                <c:pt idx="5012">
                  <c:v>42753</c:v>
                </c:pt>
                <c:pt idx="5013">
                  <c:v>42754</c:v>
                </c:pt>
                <c:pt idx="5014">
                  <c:v>42755</c:v>
                </c:pt>
                <c:pt idx="5015">
                  <c:v>42758</c:v>
                </c:pt>
                <c:pt idx="5016">
                  <c:v>42759</c:v>
                </c:pt>
                <c:pt idx="5017">
                  <c:v>42760</c:v>
                </c:pt>
                <c:pt idx="5018">
                  <c:v>42761</c:v>
                </c:pt>
                <c:pt idx="5019">
                  <c:v>42762</c:v>
                </c:pt>
                <c:pt idx="5020">
                  <c:v>42765</c:v>
                </c:pt>
                <c:pt idx="5021">
                  <c:v>42766</c:v>
                </c:pt>
                <c:pt idx="5022">
                  <c:v>42767</c:v>
                </c:pt>
                <c:pt idx="5023">
                  <c:v>42768</c:v>
                </c:pt>
                <c:pt idx="5024">
                  <c:v>42769</c:v>
                </c:pt>
                <c:pt idx="5025">
                  <c:v>42772</c:v>
                </c:pt>
                <c:pt idx="5026">
                  <c:v>42773</c:v>
                </c:pt>
                <c:pt idx="5027">
                  <c:v>42774</c:v>
                </c:pt>
                <c:pt idx="5028">
                  <c:v>42775</c:v>
                </c:pt>
                <c:pt idx="5029">
                  <c:v>42776</c:v>
                </c:pt>
                <c:pt idx="5030">
                  <c:v>42779</c:v>
                </c:pt>
                <c:pt idx="5031">
                  <c:v>42780</c:v>
                </c:pt>
                <c:pt idx="5032">
                  <c:v>42781</c:v>
                </c:pt>
                <c:pt idx="5033">
                  <c:v>42782</c:v>
                </c:pt>
                <c:pt idx="5034">
                  <c:v>42783</c:v>
                </c:pt>
                <c:pt idx="5035">
                  <c:v>42786</c:v>
                </c:pt>
                <c:pt idx="5036">
                  <c:v>42787</c:v>
                </c:pt>
                <c:pt idx="5037">
                  <c:v>42788</c:v>
                </c:pt>
                <c:pt idx="5038">
                  <c:v>42789</c:v>
                </c:pt>
                <c:pt idx="5039">
                  <c:v>42790</c:v>
                </c:pt>
                <c:pt idx="5040">
                  <c:v>42793</c:v>
                </c:pt>
                <c:pt idx="5041">
                  <c:v>42794</c:v>
                </c:pt>
                <c:pt idx="5042">
                  <c:v>42795</c:v>
                </c:pt>
                <c:pt idx="5043">
                  <c:v>42796</c:v>
                </c:pt>
                <c:pt idx="5044">
                  <c:v>42797</c:v>
                </c:pt>
                <c:pt idx="5045">
                  <c:v>42800</c:v>
                </c:pt>
                <c:pt idx="5046">
                  <c:v>42801</c:v>
                </c:pt>
                <c:pt idx="5047">
                  <c:v>42802</c:v>
                </c:pt>
                <c:pt idx="5048">
                  <c:v>42803</c:v>
                </c:pt>
                <c:pt idx="5049">
                  <c:v>42804</c:v>
                </c:pt>
                <c:pt idx="5050">
                  <c:v>42807</c:v>
                </c:pt>
                <c:pt idx="5051">
                  <c:v>42808</c:v>
                </c:pt>
                <c:pt idx="5052">
                  <c:v>42809</c:v>
                </c:pt>
                <c:pt idx="5053">
                  <c:v>42810</c:v>
                </c:pt>
                <c:pt idx="5054">
                  <c:v>42811</c:v>
                </c:pt>
                <c:pt idx="5055">
                  <c:v>42814</c:v>
                </c:pt>
                <c:pt idx="5056">
                  <c:v>42815</c:v>
                </c:pt>
                <c:pt idx="5057">
                  <c:v>42816</c:v>
                </c:pt>
                <c:pt idx="5058">
                  <c:v>42817</c:v>
                </c:pt>
                <c:pt idx="5059">
                  <c:v>42818</c:v>
                </c:pt>
                <c:pt idx="5060">
                  <c:v>42821</c:v>
                </c:pt>
                <c:pt idx="5061">
                  <c:v>42822</c:v>
                </c:pt>
                <c:pt idx="5062">
                  <c:v>42823</c:v>
                </c:pt>
                <c:pt idx="5063">
                  <c:v>42824</c:v>
                </c:pt>
                <c:pt idx="5064">
                  <c:v>42825</c:v>
                </c:pt>
                <c:pt idx="5065">
                  <c:v>42828</c:v>
                </c:pt>
                <c:pt idx="5066">
                  <c:v>42829</c:v>
                </c:pt>
                <c:pt idx="5067">
                  <c:v>42830</c:v>
                </c:pt>
                <c:pt idx="5068">
                  <c:v>42831</c:v>
                </c:pt>
                <c:pt idx="5069">
                  <c:v>42832</c:v>
                </c:pt>
                <c:pt idx="5070">
                  <c:v>42835</c:v>
                </c:pt>
                <c:pt idx="5071">
                  <c:v>42836</c:v>
                </c:pt>
                <c:pt idx="5072">
                  <c:v>42837</c:v>
                </c:pt>
                <c:pt idx="5073">
                  <c:v>42838</c:v>
                </c:pt>
                <c:pt idx="5074">
                  <c:v>42839</c:v>
                </c:pt>
                <c:pt idx="5075">
                  <c:v>42843</c:v>
                </c:pt>
                <c:pt idx="5076">
                  <c:v>42844</c:v>
                </c:pt>
                <c:pt idx="5077">
                  <c:v>42845</c:v>
                </c:pt>
                <c:pt idx="5078">
                  <c:v>42846</c:v>
                </c:pt>
                <c:pt idx="5079">
                  <c:v>42849</c:v>
                </c:pt>
                <c:pt idx="5080">
                  <c:v>42850</c:v>
                </c:pt>
                <c:pt idx="5081">
                  <c:v>42851</c:v>
                </c:pt>
                <c:pt idx="5082">
                  <c:v>42852</c:v>
                </c:pt>
                <c:pt idx="5083">
                  <c:v>42853</c:v>
                </c:pt>
                <c:pt idx="5084">
                  <c:v>42857</c:v>
                </c:pt>
                <c:pt idx="5085">
                  <c:v>42859</c:v>
                </c:pt>
                <c:pt idx="5086">
                  <c:v>42860</c:v>
                </c:pt>
                <c:pt idx="5087">
                  <c:v>42863</c:v>
                </c:pt>
                <c:pt idx="5088">
                  <c:v>42864</c:v>
                </c:pt>
                <c:pt idx="5089">
                  <c:v>42865</c:v>
                </c:pt>
                <c:pt idx="5090">
                  <c:v>42866</c:v>
                </c:pt>
                <c:pt idx="5091">
                  <c:v>42867</c:v>
                </c:pt>
                <c:pt idx="5092">
                  <c:v>42870</c:v>
                </c:pt>
                <c:pt idx="5093">
                  <c:v>42871</c:v>
                </c:pt>
                <c:pt idx="5094">
                  <c:v>42872</c:v>
                </c:pt>
                <c:pt idx="5095">
                  <c:v>42873</c:v>
                </c:pt>
                <c:pt idx="5096">
                  <c:v>42874</c:v>
                </c:pt>
                <c:pt idx="5097">
                  <c:v>42877</c:v>
                </c:pt>
                <c:pt idx="5098">
                  <c:v>42878</c:v>
                </c:pt>
                <c:pt idx="5099">
                  <c:v>42879</c:v>
                </c:pt>
                <c:pt idx="5100">
                  <c:v>42880</c:v>
                </c:pt>
                <c:pt idx="5101">
                  <c:v>42881</c:v>
                </c:pt>
                <c:pt idx="5102">
                  <c:v>42884</c:v>
                </c:pt>
                <c:pt idx="5103">
                  <c:v>42885</c:v>
                </c:pt>
                <c:pt idx="5104">
                  <c:v>42886</c:v>
                </c:pt>
                <c:pt idx="5105">
                  <c:v>42887</c:v>
                </c:pt>
                <c:pt idx="5106">
                  <c:v>42888</c:v>
                </c:pt>
                <c:pt idx="5107">
                  <c:v>42891</c:v>
                </c:pt>
                <c:pt idx="5108">
                  <c:v>42892</c:v>
                </c:pt>
                <c:pt idx="5109">
                  <c:v>42893</c:v>
                </c:pt>
                <c:pt idx="5110">
                  <c:v>42894</c:v>
                </c:pt>
                <c:pt idx="5111">
                  <c:v>42895</c:v>
                </c:pt>
                <c:pt idx="5112">
                  <c:v>42898</c:v>
                </c:pt>
                <c:pt idx="5113">
                  <c:v>42899</c:v>
                </c:pt>
                <c:pt idx="5114">
                  <c:v>42900</c:v>
                </c:pt>
                <c:pt idx="5115">
                  <c:v>42902</c:v>
                </c:pt>
                <c:pt idx="5116">
                  <c:v>42905</c:v>
                </c:pt>
                <c:pt idx="5117">
                  <c:v>42906</c:v>
                </c:pt>
                <c:pt idx="5118">
                  <c:v>42907</c:v>
                </c:pt>
                <c:pt idx="5119">
                  <c:v>42908</c:v>
                </c:pt>
                <c:pt idx="5120">
                  <c:v>42909</c:v>
                </c:pt>
                <c:pt idx="5121">
                  <c:v>42912</c:v>
                </c:pt>
                <c:pt idx="5122">
                  <c:v>42913</c:v>
                </c:pt>
                <c:pt idx="5123">
                  <c:v>42914</c:v>
                </c:pt>
                <c:pt idx="5124">
                  <c:v>42915</c:v>
                </c:pt>
                <c:pt idx="5125">
                  <c:v>42916</c:v>
                </c:pt>
                <c:pt idx="5126">
                  <c:v>42919</c:v>
                </c:pt>
                <c:pt idx="5127">
                  <c:v>42920</c:v>
                </c:pt>
                <c:pt idx="5128">
                  <c:v>42921</c:v>
                </c:pt>
                <c:pt idx="5129">
                  <c:v>42922</c:v>
                </c:pt>
                <c:pt idx="5130">
                  <c:v>42923</c:v>
                </c:pt>
                <c:pt idx="5131">
                  <c:v>42926</c:v>
                </c:pt>
                <c:pt idx="5132">
                  <c:v>42927</c:v>
                </c:pt>
                <c:pt idx="5133">
                  <c:v>42928</c:v>
                </c:pt>
                <c:pt idx="5134">
                  <c:v>42929</c:v>
                </c:pt>
                <c:pt idx="5135">
                  <c:v>42930</c:v>
                </c:pt>
                <c:pt idx="5136">
                  <c:v>42933</c:v>
                </c:pt>
                <c:pt idx="5137">
                  <c:v>42934</c:v>
                </c:pt>
                <c:pt idx="5138">
                  <c:v>42935</c:v>
                </c:pt>
                <c:pt idx="5139">
                  <c:v>42936</c:v>
                </c:pt>
                <c:pt idx="5140">
                  <c:v>42937</c:v>
                </c:pt>
                <c:pt idx="5141">
                  <c:v>42940</c:v>
                </c:pt>
                <c:pt idx="5142">
                  <c:v>42941</c:v>
                </c:pt>
                <c:pt idx="5143">
                  <c:v>42942</c:v>
                </c:pt>
                <c:pt idx="5144">
                  <c:v>42943</c:v>
                </c:pt>
                <c:pt idx="5145">
                  <c:v>42944</c:v>
                </c:pt>
                <c:pt idx="5146">
                  <c:v>42947</c:v>
                </c:pt>
                <c:pt idx="5147">
                  <c:v>42948</c:v>
                </c:pt>
                <c:pt idx="5148">
                  <c:v>42949</c:v>
                </c:pt>
                <c:pt idx="5149">
                  <c:v>42950</c:v>
                </c:pt>
                <c:pt idx="5150">
                  <c:v>42951</c:v>
                </c:pt>
                <c:pt idx="5151">
                  <c:v>42954</c:v>
                </c:pt>
                <c:pt idx="5152">
                  <c:v>42955</c:v>
                </c:pt>
                <c:pt idx="5153">
                  <c:v>42956</c:v>
                </c:pt>
                <c:pt idx="5154">
                  <c:v>42957</c:v>
                </c:pt>
                <c:pt idx="5155">
                  <c:v>42958</c:v>
                </c:pt>
                <c:pt idx="5156">
                  <c:v>42961</c:v>
                </c:pt>
                <c:pt idx="5157">
                  <c:v>42963</c:v>
                </c:pt>
                <c:pt idx="5158">
                  <c:v>42964</c:v>
                </c:pt>
                <c:pt idx="5159">
                  <c:v>42965</c:v>
                </c:pt>
                <c:pt idx="5160">
                  <c:v>42968</c:v>
                </c:pt>
                <c:pt idx="5161">
                  <c:v>42969</c:v>
                </c:pt>
                <c:pt idx="5162">
                  <c:v>42970</c:v>
                </c:pt>
                <c:pt idx="5163">
                  <c:v>42971</c:v>
                </c:pt>
                <c:pt idx="5164">
                  <c:v>42972</c:v>
                </c:pt>
                <c:pt idx="5165">
                  <c:v>42975</c:v>
                </c:pt>
                <c:pt idx="5166">
                  <c:v>42976</c:v>
                </c:pt>
                <c:pt idx="5167">
                  <c:v>42977</c:v>
                </c:pt>
                <c:pt idx="5168">
                  <c:v>42978</c:v>
                </c:pt>
                <c:pt idx="5169">
                  <c:v>42979</c:v>
                </c:pt>
                <c:pt idx="5170">
                  <c:v>42982</c:v>
                </c:pt>
                <c:pt idx="5171">
                  <c:v>42983</c:v>
                </c:pt>
                <c:pt idx="5172">
                  <c:v>42984</c:v>
                </c:pt>
                <c:pt idx="5173">
                  <c:v>42985</c:v>
                </c:pt>
                <c:pt idx="5174">
                  <c:v>42986</c:v>
                </c:pt>
                <c:pt idx="5175">
                  <c:v>42989</c:v>
                </c:pt>
                <c:pt idx="5176">
                  <c:v>42990</c:v>
                </c:pt>
                <c:pt idx="5177">
                  <c:v>42991</c:v>
                </c:pt>
                <c:pt idx="5178">
                  <c:v>42992</c:v>
                </c:pt>
                <c:pt idx="5179">
                  <c:v>42993</c:v>
                </c:pt>
                <c:pt idx="5180">
                  <c:v>42996</c:v>
                </c:pt>
                <c:pt idx="5181">
                  <c:v>42997</c:v>
                </c:pt>
                <c:pt idx="5182">
                  <c:v>42998</c:v>
                </c:pt>
                <c:pt idx="5183">
                  <c:v>42999</c:v>
                </c:pt>
                <c:pt idx="5184">
                  <c:v>43000</c:v>
                </c:pt>
                <c:pt idx="5185">
                  <c:v>43003</c:v>
                </c:pt>
                <c:pt idx="5186">
                  <c:v>43004</c:v>
                </c:pt>
                <c:pt idx="5187">
                  <c:v>43005</c:v>
                </c:pt>
                <c:pt idx="5188">
                  <c:v>43006</c:v>
                </c:pt>
                <c:pt idx="5189">
                  <c:v>43007</c:v>
                </c:pt>
                <c:pt idx="5190">
                  <c:v>43010</c:v>
                </c:pt>
                <c:pt idx="5191">
                  <c:v>43011</c:v>
                </c:pt>
                <c:pt idx="5192">
                  <c:v>43012</c:v>
                </c:pt>
                <c:pt idx="5193">
                  <c:v>43013</c:v>
                </c:pt>
                <c:pt idx="5194">
                  <c:v>43014</c:v>
                </c:pt>
                <c:pt idx="5195">
                  <c:v>43017</c:v>
                </c:pt>
                <c:pt idx="5196">
                  <c:v>43018</c:v>
                </c:pt>
                <c:pt idx="5197">
                  <c:v>43019</c:v>
                </c:pt>
                <c:pt idx="5198">
                  <c:v>43020</c:v>
                </c:pt>
                <c:pt idx="5199">
                  <c:v>43021</c:v>
                </c:pt>
                <c:pt idx="5200">
                  <c:v>43024</c:v>
                </c:pt>
                <c:pt idx="5201">
                  <c:v>43025</c:v>
                </c:pt>
                <c:pt idx="5202">
                  <c:v>43026</c:v>
                </c:pt>
                <c:pt idx="5203">
                  <c:v>43027</c:v>
                </c:pt>
                <c:pt idx="5204">
                  <c:v>43028</c:v>
                </c:pt>
                <c:pt idx="5205">
                  <c:v>43031</c:v>
                </c:pt>
                <c:pt idx="5206">
                  <c:v>43032</c:v>
                </c:pt>
                <c:pt idx="5207">
                  <c:v>43033</c:v>
                </c:pt>
                <c:pt idx="5208">
                  <c:v>43034</c:v>
                </c:pt>
                <c:pt idx="5209">
                  <c:v>43035</c:v>
                </c:pt>
                <c:pt idx="5210">
                  <c:v>43038</c:v>
                </c:pt>
                <c:pt idx="5211">
                  <c:v>43039</c:v>
                </c:pt>
                <c:pt idx="5212">
                  <c:v>43041</c:v>
                </c:pt>
                <c:pt idx="5213">
                  <c:v>43042</c:v>
                </c:pt>
                <c:pt idx="5214">
                  <c:v>43045</c:v>
                </c:pt>
                <c:pt idx="5215">
                  <c:v>43046</c:v>
                </c:pt>
                <c:pt idx="5216">
                  <c:v>43047</c:v>
                </c:pt>
                <c:pt idx="5217">
                  <c:v>43048</c:v>
                </c:pt>
                <c:pt idx="5218">
                  <c:v>43049</c:v>
                </c:pt>
                <c:pt idx="5219">
                  <c:v>43052</c:v>
                </c:pt>
                <c:pt idx="5220">
                  <c:v>43053</c:v>
                </c:pt>
                <c:pt idx="5221">
                  <c:v>43054</c:v>
                </c:pt>
                <c:pt idx="5222">
                  <c:v>43055</c:v>
                </c:pt>
                <c:pt idx="5223">
                  <c:v>43056</c:v>
                </c:pt>
                <c:pt idx="5224">
                  <c:v>43059</c:v>
                </c:pt>
                <c:pt idx="5225">
                  <c:v>43060</c:v>
                </c:pt>
                <c:pt idx="5226">
                  <c:v>43061</c:v>
                </c:pt>
                <c:pt idx="5227">
                  <c:v>43062</c:v>
                </c:pt>
                <c:pt idx="5228">
                  <c:v>43063</c:v>
                </c:pt>
                <c:pt idx="5229">
                  <c:v>43066</c:v>
                </c:pt>
                <c:pt idx="5230">
                  <c:v>43067</c:v>
                </c:pt>
                <c:pt idx="5231">
                  <c:v>43068</c:v>
                </c:pt>
                <c:pt idx="5232">
                  <c:v>43069</c:v>
                </c:pt>
                <c:pt idx="5233">
                  <c:v>43070</c:v>
                </c:pt>
                <c:pt idx="5234">
                  <c:v>43073</c:v>
                </c:pt>
                <c:pt idx="5235">
                  <c:v>43074</c:v>
                </c:pt>
                <c:pt idx="5236">
                  <c:v>43075</c:v>
                </c:pt>
                <c:pt idx="5237">
                  <c:v>43076</c:v>
                </c:pt>
                <c:pt idx="5238">
                  <c:v>43077</c:v>
                </c:pt>
                <c:pt idx="5239">
                  <c:v>43080</c:v>
                </c:pt>
                <c:pt idx="5240">
                  <c:v>43081</c:v>
                </c:pt>
                <c:pt idx="5241">
                  <c:v>43082</c:v>
                </c:pt>
                <c:pt idx="5242">
                  <c:v>43083</c:v>
                </c:pt>
                <c:pt idx="5243">
                  <c:v>43084</c:v>
                </c:pt>
                <c:pt idx="5244">
                  <c:v>43087</c:v>
                </c:pt>
                <c:pt idx="5245">
                  <c:v>43088</c:v>
                </c:pt>
                <c:pt idx="5246">
                  <c:v>43089</c:v>
                </c:pt>
                <c:pt idx="5247">
                  <c:v>43090</c:v>
                </c:pt>
                <c:pt idx="5248">
                  <c:v>43091</c:v>
                </c:pt>
                <c:pt idx="5249">
                  <c:v>43096</c:v>
                </c:pt>
                <c:pt idx="5250">
                  <c:v>43097</c:v>
                </c:pt>
                <c:pt idx="5251">
                  <c:v>43098</c:v>
                </c:pt>
                <c:pt idx="5252">
                  <c:v>43102</c:v>
                </c:pt>
                <c:pt idx="5253">
                  <c:v>43103</c:v>
                </c:pt>
                <c:pt idx="5254">
                  <c:v>43104</c:v>
                </c:pt>
                <c:pt idx="5255">
                  <c:v>43105</c:v>
                </c:pt>
                <c:pt idx="5256">
                  <c:v>43108</c:v>
                </c:pt>
                <c:pt idx="5257">
                  <c:v>43109</c:v>
                </c:pt>
                <c:pt idx="5258">
                  <c:v>43110</c:v>
                </c:pt>
                <c:pt idx="5259">
                  <c:v>43111</c:v>
                </c:pt>
                <c:pt idx="5260">
                  <c:v>43112</c:v>
                </c:pt>
                <c:pt idx="5261">
                  <c:v>43115</c:v>
                </c:pt>
                <c:pt idx="5262">
                  <c:v>43116</c:v>
                </c:pt>
                <c:pt idx="5263">
                  <c:v>43117</c:v>
                </c:pt>
                <c:pt idx="5264">
                  <c:v>43118</c:v>
                </c:pt>
                <c:pt idx="5265">
                  <c:v>43119</c:v>
                </c:pt>
                <c:pt idx="5266">
                  <c:v>43122</c:v>
                </c:pt>
                <c:pt idx="5267">
                  <c:v>43123</c:v>
                </c:pt>
                <c:pt idx="5268">
                  <c:v>43124</c:v>
                </c:pt>
                <c:pt idx="5269">
                  <c:v>43125</c:v>
                </c:pt>
                <c:pt idx="5270">
                  <c:v>43126</c:v>
                </c:pt>
                <c:pt idx="5271">
                  <c:v>43129</c:v>
                </c:pt>
                <c:pt idx="5272">
                  <c:v>43130</c:v>
                </c:pt>
                <c:pt idx="5273">
                  <c:v>43131</c:v>
                </c:pt>
                <c:pt idx="5274">
                  <c:v>43132</c:v>
                </c:pt>
                <c:pt idx="5275">
                  <c:v>43133</c:v>
                </c:pt>
                <c:pt idx="5276">
                  <c:v>43136</c:v>
                </c:pt>
                <c:pt idx="5277">
                  <c:v>43137</c:v>
                </c:pt>
                <c:pt idx="5278">
                  <c:v>43138</c:v>
                </c:pt>
                <c:pt idx="5279">
                  <c:v>43139</c:v>
                </c:pt>
                <c:pt idx="5280">
                  <c:v>43140</c:v>
                </c:pt>
                <c:pt idx="5281">
                  <c:v>43143</c:v>
                </c:pt>
                <c:pt idx="5282">
                  <c:v>43144</c:v>
                </c:pt>
                <c:pt idx="5283">
                  <c:v>43145</c:v>
                </c:pt>
                <c:pt idx="5284">
                  <c:v>43146</c:v>
                </c:pt>
                <c:pt idx="5285">
                  <c:v>43147</c:v>
                </c:pt>
                <c:pt idx="5286">
                  <c:v>43150</c:v>
                </c:pt>
                <c:pt idx="5287">
                  <c:v>43151</c:v>
                </c:pt>
                <c:pt idx="5288">
                  <c:v>43152</c:v>
                </c:pt>
                <c:pt idx="5289">
                  <c:v>43153</c:v>
                </c:pt>
                <c:pt idx="5290">
                  <c:v>43154</c:v>
                </c:pt>
                <c:pt idx="5291">
                  <c:v>43157</c:v>
                </c:pt>
                <c:pt idx="5292">
                  <c:v>43158</c:v>
                </c:pt>
                <c:pt idx="5293">
                  <c:v>43159</c:v>
                </c:pt>
                <c:pt idx="5294">
                  <c:v>43160</c:v>
                </c:pt>
                <c:pt idx="5295">
                  <c:v>43161</c:v>
                </c:pt>
                <c:pt idx="5296">
                  <c:v>43164</c:v>
                </c:pt>
                <c:pt idx="5297">
                  <c:v>43165</c:v>
                </c:pt>
                <c:pt idx="5298">
                  <c:v>43166</c:v>
                </c:pt>
                <c:pt idx="5299">
                  <c:v>43167</c:v>
                </c:pt>
                <c:pt idx="5300">
                  <c:v>43168</c:v>
                </c:pt>
                <c:pt idx="5301">
                  <c:v>43171</c:v>
                </c:pt>
                <c:pt idx="5302">
                  <c:v>43172</c:v>
                </c:pt>
                <c:pt idx="5303">
                  <c:v>43173</c:v>
                </c:pt>
                <c:pt idx="5304">
                  <c:v>43174</c:v>
                </c:pt>
                <c:pt idx="5305">
                  <c:v>43175</c:v>
                </c:pt>
                <c:pt idx="5306">
                  <c:v>43178</c:v>
                </c:pt>
                <c:pt idx="5307">
                  <c:v>43179</c:v>
                </c:pt>
                <c:pt idx="5308">
                  <c:v>43180</c:v>
                </c:pt>
                <c:pt idx="5309">
                  <c:v>43181</c:v>
                </c:pt>
                <c:pt idx="5310">
                  <c:v>43182</c:v>
                </c:pt>
                <c:pt idx="5311">
                  <c:v>43185</c:v>
                </c:pt>
                <c:pt idx="5312">
                  <c:v>43186</c:v>
                </c:pt>
                <c:pt idx="5313">
                  <c:v>43187</c:v>
                </c:pt>
                <c:pt idx="5314">
                  <c:v>43188</c:v>
                </c:pt>
                <c:pt idx="5315">
                  <c:v>43189</c:v>
                </c:pt>
                <c:pt idx="5316">
                  <c:v>43193</c:v>
                </c:pt>
                <c:pt idx="5317">
                  <c:v>43194</c:v>
                </c:pt>
                <c:pt idx="5318">
                  <c:v>43195</c:v>
                </c:pt>
                <c:pt idx="5319">
                  <c:v>43196</c:v>
                </c:pt>
                <c:pt idx="5320">
                  <c:v>43199</c:v>
                </c:pt>
                <c:pt idx="5321">
                  <c:v>43200</c:v>
                </c:pt>
                <c:pt idx="5322">
                  <c:v>43201</c:v>
                </c:pt>
                <c:pt idx="5323">
                  <c:v>43202</c:v>
                </c:pt>
                <c:pt idx="5324">
                  <c:v>43203</c:v>
                </c:pt>
                <c:pt idx="5325">
                  <c:v>43206</c:v>
                </c:pt>
                <c:pt idx="5326">
                  <c:v>43207</c:v>
                </c:pt>
                <c:pt idx="5327">
                  <c:v>43208</c:v>
                </c:pt>
                <c:pt idx="5328">
                  <c:v>43209</c:v>
                </c:pt>
                <c:pt idx="5329">
                  <c:v>43210</c:v>
                </c:pt>
                <c:pt idx="5330">
                  <c:v>43213</c:v>
                </c:pt>
                <c:pt idx="5331">
                  <c:v>43214</c:v>
                </c:pt>
                <c:pt idx="5332">
                  <c:v>43215</c:v>
                </c:pt>
                <c:pt idx="5333">
                  <c:v>43216</c:v>
                </c:pt>
                <c:pt idx="5334">
                  <c:v>43217</c:v>
                </c:pt>
                <c:pt idx="5335">
                  <c:v>43220</c:v>
                </c:pt>
                <c:pt idx="5336">
                  <c:v>43222</c:v>
                </c:pt>
                <c:pt idx="5337">
                  <c:v>43224</c:v>
                </c:pt>
                <c:pt idx="5338">
                  <c:v>43227</c:v>
                </c:pt>
                <c:pt idx="5339">
                  <c:v>43228</c:v>
                </c:pt>
                <c:pt idx="5340">
                  <c:v>43229</c:v>
                </c:pt>
                <c:pt idx="5341">
                  <c:v>43230</c:v>
                </c:pt>
                <c:pt idx="5342">
                  <c:v>43231</c:v>
                </c:pt>
                <c:pt idx="5343">
                  <c:v>43234</c:v>
                </c:pt>
                <c:pt idx="5344">
                  <c:v>43235</c:v>
                </c:pt>
                <c:pt idx="5345">
                  <c:v>43236</c:v>
                </c:pt>
                <c:pt idx="5346">
                  <c:v>43237</c:v>
                </c:pt>
                <c:pt idx="5347">
                  <c:v>43238</c:v>
                </c:pt>
                <c:pt idx="5348">
                  <c:v>43241</c:v>
                </c:pt>
                <c:pt idx="5349">
                  <c:v>43242</c:v>
                </c:pt>
                <c:pt idx="5350">
                  <c:v>43243</c:v>
                </c:pt>
                <c:pt idx="5351">
                  <c:v>43244</c:v>
                </c:pt>
                <c:pt idx="5352">
                  <c:v>43245</c:v>
                </c:pt>
                <c:pt idx="5353">
                  <c:v>43248</c:v>
                </c:pt>
                <c:pt idx="5354">
                  <c:v>43249</c:v>
                </c:pt>
                <c:pt idx="5355">
                  <c:v>43250</c:v>
                </c:pt>
                <c:pt idx="5356">
                  <c:v>43252</c:v>
                </c:pt>
                <c:pt idx="5357">
                  <c:v>43255</c:v>
                </c:pt>
                <c:pt idx="5358">
                  <c:v>43256</c:v>
                </c:pt>
                <c:pt idx="5359">
                  <c:v>43257</c:v>
                </c:pt>
                <c:pt idx="5360">
                  <c:v>43258</c:v>
                </c:pt>
                <c:pt idx="5361">
                  <c:v>43259</c:v>
                </c:pt>
                <c:pt idx="5362">
                  <c:v>43262</c:v>
                </c:pt>
                <c:pt idx="5363">
                  <c:v>43263</c:v>
                </c:pt>
                <c:pt idx="5364">
                  <c:v>43264</c:v>
                </c:pt>
                <c:pt idx="5365">
                  <c:v>43265</c:v>
                </c:pt>
                <c:pt idx="5366">
                  <c:v>43266</c:v>
                </c:pt>
                <c:pt idx="5367">
                  <c:v>43269</c:v>
                </c:pt>
                <c:pt idx="5368">
                  <c:v>43270</c:v>
                </c:pt>
                <c:pt idx="5369">
                  <c:v>43271</c:v>
                </c:pt>
                <c:pt idx="5370">
                  <c:v>43272</c:v>
                </c:pt>
                <c:pt idx="5371">
                  <c:v>43273</c:v>
                </c:pt>
                <c:pt idx="5372">
                  <c:v>43276</c:v>
                </c:pt>
                <c:pt idx="5373">
                  <c:v>43277</c:v>
                </c:pt>
                <c:pt idx="5374">
                  <c:v>43278</c:v>
                </c:pt>
                <c:pt idx="5375">
                  <c:v>43279</c:v>
                </c:pt>
                <c:pt idx="5376">
                  <c:v>43280</c:v>
                </c:pt>
                <c:pt idx="5377">
                  <c:v>43283</c:v>
                </c:pt>
                <c:pt idx="5378">
                  <c:v>43284</c:v>
                </c:pt>
                <c:pt idx="5379">
                  <c:v>43285</c:v>
                </c:pt>
                <c:pt idx="5380">
                  <c:v>43286</c:v>
                </c:pt>
                <c:pt idx="5381">
                  <c:v>43287</c:v>
                </c:pt>
                <c:pt idx="5382">
                  <c:v>43290</c:v>
                </c:pt>
                <c:pt idx="5383">
                  <c:v>43291</c:v>
                </c:pt>
                <c:pt idx="5384">
                  <c:v>43292</c:v>
                </c:pt>
                <c:pt idx="5385">
                  <c:v>43293</c:v>
                </c:pt>
                <c:pt idx="5386">
                  <c:v>43294</c:v>
                </c:pt>
                <c:pt idx="5387">
                  <c:v>43297</c:v>
                </c:pt>
                <c:pt idx="5388">
                  <c:v>43298</c:v>
                </c:pt>
                <c:pt idx="5389">
                  <c:v>43299</c:v>
                </c:pt>
                <c:pt idx="5390">
                  <c:v>43300</c:v>
                </c:pt>
                <c:pt idx="5391">
                  <c:v>43301</c:v>
                </c:pt>
                <c:pt idx="5392">
                  <c:v>43304</c:v>
                </c:pt>
                <c:pt idx="5393">
                  <c:v>43305</c:v>
                </c:pt>
                <c:pt idx="5394">
                  <c:v>43306</c:v>
                </c:pt>
                <c:pt idx="5395">
                  <c:v>43307</c:v>
                </c:pt>
                <c:pt idx="5396">
                  <c:v>43308</c:v>
                </c:pt>
                <c:pt idx="5397">
                  <c:v>43311</c:v>
                </c:pt>
                <c:pt idx="5398">
                  <c:v>43312</c:v>
                </c:pt>
                <c:pt idx="5399">
                  <c:v>43313</c:v>
                </c:pt>
                <c:pt idx="5400">
                  <c:v>43314</c:v>
                </c:pt>
                <c:pt idx="5401">
                  <c:v>43315</c:v>
                </c:pt>
                <c:pt idx="5402">
                  <c:v>43318</c:v>
                </c:pt>
                <c:pt idx="5403">
                  <c:v>43319</c:v>
                </c:pt>
                <c:pt idx="5404">
                  <c:v>43320</c:v>
                </c:pt>
                <c:pt idx="5405">
                  <c:v>43321</c:v>
                </c:pt>
                <c:pt idx="5406">
                  <c:v>43322</c:v>
                </c:pt>
                <c:pt idx="5407">
                  <c:v>43325</c:v>
                </c:pt>
                <c:pt idx="5408">
                  <c:v>43326</c:v>
                </c:pt>
                <c:pt idx="5409">
                  <c:v>43328</c:v>
                </c:pt>
                <c:pt idx="5410">
                  <c:v>43329</c:v>
                </c:pt>
                <c:pt idx="5411">
                  <c:v>43332</c:v>
                </c:pt>
                <c:pt idx="5412">
                  <c:v>43333</c:v>
                </c:pt>
                <c:pt idx="5413">
                  <c:v>43334</c:v>
                </c:pt>
                <c:pt idx="5414">
                  <c:v>43335</c:v>
                </c:pt>
                <c:pt idx="5415">
                  <c:v>43336</c:v>
                </c:pt>
                <c:pt idx="5416">
                  <c:v>43339</c:v>
                </c:pt>
                <c:pt idx="5417">
                  <c:v>43340</c:v>
                </c:pt>
                <c:pt idx="5418">
                  <c:v>43341</c:v>
                </c:pt>
                <c:pt idx="5419">
                  <c:v>43342</c:v>
                </c:pt>
                <c:pt idx="5420">
                  <c:v>43343</c:v>
                </c:pt>
                <c:pt idx="5421">
                  <c:v>43346</c:v>
                </c:pt>
                <c:pt idx="5422">
                  <c:v>43347</c:v>
                </c:pt>
                <c:pt idx="5423">
                  <c:v>43348</c:v>
                </c:pt>
                <c:pt idx="5424">
                  <c:v>43349</c:v>
                </c:pt>
                <c:pt idx="5425">
                  <c:v>43350</c:v>
                </c:pt>
                <c:pt idx="5426">
                  <c:v>43353</c:v>
                </c:pt>
                <c:pt idx="5427">
                  <c:v>43354</c:v>
                </c:pt>
                <c:pt idx="5428">
                  <c:v>43355</c:v>
                </c:pt>
                <c:pt idx="5429">
                  <c:v>43356</c:v>
                </c:pt>
                <c:pt idx="5430">
                  <c:v>43357</c:v>
                </c:pt>
                <c:pt idx="5431">
                  <c:v>43360</c:v>
                </c:pt>
                <c:pt idx="5432">
                  <c:v>43361</c:v>
                </c:pt>
                <c:pt idx="5433">
                  <c:v>43362</c:v>
                </c:pt>
                <c:pt idx="5434">
                  <c:v>43363</c:v>
                </c:pt>
                <c:pt idx="5435">
                  <c:v>43364</c:v>
                </c:pt>
                <c:pt idx="5436">
                  <c:v>43367</c:v>
                </c:pt>
                <c:pt idx="5437">
                  <c:v>43368</c:v>
                </c:pt>
                <c:pt idx="5438">
                  <c:v>43369</c:v>
                </c:pt>
                <c:pt idx="5439">
                  <c:v>43370</c:v>
                </c:pt>
                <c:pt idx="5440">
                  <c:v>43371</c:v>
                </c:pt>
                <c:pt idx="5441">
                  <c:v>43374</c:v>
                </c:pt>
                <c:pt idx="5442">
                  <c:v>43375</c:v>
                </c:pt>
                <c:pt idx="5443">
                  <c:v>43376</c:v>
                </c:pt>
                <c:pt idx="5444">
                  <c:v>43377</c:v>
                </c:pt>
                <c:pt idx="5445">
                  <c:v>43378</c:v>
                </c:pt>
                <c:pt idx="5446">
                  <c:v>43381</c:v>
                </c:pt>
                <c:pt idx="5447">
                  <c:v>43382</c:v>
                </c:pt>
                <c:pt idx="5448">
                  <c:v>43383</c:v>
                </c:pt>
                <c:pt idx="5449">
                  <c:v>43384</c:v>
                </c:pt>
                <c:pt idx="5450">
                  <c:v>43385</c:v>
                </c:pt>
                <c:pt idx="5451">
                  <c:v>43388</c:v>
                </c:pt>
                <c:pt idx="5452">
                  <c:v>43389</c:v>
                </c:pt>
                <c:pt idx="5453">
                  <c:v>43390</c:v>
                </c:pt>
                <c:pt idx="5454">
                  <c:v>43391</c:v>
                </c:pt>
                <c:pt idx="5455">
                  <c:v>43392</c:v>
                </c:pt>
                <c:pt idx="5456">
                  <c:v>43395</c:v>
                </c:pt>
                <c:pt idx="5457">
                  <c:v>43396</c:v>
                </c:pt>
                <c:pt idx="5458">
                  <c:v>43397</c:v>
                </c:pt>
                <c:pt idx="5459">
                  <c:v>43398</c:v>
                </c:pt>
                <c:pt idx="5460">
                  <c:v>43399</c:v>
                </c:pt>
                <c:pt idx="5461">
                  <c:v>43402</c:v>
                </c:pt>
                <c:pt idx="5462">
                  <c:v>43403</c:v>
                </c:pt>
                <c:pt idx="5463">
                  <c:v>43404</c:v>
                </c:pt>
                <c:pt idx="5464">
                  <c:v>43406</c:v>
                </c:pt>
                <c:pt idx="5465">
                  <c:v>43409</c:v>
                </c:pt>
                <c:pt idx="5466">
                  <c:v>43410</c:v>
                </c:pt>
                <c:pt idx="5467">
                  <c:v>43411</c:v>
                </c:pt>
                <c:pt idx="5468">
                  <c:v>43412</c:v>
                </c:pt>
                <c:pt idx="5469">
                  <c:v>43413</c:v>
                </c:pt>
                <c:pt idx="5470">
                  <c:v>43416</c:v>
                </c:pt>
                <c:pt idx="5471">
                  <c:v>43417</c:v>
                </c:pt>
                <c:pt idx="5472">
                  <c:v>43418</c:v>
                </c:pt>
                <c:pt idx="5473">
                  <c:v>43419</c:v>
                </c:pt>
                <c:pt idx="5474">
                  <c:v>43420</c:v>
                </c:pt>
                <c:pt idx="5475">
                  <c:v>43423</c:v>
                </c:pt>
                <c:pt idx="5476">
                  <c:v>43424</c:v>
                </c:pt>
                <c:pt idx="5477">
                  <c:v>43425</c:v>
                </c:pt>
                <c:pt idx="5478">
                  <c:v>43426</c:v>
                </c:pt>
                <c:pt idx="5479">
                  <c:v>43427</c:v>
                </c:pt>
                <c:pt idx="5480">
                  <c:v>43430</c:v>
                </c:pt>
                <c:pt idx="5481">
                  <c:v>43431</c:v>
                </c:pt>
                <c:pt idx="5482">
                  <c:v>43432</c:v>
                </c:pt>
                <c:pt idx="5483">
                  <c:v>43433</c:v>
                </c:pt>
                <c:pt idx="5484">
                  <c:v>43434</c:v>
                </c:pt>
                <c:pt idx="5485">
                  <c:v>43437</c:v>
                </c:pt>
                <c:pt idx="5486">
                  <c:v>43438</c:v>
                </c:pt>
                <c:pt idx="5487">
                  <c:v>43439</c:v>
                </c:pt>
                <c:pt idx="5488">
                  <c:v>43440</c:v>
                </c:pt>
                <c:pt idx="5489">
                  <c:v>43441</c:v>
                </c:pt>
                <c:pt idx="5490">
                  <c:v>43444</c:v>
                </c:pt>
                <c:pt idx="5491">
                  <c:v>43445</c:v>
                </c:pt>
                <c:pt idx="5492">
                  <c:v>43446</c:v>
                </c:pt>
                <c:pt idx="5493">
                  <c:v>43447</c:v>
                </c:pt>
                <c:pt idx="5494">
                  <c:v>43448</c:v>
                </c:pt>
                <c:pt idx="5495">
                  <c:v>43451</c:v>
                </c:pt>
                <c:pt idx="5496">
                  <c:v>43452</c:v>
                </c:pt>
                <c:pt idx="5497">
                  <c:v>43453</c:v>
                </c:pt>
                <c:pt idx="5498">
                  <c:v>43454</c:v>
                </c:pt>
                <c:pt idx="5499">
                  <c:v>43455</c:v>
                </c:pt>
                <c:pt idx="5500">
                  <c:v>43458</c:v>
                </c:pt>
                <c:pt idx="5501">
                  <c:v>43461</c:v>
                </c:pt>
                <c:pt idx="5502">
                  <c:v>43462</c:v>
                </c:pt>
                <c:pt idx="5503">
                  <c:v>43465</c:v>
                </c:pt>
                <c:pt idx="5504">
                  <c:v>43467</c:v>
                </c:pt>
                <c:pt idx="5505">
                  <c:v>43468</c:v>
                </c:pt>
                <c:pt idx="5506">
                  <c:v>43469</c:v>
                </c:pt>
                <c:pt idx="5507">
                  <c:v>43472</c:v>
                </c:pt>
                <c:pt idx="5508">
                  <c:v>43473</c:v>
                </c:pt>
                <c:pt idx="5509">
                  <c:v>43474</c:v>
                </c:pt>
                <c:pt idx="5510">
                  <c:v>43475</c:v>
                </c:pt>
                <c:pt idx="5511">
                  <c:v>43476</c:v>
                </c:pt>
                <c:pt idx="5512">
                  <c:v>43479</c:v>
                </c:pt>
                <c:pt idx="5513">
                  <c:v>43480</c:v>
                </c:pt>
                <c:pt idx="5514">
                  <c:v>43481</c:v>
                </c:pt>
                <c:pt idx="5515">
                  <c:v>43482</c:v>
                </c:pt>
                <c:pt idx="5516">
                  <c:v>43483</c:v>
                </c:pt>
                <c:pt idx="5517">
                  <c:v>43486</c:v>
                </c:pt>
                <c:pt idx="5518">
                  <c:v>43487</c:v>
                </c:pt>
                <c:pt idx="5519">
                  <c:v>43488</c:v>
                </c:pt>
                <c:pt idx="5520">
                  <c:v>43489</c:v>
                </c:pt>
                <c:pt idx="5521">
                  <c:v>43490</c:v>
                </c:pt>
                <c:pt idx="5522">
                  <c:v>43493</c:v>
                </c:pt>
                <c:pt idx="5523">
                  <c:v>43494</c:v>
                </c:pt>
                <c:pt idx="5524">
                  <c:v>43495</c:v>
                </c:pt>
                <c:pt idx="5525">
                  <c:v>43496</c:v>
                </c:pt>
                <c:pt idx="5526">
                  <c:v>43497</c:v>
                </c:pt>
                <c:pt idx="5527">
                  <c:v>43500</c:v>
                </c:pt>
                <c:pt idx="5528">
                  <c:v>43501</c:v>
                </c:pt>
                <c:pt idx="5529">
                  <c:v>43502</c:v>
                </c:pt>
                <c:pt idx="5530">
                  <c:v>43503</c:v>
                </c:pt>
                <c:pt idx="5531">
                  <c:v>43504</c:v>
                </c:pt>
                <c:pt idx="5532">
                  <c:v>43507</c:v>
                </c:pt>
                <c:pt idx="5533">
                  <c:v>43508</c:v>
                </c:pt>
                <c:pt idx="5534">
                  <c:v>43509</c:v>
                </c:pt>
                <c:pt idx="5535">
                  <c:v>43510</c:v>
                </c:pt>
                <c:pt idx="5536">
                  <c:v>43511</c:v>
                </c:pt>
                <c:pt idx="5537">
                  <c:v>43514</c:v>
                </c:pt>
                <c:pt idx="5538">
                  <c:v>43515</c:v>
                </c:pt>
                <c:pt idx="5539">
                  <c:v>43516</c:v>
                </c:pt>
                <c:pt idx="5540">
                  <c:v>43517</c:v>
                </c:pt>
                <c:pt idx="5541">
                  <c:v>43518</c:v>
                </c:pt>
                <c:pt idx="5542">
                  <c:v>43521</c:v>
                </c:pt>
                <c:pt idx="5543">
                  <c:v>43522</c:v>
                </c:pt>
                <c:pt idx="5544">
                  <c:v>43523</c:v>
                </c:pt>
                <c:pt idx="5545">
                  <c:v>43524</c:v>
                </c:pt>
                <c:pt idx="5546">
                  <c:v>43525</c:v>
                </c:pt>
                <c:pt idx="5547">
                  <c:v>43528</c:v>
                </c:pt>
                <c:pt idx="5548">
                  <c:v>43529</c:v>
                </c:pt>
                <c:pt idx="5549">
                  <c:v>43530</c:v>
                </c:pt>
                <c:pt idx="5550">
                  <c:v>43531</c:v>
                </c:pt>
                <c:pt idx="5551">
                  <c:v>43532</c:v>
                </c:pt>
                <c:pt idx="5552">
                  <c:v>43535</c:v>
                </c:pt>
                <c:pt idx="5553">
                  <c:v>43536</c:v>
                </c:pt>
                <c:pt idx="5554">
                  <c:v>43537</c:v>
                </c:pt>
                <c:pt idx="5555">
                  <c:v>43538</c:v>
                </c:pt>
                <c:pt idx="5556">
                  <c:v>43539</c:v>
                </c:pt>
                <c:pt idx="5557">
                  <c:v>43542</c:v>
                </c:pt>
                <c:pt idx="5558">
                  <c:v>43543</c:v>
                </c:pt>
                <c:pt idx="5559">
                  <c:v>43544</c:v>
                </c:pt>
                <c:pt idx="5560">
                  <c:v>43545</c:v>
                </c:pt>
                <c:pt idx="5561">
                  <c:v>43546</c:v>
                </c:pt>
                <c:pt idx="5562">
                  <c:v>43549</c:v>
                </c:pt>
                <c:pt idx="5563">
                  <c:v>43550</c:v>
                </c:pt>
                <c:pt idx="5564">
                  <c:v>43551</c:v>
                </c:pt>
                <c:pt idx="5565">
                  <c:v>43552</c:v>
                </c:pt>
                <c:pt idx="5566">
                  <c:v>43553</c:v>
                </c:pt>
                <c:pt idx="5567">
                  <c:v>43556</c:v>
                </c:pt>
                <c:pt idx="5568">
                  <c:v>43557</c:v>
                </c:pt>
                <c:pt idx="5569">
                  <c:v>43558</c:v>
                </c:pt>
                <c:pt idx="5570">
                  <c:v>43559</c:v>
                </c:pt>
                <c:pt idx="5571">
                  <c:v>43560</c:v>
                </c:pt>
                <c:pt idx="5572">
                  <c:v>43563</c:v>
                </c:pt>
                <c:pt idx="5573">
                  <c:v>43564</c:v>
                </c:pt>
                <c:pt idx="5574">
                  <c:v>43565</c:v>
                </c:pt>
                <c:pt idx="5575">
                  <c:v>43566</c:v>
                </c:pt>
                <c:pt idx="5576">
                  <c:v>43567</c:v>
                </c:pt>
                <c:pt idx="5577">
                  <c:v>43570</c:v>
                </c:pt>
                <c:pt idx="5578">
                  <c:v>43571</c:v>
                </c:pt>
                <c:pt idx="5579">
                  <c:v>43572</c:v>
                </c:pt>
                <c:pt idx="5580">
                  <c:v>43573</c:v>
                </c:pt>
                <c:pt idx="5581">
                  <c:v>43578</c:v>
                </c:pt>
                <c:pt idx="5582">
                  <c:v>43579</c:v>
                </c:pt>
                <c:pt idx="5583">
                  <c:v>43580</c:v>
                </c:pt>
                <c:pt idx="5584">
                  <c:v>43581</c:v>
                </c:pt>
                <c:pt idx="5585">
                  <c:v>43584</c:v>
                </c:pt>
                <c:pt idx="5586">
                  <c:v>43585</c:v>
                </c:pt>
                <c:pt idx="5587">
                  <c:v>43587</c:v>
                </c:pt>
                <c:pt idx="5588">
                  <c:v>43591</c:v>
                </c:pt>
                <c:pt idx="5589">
                  <c:v>43592</c:v>
                </c:pt>
                <c:pt idx="5590">
                  <c:v>43593</c:v>
                </c:pt>
                <c:pt idx="5591">
                  <c:v>43594</c:v>
                </c:pt>
                <c:pt idx="5592">
                  <c:v>43595</c:v>
                </c:pt>
                <c:pt idx="5593">
                  <c:v>43598</c:v>
                </c:pt>
                <c:pt idx="5594">
                  <c:v>43599</c:v>
                </c:pt>
                <c:pt idx="5595">
                  <c:v>43600</c:v>
                </c:pt>
                <c:pt idx="5596">
                  <c:v>43601</c:v>
                </c:pt>
                <c:pt idx="5597">
                  <c:v>43602</c:v>
                </c:pt>
                <c:pt idx="5598">
                  <c:v>43605</c:v>
                </c:pt>
                <c:pt idx="5599">
                  <c:v>43606</c:v>
                </c:pt>
                <c:pt idx="5600">
                  <c:v>43607</c:v>
                </c:pt>
                <c:pt idx="5601">
                  <c:v>43608</c:v>
                </c:pt>
                <c:pt idx="5602">
                  <c:v>43609</c:v>
                </c:pt>
                <c:pt idx="5603">
                  <c:v>43612</c:v>
                </c:pt>
                <c:pt idx="5604">
                  <c:v>43613</c:v>
                </c:pt>
                <c:pt idx="5605">
                  <c:v>43614</c:v>
                </c:pt>
                <c:pt idx="5606">
                  <c:v>43615</c:v>
                </c:pt>
                <c:pt idx="5607">
                  <c:v>43616</c:v>
                </c:pt>
                <c:pt idx="5608">
                  <c:v>43619</c:v>
                </c:pt>
                <c:pt idx="5609">
                  <c:v>43620</c:v>
                </c:pt>
                <c:pt idx="5610">
                  <c:v>43621</c:v>
                </c:pt>
                <c:pt idx="5611">
                  <c:v>43622</c:v>
                </c:pt>
                <c:pt idx="5612">
                  <c:v>43623</c:v>
                </c:pt>
                <c:pt idx="5613">
                  <c:v>43626</c:v>
                </c:pt>
                <c:pt idx="5614">
                  <c:v>43627</c:v>
                </c:pt>
                <c:pt idx="5615">
                  <c:v>43628</c:v>
                </c:pt>
                <c:pt idx="5616">
                  <c:v>43629</c:v>
                </c:pt>
                <c:pt idx="5617">
                  <c:v>43630</c:v>
                </c:pt>
                <c:pt idx="5618">
                  <c:v>43633</c:v>
                </c:pt>
                <c:pt idx="5619">
                  <c:v>43634</c:v>
                </c:pt>
                <c:pt idx="5620">
                  <c:v>43635</c:v>
                </c:pt>
                <c:pt idx="5621">
                  <c:v>43637</c:v>
                </c:pt>
                <c:pt idx="5622">
                  <c:v>43640</c:v>
                </c:pt>
                <c:pt idx="5623">
                  <c:v>43641</c:v>
                </c:pt>
                <c:pt idx="5624">
                  <c:v>43642</c:v>
                </c:pt>
                <c:pt idx="5625">
                  <c:v>43643</c:v>
                </c:pt>
                <c:pt idx="5626">
                  <c:v>43644</c:v>
                </c:pt>
                <c:pt idx="5627">
                  <c:v>43647</c:v>
                </c:pt>
                <c:pt idx="5628">
                  <c:v>43648</c:v>
                </c:pt>
                <c:pt idx="5629">
                  <c:v>43649</c:v>
                </c:pt>
                <c:pt idx="5630">
                  <c:v>43650</c:v>
                </c:pt>
                <c:pt idx="5631">
                  <c:v>43651</c:v>
                </c:pt>
                <c:pt idx="5632">
                  <c:v>43654</c:v>
                </c:pt>
                <c:pt idx="5633">
                  <c:v>43655</c:v>
                </c:pt>
                <c:pt idx="5634">
                  <c:v>43656</c:v>
                </c:pt>
                <c:pt idx="5635">
                  <c:v>43657</c:v>
                </c:pt>
                <c:pt idx="5636">
                  <c:v>43658</c:v>
                </c:pt>
                <c:pt idx="5637">
                  <c:v>43661</c:v>
                </c:pt>
                <c:pt idx="5638">
                  <c:v>43662</c:v>
                </c:pt>
                <c:pt idx="5639">
                  <c:v>43663</c:v>
                </c:pt>
                <c:pt idx="5640">
                  <c:v>43664</c:v>
                </c:pt>
                <c:pt idx="5641">
                  <c:v>43665</c:v>
                </c:pt>
                <c:pt idx="5642">
                  <c:v>43668</c:v>
                </c:pt>
                <c:pt idx="5643">
                  <c:v>43669</c:v>
                </c:pt>
                <c:pt idx="5644">
                  <c:v>43670</c:v>
                </c:pt>
                <c:pt idx="5645">
                  <c:v>43671</c:v>
                </c:pt>
                <c:pt idx="5646">
                  <c:v>43672</c:v>
                </c:pt>
                <c:pt idx="5647">
                  <c:v>43675</c:v>
                </c:pt>
                <c:pt idx="5648">
                  <c:v>43676</c:v>
                </c:pt>
                <c:pt idx="5649">
                  <c:v>43677</c:v>
                </c:pt>
                <c:pt idx="5650">
                  <c:v>43678</c:v>
                </c:pt>
                <c:pt idx="5651">
                  <c:v>43679</c:v>
                </c:pt>
                <c:pt idx="5652">
                  <c:v>43682</c:v>
                </c:pt>
                <c:pt idx="5653">
                  <c:v>43683</c:v>
                </c:pt>
                <c:pt idx="5654">
                  <c:v>43684</c:v>
                </c:pt>
                <c:pt idx="5655">
                  <c:v>43685</c:v>
                </c:pt>
                <c:pt idx="5656">
                  <c:v>43686</c:v>
                </c:pt>
                <c:pt idx="5657">
                  <c:v>43689</c:v>
                </c:pt>
                <c:pt idx="5658">
                  <c:v>43690</c:v>
                </c:pt>
                <c:pt idx="5659">
                  <c:v>43691</c:v>
                </c:pt>
                <c:pt idx="5660">
                  <c:v>43693</c:v>
                </c:pt>
                <c:pt idx="5661">
                  <c:v>43696</c:v>
                </c:pt>
                <c:pt idx="5662">
                  <c:v>43697</c:v>
                </c:pt>
                <c:pt idx="5663">
                  <c:v>43698</c:v>
                </c:pt>
                <c:pt idx="5664">
                  <c:v>43699</c:v>
                </c:pt>
                <c:pt idx="5665">
                  <c:v>43700</c:v>
                </c:pt>
                <c:pt idx="5666">
                  <c:v>43703</c:v>
                </c:pt>
                <c:pt idx="5667">
                  <c:v>43704</c:v>
                </c:pt>
                <c:pt idx="5668">
                  <c:v>43705</c:v>
                </c:pt>
                <c:pt idx="5669">
                  <c:v>43706</c:v>
                </c:pt>
                <c:pt idx="5670">
                  <c:v>43707</c:v>
                </c:pt>
                <c:pt idx="5671">
                  <c:v>43710</c:v>
                </c:pt>
                <c:pt idx="5672">
                  <c:v>43711</c:v>
                </c:pt>
                <c:pt idx="5673">
                  <c:v>43712</c:v>
                </c:pt>
                <c:pt idx="5674">
                  <c:v>43713</c:v>
                </c:pt>
                <c:pt idx="5675">
                  <c:v>43714</c:v>
                </c:pt>
                <c:pt idx="5676">
                  <c:v>43717</c:v>
                </c:pt>
                <c:pt idx="5677">
                  <c:v>43718</c:v>
                </c:pt>
                <c:pt idx="5678">
                  <c:v>43719</c:v>
                </c:pt>
                <c:pt idx="5679">
                  <c:v>43720</c:v>
                </c:pt>
                <c:pt idx="5680">
                  <c:v>43721</c:v>
                </c:pt>
                <c:pt idx="5681">
                  <c:v>43724</c:v>
                </c:pt>
                <c:pt idx="5682">
                  <c:v>43725</c:v>
                </c:pt>
                <c:pt idx="5683">
                  <c:v>43726</c:v>
                </c:pt>
                <c:pt idx="5684">
                  <c:v>43727</c:v>
                </c:pt>
                <c:pt idx="5685">
                  <c:v>43728</c:v>
                </c:pt>
                <c:pt idx="5686">
                  <c:v>43731</c:v>
                </c:pt>
                <c:pt idx="5687">
                  <c:v>43732</c:v>
                </c:pt>
                <c:pt idx="5688">
                  <c:v>43733</c:v>
                </c:pt>
                <c:pt idx="5689">
                  <c:v>43734</c:v>
                </c:pt>
                <c:pt idx="5690">
                  <c:v>43735</c:v>
                </c:pt>
                <c:pt idx="5691">
                  <c:v>43738</c:v>
                </c:pt>
                <c:pt idx="5692">
                  <c:v>43739</c:v>
                </c:pt>
                <c:pt idx="5693">
                  <c:v>43740</c:v>
                </c:pt>
                <c:pt idx="5694">
                  <c:v>43741</c:v>
                </c:pt>
                <c:pt idx="5695">
                  <c:v>43742</c:v>
                </c:pt>
                <c:pt idx="5696">
                  <c:v>43745</c:v>
                </c:pt>
                <c:pt idx="5697">
                  <c:v>43746</c:v>
                </c:pt>
                <c:pt idx="5698">
                  <c:v>43747</c:v>
                </c:pt>
                <c:pt idx="5699">
                  <c:v>43748</c:v>
                </c:pt>
                <c:pt idx="5700">
                  <c:v>43749</c:v>
                </c:pt>
                <c:pt idx="5701">
                  <c:v>43752</c:v>
                </c:pt>
                <c:pt idx="5702">
                  <c:v>43753</c:v>
                </c:pt>
                <c:pt idx="5703">
                  <c:v>43754</c:v>
                </c:pt>
                <c:pt idx="5704">
                  <c:v>43755</c:v>
                </c:pt>
                <c:pt idx="5705">
                  <c:v>43756</c:v>
                </c:pt>
                <c:pt idx="5706">
                  <c:v>43759</c:v>
                </c:pt>
                <c:pt idx="5707">
                  <c:v>43760</c:v>
                </c:pt>
                <c:pt idx="5708">
                  <c:v>43761</c:v>
                </c:pt>
                <c:pt idx="5709">
                  <c:v>43762</c:v>
                </c:pt>
                <c:pt idx="5710">
                  <c:v>43763</c:v>
                </c:pt>
                <c:pt idx="5711">
                  <c:v>43766</c:v>
                </c:pt>
                <c:pt idx="5712">
                  <c:v>43767</c:v>
                </c:pt>
                <c:pt idx="5713">
                  <c:v>43768</c:v>
                </c:pt>
                <c:pt idx="5714">
                  <c:v>43769</c:v>
                </c:pt>
                <c:pt idx="5715">
                  <c:v>43773</c:v>
                </c:pt>
                <c:pt idx="5716">
                  <c:v>43774</c:v>
                </c:pt>
                <c:pt idx="5717">
                  <c:v>43775</c:v>
                </c:pt>
                <c:pt idx="5718">
                  <c:v>43776</c:v>
                </c:pt>
                <c:pt idx="5719">
                  <c:v>43777</c:v>
                </c:pt>
                <c:pt idx="5720">
                  <c:v>43781</c:v>
                </c:pt>
                <c:pt idx="5721">
                  <c:v>43782</c:v>
                </c:pt>
                <c:pt idx="5722">
                  <c:v>43783</c:v>
                </c:pt>
                <c:pt idx="5723">
                  <c:v>43784</c:v>
                </c:pt>
                <c:pt idx="5724">
                  <c:v>43787</c:v>
                </c:pt>
                <c:pt idx="5725">
                  <c:v>43788</c:v>
                </c:pt>
                <c:pt idx="5726">
                  <c:v>43789</c:v>
                </c:pt>
                <c:pt idx="5727">
                  <c:v>43790</c:v>
                </c:pt>
                <c:pt idx="5728">
                  <c:v>43791</c:v>
                </c:pt>
                <c:pt idx="5729">
                  <c:v>43794</c:v>
                </c:pt>
                <c:pt idx="5730">
                  <c:v>43795</c:v>
                </c:pt>
                <c:pt idx="5731">
                  <c:v>43796</c:v>
                </c:pt>
                <c:pt idx="5732">
                  <c:v>43797</c:v>
                </c:pt>
                <c:pt idx="5733">
                  <c:v>43798</c:v>
                </c:pt>
                <c:pt idx="5734">
                  <c:v>43801</c:v>
                </c:pt>
                <c:pt idx="5735">
                  <c:v>43802</c:v>
                </c:pt>
                <c:pt idx="5736">
                  <c:v>43803</c:v>
                </c:pt>
                <c:pt idx="5737">
                  <c:v>43804</c:v>
                </c:pt>
                <c:pt idx="5738">
                  <c:v>43805</c:v>
                </c:pt>
                <c:pt idx="5739">
                  <c:v>43808</c:v>
                </c:pt>
                <c:pt idx="5740">
                  <c:v>43809</c:v>
                </c:pt>
                <c:pt idx="5741">
                  <c:v>43810</c:v>
                </c:pt>
                <c:pt idx="5742">
                  <c:v>43811</c:v>
                </c:pt>
                <c:pt idx="5743">
                  <c:v>43812</c:v>
                </c:pt>
                <c:pt idx="5744">
                  <c:v>43815</c:v>
                </c:pt>
                <c:pt idx="5745">
                  <c:v>43816</c:v>
                </c:pt>
                <c:pt idx="5746">
                  <c:v>43817</c:v>
                </c:pt>
                <c:pt idx="5747">
                  <c:v>43818</c:v>
                </c:pt>
                <c:pt idx="5748">
                  <c:v>43819</c:v>
                </c:pt>
                <c:pt idx="5749">
                  <c:v>43822</c:v>
                </c:pt>
                <c:pt idx="5750">
                  <c:v>43826</c:v>
                </c:pt>
                <c:pt idx="5751">
                  <c:v>43829</c:v>
                </c:pt>
                <c:pt idx="5752">
                  <c:v>43832</c:v>
                </c:pt>
                <c:pt idx="5753">
                  <c:v>43833</c:v>
                </c:pt>
                <c:pt idx="5754">
                  <c:v>43837</c:v>
                </c:pt>
                <c:pt idx="5755">
                  <c:v>43838</c:v>
                </c:pt>
                <c:pt idx="5756">
                  <c:v>43839</c:v>
                </c:pt>
                <c:pt idx="5757">
                  <c:v>43840</c:v>
                </c:pt>
                <c:pt idx="5758">
                  <c:v>43843</c:v>
                </c:pt>
                <c:pt idx="5759">
                  <c:v>43844</c:v>
                </c:pt>
                <c:pt idx="5760">
                  <c:v>43845</c:v>
                </c:pt>
                <c:pt idx="5761">
                  <c:v>43846</c:v>
                </c:pt>
                <c:pt idx="5762">
                  <c:v>43847</c:v>
                </c:pt>
                <c:pt idx="5763">
                  <c:v>43850</c:v>
                </c:pt>
                <c:pt idx="5764">
                  <c:v>43851</c:v>
                </c:pt>
                <c:pt idx="5765">
                  <c:v>43852</c:v>
                </c:pt>
                <c:pt idx="5766">
                  <c:v>43853</c:v>
                </c:pt>
                <c:pt idx="5767">
                  <c:v>43854</c:v>
                </c:pt>
                <c:pt idx="5768">
                  <c:v>43857</c:v>
                </c:pt>
                <c:pt idx="5769">
                  <c:v>43858</c:v>
                </c:pt>
                <c:pt idx="5770">
                  <c:v>43859</c:v>
                </c:pt>
                <c:pt idx="5771">
                  <c:v>43860</c:v>
                </c:pt>
                <c:pt idx="5772">
                  <c:v>43861</c:v>
                </c:pt>
                <c:pt idx="5773">
                  <c:v>43864</c:v>
                </c:pt>
                <c:pt idx="5774">
                  <c:v>43865</c:v>
                </c:pt>
                <c:pt idx="5775">
                  <c:v>43866</c:v>
                </c:pt>
                <c:pt idx="5776">
                  <c:v>43867</c:v>
                </c:pt>
                <c:pt idx="5777">
                  <c:v>43868</c:v>
                </c:pt>
                <c:pt idx="5778">
                  <c:v>43871</c:v>
                </c:pt>
                <c:pt idx="5779">
                  <c:v>43872</c:v>
                </c:pt>
                <c:pt idx="5780">
                  <c:v>43873</c:v>
                </c:pt>
                <c:pt idx="5781">
                  <c:v>43874</c:v>
                </c:pt>
                <c:pt idx="5782">
                  <c:v>43875</c:v>
                </c:pt>
                <c:pt idx="5783">
                  <c:v>43878</c:v>
                </c:pt>
                <c:pt idx="5784">
                  <c:v>43879</c:v>
                </c:pt>
                <c:pt idx="5785">
                  <c:v>43880</c:v>
                </c:pt>
                <c:pt idx="5786">
                  <c:v>43881</c:v>
                </c:pt>
                <c:pt idx="5787">
                  <c:v>43882</c:v>
                </c:pt>
                <c:pt idx="5788">
                  <c:v>43885</c:v>
                </c:pt>
                <c:pt idx="5789">
                  <c:v>43886</c:v>
                </c:pt>
                <c:pt idx="5790">
                  <c:v>43887</c:v>
                </c:pt>
                <c:pt idx="5791">
                  <c:v>43888</c:v>
                </c:pt>
                <c:pt idx="5792">
                  <c:v>43889</c:v>
                </c:pt>
                <c:pt idx="5793">
                  <c:v>43892</c:v>
                </c:pt>
                <c:pt idx="5794">
                  <c:v>43893</c:v>
                </c:pt>
                <c:pt idx="5795">
                  <c:v>43894</c:v>
                </c:pt>
                <c:pt idx="5796">
                  <c:v>43895</c:v>
                </c:pt>
                <c:pt idx="5797">
                  <c:v>43896</c:v>
                </c:pt>
                <c:pt idx="5798">
                  <c:v>43899</c:v>
                </c:pt>
                <c:pt idx="5799">
                  <c:v>43900</c:v>
                </c:pt>
                <c:pt idx="5800">
                  <c:v>43901</c:v>
                </c:pt>
                <c:pt idx="5801">
                  <c:v>43902</c:v>
                </c:pt>
                <c:pt idx="5802">
                  <c:v>43903</c:v>
                </c:pt>
                <c:pt idx="5803">
                  <c:v>43906</c:v>
                </c:pt>
                <c:pt idx="5804">
                  <c:v>43907</c:v>
                </c:pt>
                <c:pt idx="5805">
                  <c:v>43908</c:v>
                </c:pt>
                <c:pt idx="5806">
                  <c:v>43909</c:v>
                </c:pt>
                <c:pt idx="5807">
                  <c:v>43910</c:v>
                </c:pt>
                <c:pt idx="5808">
                  <c:v>43913</c:v>
                </c:pt>
                <c:pt idx="5809">
                  <c:v>43914</c:v>
                </c:pt>
                <c:pt idx="5810">
                  <c:v>43915</c:v>
                </c:pt>
                <c:pt idx="5811">
                  <c:v>43916</c:v>
                </c:pt>
                <c:pt idx="5812">
                  <c:v>43917</c:v>
                </c:pt>
                <c:pt idx="5813">
                  <c:v>43920</c:v>
                </c:pt>
                <c:pt idx="5814">
                  <c:v>43921</c:v>
                </c:pt>
                <c:pt idx="5815">
                  <c:v>43922</c:v>
                </c:pt>
                <c:pt idx="5816">
                  <c:v>43923</c:v>
                </c:pt>
                <c:pt idx="5817">
                  <c:v>43924</c:v>
                </c:pt>
                <c:pt idx="5818">
                  <c:v>43927</c:v>
                </c:pt>
                <c:pt idx="5819">
                  <c:v>43928</c:v>
                </c:pt>
                <c:pt idx="5820">
                  <c:v>43929</c:v>
                </c:pt>
                <c:pt idx="5821">
                  <c:v>43930</c:v>
                </c:pt>
                <c:pt idx="5822">
                  <c:v>43931</c:v>
                </c:pt>
                <c:pt idx="5823">
                  <c:v>43935</c:v>
                </c:pt>
                <c:pt idx="5824">
                  <c:v>43936</c:v>
                </c:pt>
                <c:pt idx="5825">
                  <c:v>43937</c:v>
                </c:pt>
                <c:pt idx="5826">
                  <c:v>43938</c:v>
                </c:pt>
                <c:pt idx="5827">
                  <c:v>43941</c:v>
                </c:pt>
                <c:pt idx="5828">
                  <c:v>43942</c:v>
                </c:pt>
                <c:pt idx="5829">
                  <c:v>43943</c:v>
                </c:pt>
                <c:pt idx="5830">
                  <c:v>43944</c:v>
                </c:pt>
                <c:pt idx="5831">
                  <c:v>43945</c:v>
                </c:pt>
                <c:pt idx="5832">
                  <c:v>43948</c:v>
                </c:pt>
                <c:pt idx="5833">
                  <c:v>43949</c:v>
                </c:pt>
                <c:pt idx="5834">
                  <c:v>43950</c:v>
                </c:pt>
                <c:pt idx="5835">
                  <c:v>43951</c:v>
                </c:pt>
                <c:pt idx="5836">
                  <c:v>43955</c:v>
                </c:pt>
                <c:pt idx="5837">
                  <c:v>43956</c:v>
                </c:pt>
                <c:pt idx="5838">
                  <c:v>43957</c:v>
                </c:pt>
                <c:pt idx="5839">
                  <c:v>43958</c:v>
                </c:pt>
                <c:pt idx="5840">
                  <c:v>43959</c:v>
                </c:pt>
                <c:pt idx="5841">
                  <c:v>43962</c:v>
                </c:pt>
                <c:pt idx="5842">
                  <c:v>43963</c:v>
                </c:pt>
                <c:pt idx="5843">
                  <c:v>43964</c:v>
                </c:pt>
                <c:pt idx="5844">
                  <c:v>43965</c:v>
                </c:pt>
                <c:pt idx="5845">
                  <c:v>43966</c:v>
                </c:pt>
                <c:pt idx="5846">
                  <c:v>43969</c:v>
                </c:pt>
                <c:pt idx="5847">
                  <c:v>43970</c:v>
                </c:pt>
                <c:pt idx="5848">
                  <c:v>43971</c:v>
                </c:pt>
                <c:pt idx="5849">
                  <c:v>43972</c:v>
                </c:pt>
                <c:pt idx="5850">
                  <c:v>43973</c:v>
                </c:pt>
                <c:pt idx="5851">
                  <c:v>43976</c:v>
                </c:pt>
                <c:pt idx="5852">
                  <c:v>43977</c:v>
                </c:pt>
                <c:pt idx="5853">
                  <c:v>43978</c:v>
                </c:pt>
                <c:pt idx="5854">
                  <c:v>43979</c:v>
                </c:pt>
                <c:pt idx="5855">
                  <c:v>43980</c:v>
                </c:pt>
                <c:pt idx="5856">
                  <c:v>43983</c:v>
                </c:pt>
                <c:pt idx="5857">
                  <c:v>43984</c:v>
                </c:pt>
                <c:pt idx="5858">
                  <c:v>43985</c:v>
                </c:pt>
                <c:pt idx="5859">
                  <c:v>43986</c:v>
                </c:pt>
                <c:pt idx="5860">
                  <c:v>43987</c:v>
                </c:pt>
                <c:pt idx="5861">
                  <c:v>43990</c:v>
                </c:pt>
                <c:pt idx="5862">
                  <c:v>43991</c:v>
                </c:pt>
                <c:pt idx="5863">
                  <c:v>43992</c:v>
                </c:pt>
                <c:pt idx="5864">
                  <c:v>43994</c:v>
                </c:pt>
                <c:pt idx="5865">
                  <c:v>43997</c:v>
                </c:pt>
                <c:pt idx="5866">
                  <c:v>43998</c:v>
                </c:pt>
                <c:pt idx="5867">
                  <c:v>43999</c:v>
                </c:pt>
                <c:pt idx="5868">
                  <c:v>44000</c:v>
                </c:pt>
                <c:pt idx="5869">
                  <c:v>44001</c:v>
                </c:pt>
                <c:pt idx="5870">
                  <c:v>44004</c:v>
                </c:pt>
                <c:pt idx="5871">
                  <c:v>44005</c:v>
                </c:pt>
                <c:pt idx="5872">
                  <c:v>44006</c:v>
                </c:pt>
                <c:pt idx="5873">
                  <c:v>44007</c:v>
                </c:pt>
                <c:pt idx="5874">
                  <c:v>44008</c:v>
                </c:pt>
                <c:pt idx="5875">
                  <c:v>44011</c:v>
                </c:pt>
                <c:pt idx="5876">
                  <c:v>44012</c:v>
                </c:pt>
                <c:pt idx="5877">
                  <c:v>44013</c:v>
                </c:pt>
                <c:pt idx="5878">
                  <c:v>44014</c:v>
                </c:pt>
                <c:pt idx="5879">
                  <c:v>44015</c:v>
                </c:pt>
                <c:pt idx="5880">
                  <c:v>44018</c:v>
                </c:pt>
                <c:pt idx="5881">
                  <c:v>44019</c:v>
                </c:pt>
                <c:pt idx="5882">
                  <c:v>44020</c:v>
                </c:pt>
                <c:pt idx="5883">
                  <c:v>44021</c:v>
                </c:pt>
                <c:pt idx="5884">
                  <c:v>44022</c:v>
                </c:pt>
                <c:pt idx="5885">
                  <c:v>44025</c:v>
                </c:pt>
                <c:pt idx="5886">
                  <c:v>44026</c:v>
                </c:pt>
                <c:pt idx="5887">
                  <c:v>44027</c:v>
                </c:pt>
                <c:pt idx="5888">
                  <c:v>44028</c:v>
                </c:pt>
                <c:pt idx="5889">
                  <c:v>44029</c:v>
                </c:pt>
                <c:pt idx="5890">
                  <c:v>44032</c:v>
                </c:pt>
                <c:pt idx="5891">
                  <c:v>44033</c:v>
                </c:pt>
                <c:pt idx="5892">
                  <c:v>44034</c:v>
                </c:pt>
                <c:pt idx="5893">
                  <c:v>44035</c:v>
                </c:pt>
                <c:pt idx="5894">
                  <c:v>44036</c:v>
                </c:pt>
                <c:pt idx="5895">
                  <c:v>44039</c:v>
                </c:pt>
                <c:pt idx="5896">
                  <c:v>44040</c:v>
                </c:pt>
                <c:pt idx="5897">
                  <c:v>44041</c:v>
                </c:pt>
                <c:pt idx="5898">
                  <c:v>44042</c:v>
                </c:pt>
                <c:pt idx="5899">
                  <c:v>44043</c:v>
                </c:pt>
                <c:pt idx="5900">
                  <c:v>44046</c:v>
                </c:pt>
                <c:pt idx="5901">
                  <c:v>44047</c:v>
                </c:pt>
                <c:pt idx="5902">
                  <c:v>44048</c:v>
                </c:pt>
                <c:pt idx="5903">
                  <c:v>44049</c:v>
                </c:pt>
                <c:pt idx="5904">
                  <c:v>44050</c:v>
                </c:pt>
                <c:pt idx="5905">
                  <c:v>44053</c:v>
                </c:pt>
                <c:pt idx="5906">
                  <c:v>44054</c:v>
                </c:pt>
                <c:pt idx="5907">
                  <c:v>44055</c:v>
                </c:pt>
                <c:pt idx="5908">
                  <c:v>44056</c:v>
                </c:pt>
                <c:pt idx="5909">
                  <c:v>44057</c:v>
                </c:pt>
                <c:pt idx="5910">
                  <c:v>44060</c:v>
                </c:pt>
                <c:pt idx="5911">
                  <c:v>44061</c:v>
                </c:pt>
                <c:pt idx="5912">
                  <c:v>44062</c:v>
                </c:pt>
                <c:pt idx="5913">
                  <c:v>44063</c:v>
                </c:pt>
                <c:pt idx="5914">
                  <c:v>44064</c:v>
                </c:pt>
                <c:pt idx="5915">
                  <c:v>44067</c:v>
                </c:pt>
                <c:pt idx="5916">
                  <c:v>44068</c:v>
                </c:pt>
                <c:pt idx="5917">
                  <c:v>44069</c:v>
                </c:pt>
                <c:pt idx="5918">
                  <c:v>44070</c:v>
                </c:pt>
                <c:pt idx="5919">
                  <c:v>44071</c:v>
                </c:pt>
                <c:pt idx="5920">
                  <c:v>44074</c:v>
                </c:pt>
                <c:pt idx="5921">
                  <c:v>44075</c:v>
                </c:pt>
                <c:pt idx="5922">
                  <c:v>44076</c:v>
                </c:pt>
                <c:pt idx="5923">
                  <c:v>44077</c:v>
                </c:pt>
                <c:pt idx="5924">
                  <c:v>44078</c:v>
                </c:pt>
                <c:pt idx="5925">
                  <c:v>44081</c:v>
                </c:pt>
                <c:pt idx="5926">
                  <c:v>44082</c:v>
                </c:pt>
                <c:pt idx="5927">
                  <c:v>44083</c:v>
                </c:pt>
                <c:pt idx="5928">
                  <c:v>44084</c:v>
                </c:pt>
                <c:pt idx="5929">
                  <c:v>44085</c:v>
                </c:pt>
                <c:pt idx="5930">
                  <c:v>44088</c:v>
                </c:pt>
                <c:pt idx="5931">
                  <c:v>44089</c:v>
                </c:pt>
                <c:pt idx="5932">
                  <c:v>44090</c:v>
                </c:pt>
                <c:pt idx="5933">
                  <c:v>44091</c:v>
                </c:pt>
                <c:pt idx="5934">
                  <c:v>44092</c:v>
                </c:pt>
                <c:pt idx="5935">
                  <c:v>44095</c:v>
                </c:pt>
                <c:pt idx="5936">
                  <c:v>44096</c:v>
                </c:pt>
                <c:pt idx="5937">
                  <c:v>44097</c:v>
                </c:pt>
                <c:pt idx="5938">
                  <c:v>44098</c:v>
                </c:pt>
                <c:pt idx="5939">
                  <c:v>44099</c:v>
                </c:pt>
                <c:pt idx="5940">
                  <c:v>44102</c:v>
                </c:pt>
                <c:pt idx="5941">
                  <c:v>44103</c:v>
                </c:pt>
                <c:pt idx="5942">
                  <c:v>44104</c:v>
                </c:pt>
                <c:pt idx="5943">
                  <c:v>44105</c:v>
                </c:pt>
                <c:pt idx="5944">
                  <c:v>44106</c:v>
                </c:pt>
                <c:pt idx="5945">
                  <c:v>44109</c:v>
                </c:pt>
                <c:pt idx="5946">
                  <c:v>44110</c:v>
                </c:pt>
                <c:pt idx="5947">
                  <c:v>44111</c:v>
                </c:pt>
                <c:pt idx="5948">
                  <c:v>44112</c:v>
                </c:pt>
                <c:pt idx="5949">
                  <c:v>44113</c:v>
                </c:pt>
                <c:pt idx="5950">
                  <c:v>44116</c:v>
                </c:pt>
                <c:pt idx="5951">
                  <c:v>44117</c:v>
                </c:pt>
                <c:pt idx="5952">
                  <c:v>44118</c:v>
                </c:pt>
                <c:pt idx="5953">
                  <c:v>44119</c:v>
                </c:pt>
                <c:pt idx="5954">
                  <c:v>44120</c:v>
                </c:pt>
                <c:pt idx="5955">
                  <c:v>44123</c:v>
                </c:pt>
                <c:pt idx="5956">
                  <c:v>44124</c:v>
                </c:pt>
                <c:pt idx="5957">
                  <c:v>44125</c:v>
                </c:pt>
                <c:pt idx="5958">
                  <c:v>44126</c:v>
                </c:pt>
                <c:pt idx="5959">
                  <c:v>44127</c:v>
                </c:pt>
                <c:pt idx="5960">
                  <c:v>44130</c:v>
                </c:pt>
                <c:pt idx="5961">
                  <c:v>44131</c:v>
                </c:pt>
                <c:pt idx="5962">
                  <c:v>44132</c:v>
                </c:pt>
                <c:pt idx="5963">
                  <c:v>44133</c:v>
                </c:pt>
                <c:pt idx="5964">
                  <c:v>44134</c:v>
                </c:pt>
                <c:pt idx="5965">
                  <c:v>44137</c:v>
                </c:pt>
                <c:pt idx="5966">
                  <c:v>44138</c:v>
                </c:pt>
                <c:pt idx="5967">
                  <c:v>44139</c:v>
                </c:pt>
                <c:pt idx="5968">
                  <c:v>44140</c:v>
                </c:pt>
                <c:pt idx="5969">
                  <c:v>44141</c:v>
                </c:pt>
                <c:pt idx="5970">
                  <c:v>44144</c:v>
                </c:pt>
                <c:pt idx="5971">
                  <c:v>44145</c:v>
                </c:pt>
                <c:pt idx="5972">
                  <c:v>44147</c:v>
                </c:pt>
                <c:pt idx="5973">
                  <c:v>44148</c:v>
                </c:pt>
                <c:pt idx="5974">
                  <c:v>44151</c:v>
                </c:pt>
                <c:pt idx="5975">
                  <c:v>44152</c:v>
                </c:pt>
                <c:pt idx="5976">
                  <c:v>44153</c:v>
                </c:pt>
                <c:pt idx="5977">
                  <c:v>44154</c:v>
                </c:pt>
                <c:pt idx="5978">
                  <c:v>44155</c:v>
                </c:pt>
                <c:pt idx="5979">
                  <c:v>44158</c:v>
                </c:pt>
                <c:pt idx="5980">
                  <c:v>44159</c:v>
                </c:pt>
                <c:pt idx="5981">
                  <c:v>44160</c:v>
                </c:pt>
                <c:pt idx="5982">
                  <c:v>44161</c:v>
                </c:pt>
                <c:pt idx="5983">
                  <c:v>44162</c:v>
                </c:pt>
                <c:pt idx="5984">
                  <c:v>44165</c:v>
                </c:pt>
                <c:pt idx="5985">
                  <c:v>44166</c:v>
                </c:pt>
                <c:pt idx="5986">
                  <c:v>44167</c:v>
                </c:pt>
                <c:pt idx="5987">
                  <c:v>44168</c:v>
                </c:pt>
                <c:pt idx="5988">
                  <c:v>44169</c:v>
                </c:pt>
                <c:pt idx="5989">
                  <c:v>44172</c:v>
                </c:pt>
                <c:pt idx="5990">
                  <c:v>44173</c:v>
                </c:pt>
                <c:pt idx="5991">
                  <c:v>44174</c:v>
                </c:pt>
                <c:pt idx="5992">
                  <c:v>44175</c:v>
                </c:pt>
                <c:pt idx="5993">
                  <c:v>44176</c:v>
                </c:pt>
                <c:pt idx="5994">
                  <c:v>44179</c:v>
                </c:pt>
                <c:pt idx="5995">
                  <c:v>44180</c:v>
                </c:pt>
                <c:pt idx="5996">
                  <c:v>44181</c:v>
                </c:pt>
                <c:pt idx="5997">
                  <c:v>44182</c:v>
                </c:pt>
                <c:pt idx="5998">
                  <c:v>44183</c:v>
                </c:pt>
                <c:pt idx="5999">
                  <c:v>44186</c:v>
                </c:pt>
                <c:pt idx="6000">
                  <c:v>44187</c:v>
                </c:pt>
                <c:pt idx="6001">
                  <c:v>44188</c:v>
                </c:pt>
                <c:pt idx="6002">
                  <c:v>44189</c:v>
                </c:pt>
                <c:pt idx="6003">
                  <c:v>44193</c:v>
                </c:pt>
                <c:pt idx="6004">
                  <c:v>44194</c:v>
                </c:pt>
                <c:pt idx="6005">
                  <c:v>44195</c:v>
                </c:pt>
                <c:pt idx="6006">
                  <c:v>44196</c:v>
                </c:pt>
                <c:pt idx="6007">
                  <c:v>44200</c:v>
                </c:pt>
                <c:pt idx="6008">
                  <c:v>44201</c:v>
                </c:pt>
                <c:pt idx="6009">
                  <c:v>44203</c:v>
                </c:pt>
                <c:pt idx="6010">
                  <c:v>44204</c:v>
                </c:pt>
                <c:pt idx="6011">
                  <c:v>44207</c:v>
                </c:pt>
                <c:pt idx="6012">
                  <c:v>44208</c:v>
                </c:pt>
                <c:pt idx="6013">
                  <c:v>44209</c:v>
                </c:pt>
                <c:pt idx="6014">
                  <c:v>44210</c:v>
                </c:pt>
                <c:pt idx="6015">
                  <c:v>44211</c:v>
                </c:pt>
                <c:pt idx="6016">
                  <c:v>44214</c:v>
                </c:pt>
                <c:pt idx="6017">
                  <c:v>44215</c:v>
                </c:pt>
                <c:pt idx="6018">
                  <c:v>44216</c:v>
                </c:pt>
                <c:pt idx="6019">
                  <c:v>44217</c:v>
                </c:pt>
                <c:pt idx="6020">
                  <c:v>44218</c:v>
                </c:pt>
                <c:pt idx="6021">
                  <c:v>44221</c:v>
                </c:pt>
                <c:pt idx="6022">
                  <c:v>44222</c:v>
                </c:pt>
                <c:pt idx="6023">
                  <c:v>44223</c:v>
                </c:pt>
                <c:pt idx="6024">
                  <c:v>44224</c:v>
                </c:pt>
                <c:pt idx="6025">
                  <c:v>44225</c:v>
                </c:pt>
                <c:pt idx="6026">
                  <c:v>44228</c:v>
                </c:pt>
                <c:pt idx="6027">
                  <c:v>44229</c:v>
                </c:pt>
                <c:pt idx="6028">
                  <c:v>44230</c:v>
                </c:pt>
                <c:pt idx="6029">
                  <c:v>44231</c:v>
                </c:pt>
                <c:pt idx="6030">
                  <c:v>44232</c:v>
                </c:pt>
                <c:pt idx="6031">
                  <c:v>44235</c:v>
                </c:pt>
                <c:pt idx="6032">
                  <c:v>44236</c:v>
                </c:pt>
                <c:pt idx="6033">
                  <c:v>44237</c:v>
                </c:pt>
                <c:pt idx="6034">
                  <c:v>44238</c:v>
                </c:pt>
                <c:pt idx="6035">
                  <c:v>44239</c:v>
                </c:pt>
                <c:pt idx="6036">
                  <c:v>44242</c:v>
                </c:pt>
                <c:pt idx="6037">
                  <c:v>44243</c:v>
                </c:pt>
                <c:pt idx="6038">
                  <c:v>44244</c:v>
                </c:pt>
                <c:pt idx="6039">
                  <c:v>44245</c:v>
                </c:pt>
                <c:pt idx="6040">
                  <c:v>44246</c:v>
                </c:pt>
                <c:pt idx="6041">
                  <c:v>44249</c:v>
                </c:pt>
                <c:pt idx="6042">
                  <c:v>44250</c:v>
                </c:pt>
                <c:pt idx="6043">
                  <c:v>44251</c:v>
                </c:pt>
                <c:pt idx="6044">
                  <c:v>44252</c:v>
                </c:pt>
                <c:pt idx="6045">
                  <c:v>44253</c:v>
                </c:pt>
                <c:pt idx="6046">
                  <c:v>44256</c:v>
                </c:pt>
                <c:pt idx="6047">
                  <c:v>44257</c:v>
                </c:pt>
                <c:pt idx="6048">
                  <c:v>44258</c:v>
                </c:pt>
                <c:pt idx="6049">
                  <c:v>44259</c:v>
                </c:pt>
                <c:pt idx="6050">
                  <c:v>44260</c:v>
                </c:pt>
                <c:pt idx="6051">
                  <c:v>44263</c:v>
                </c:pt>
                <c:pt idx="6052">
                  <c:v>44264</c:v>
                </c:pt>
                <c:pt idx="6053">
                  <c:v>44265</c:v>
                </c:pt>
                <c:pt idx="6054">
                  <c:v>44266</c:v>
                </c:pt>
                <c:pt idx="6055">
                  <c:v>44267</c:v>
                </c:pt>
                <c:pt idx="6056">
                  <c:v>44270</c:v>
                </c:pt>
                <c:pt idx="6057">
                  <c:v>44271</c:v>
                </c:pt>
                <c:pt idx="6058">
                  <c:v>44272</c:v>
                </c:pt>
                <c:pt idx="6059">
                  <c:v>44273</c:v>
                </c:pt>
                <c:pt idx="6060">
                  <c:v>44274</c:v>
                </c:pt>
                <c:pt idx="6061">
                  <c:v>44277</c:v>
                </c:pt>
                <c:pt idx="6062">
                  <c:v>44278</c:v>
                </c:pt>
                <c:pt idx="6063">
                  <c:v>44279</c:v>
                </c:pt>
                <c:pt idx="6064">
                  <c:v>44280</c:v>
                </c:pt>
                <c:pt idx="6065">
                  <c:v>44281</c:v>
                </c:pt>
                <c:pt idx="6066">
                  <c:v>44284</c:v>
                </c:pt>
                <c:pt idx="6067">
                  <c:v>44285</c:v>
                </c:pt>
                <c:pt idx="6068">
                  <c:v>44286</c:v>
                </c:pt>
                <c:pt idx="6069">
                  <c:v>44287</c:v>
                </c:pt>
                <c:pt idx="6070">
                  <c:v>44288</c:v>
                </c:pt>
                <c:pt idx="6071">
                  <c:v>44292</c:v>
                </c:pt>
                <c:pt idx="6072">
                  <c:v>44293</c:v>
                </c:pt>
                <c:pt idx="6073">
                  <c:v>44294</c:v>
                </c:pt>
                <c:pt idx="6074">
                  <c:v>44295</c:v>
                </c:pt>
                <c:pt idx="6075">
                  <c:v>44298</c:v>
                </c:pt>
                <c:pt idx="6076">
                  <c:v>44299</c:v>
                </c:pt>
                <c:pt idx="6077">
                  <c:v>44300</c:v>
                </c:pt>
                <c:pt idx="6078">
                  <c:v>44301</c:v>
                </c:pt>
                <c:pt idx="6079">
                  <c:v>44302</c:v>
                </c:pt>
                <c:pt idx="6080">
                  <c:v>44305</c:v>
                </c:pt>
                <c:pt idx="6081">
                  <c:v>44306</c:v>
                </c:pt>
                <c:pt idx="6082">
                  <c:v>44307</c:v>
                </c:pt>
                <c:pt idx="6083">
                  <c:v>44308</c:v>
                </c:pt>
                <c:pt idx="6084">
                  <c:v>44309</c:v>
                </c:pt>
                <c:pt idx="6085">
                  <c:v>44312</c:v>
                </c:pt>
                <c:pt idx="6086">
                  <c:v>44313</c:v>
                </c:pt>
                <c:pt idx="6087">
                  <c:v>44314</c:v>
                </c:pt>
                <c:pt idx="6088">
                  <c:v>44315</c:v>
                </c:pt>
                <c:pt idx="6089">
                  <c:v>44316</c:v>
                </c:pt>
                <c:pt idx="6090">
                  <c:v>44320</c:v>
                </c:pt>
                <c:pt idx="6091">
                  <c:v>44321</c:v>
                </c:pt>
                <c:pt idx="6092">
                  <c:v>44322</c:v>
                </c:pt>
                <c:pt idx="6093">
                  <c:v>44323</c:v>
                </c:pt>
                <c:pt idx="6094">
                  <c:v>44326</c:v>
                </c:pt>
                <c:pt idx="6095">
                  <c:v>44327</c:v>
                </c:pt>
                <c:pt idx="6096">
                  <c:v>44328</c:v>
                </c:pt>
                <c:pt idx="6097">
                  <c:v>44329</c:v>
                </c:pt>
                <c:pt idx="6098">
                  <c:v>44330</c:v>
                </c:pt>
                <c:pt idx="6099">
                  <c:v>44333</c:v>
                </c:pt>
                <c:pt idx="6100">
                  <c:v>44334</c:v>
                </c:pt>
                <c:pt idx="6101">
                  <c:v>44335</c:v>
                </c:pt>
                <c:pt idx="6102">
                  <c:v>44336</c:v>
                </c:pt>
                <c:pt idx="6103">
                  <c:v>44337</c:v>
                </c:pt>
                <c:pt idx="6104">
                  <c:v>44340</c:v>
                </c:pt>
                <c:pt idx="6105">
                  <c:v>44341</c:v>
                </c:pt>
                <c:pt idx="6106">
                  <c:v>44342</c:v>
                </c:pt>
                <c:pt idx="6107">
                  <c:v>44343</c:v>
                </c:pt>
                <c:pt idx="6108">
                  <c:v>44344</c:v>
                </c:pt>
                <c:pt idx="6109">
                  <c:v>44347</c:v>
                </c:pt>
                <c:pt idx="6110">
                  <c:v>44348</c:v>
                </c:pt>
                <c:pt idx="6111">
                  <c:v>44349</c:v>
                </c:pt>
                <c:pt idx="6112">
                  <c:v>44351</c:v>
                </c:pt>
                <c:pt idx="6113">
                  <c:v>44354</c:v>
                </c:pt>
                <c:pt idx="6114">
                  <c:v>44355</c:v>
                </c:pt>
                <c:pt idx="6115">
                  <c:v>44356</c:v>
                </c:pt>
                <c:pt idx="6116">
                  <c:v>44357</c:v>
                </c:pt>
                <c:pt idx="6117">
                  <c:v>44358</c:v>
                </c:pt>
                <c:pt idx="6118">
                  <c:v>44361</c:v>
                </c:pt>
                <c:pt idx="6119">
                  <c:v>44362</c:v>
                </c:pt>
                <c:pt idx="6120">
                  <c:v>44363</c:v>
                </c:pt>
                <c:pt idx="6121">
                  <c:v>44364</c:v>
                </c:pt>
                <c:pt idx="6122">
                  <c:v>44365</c:v>
                </c:pt>
                <c:pt idx="6123">
                  <c:v>44368</c:v>
                </c:pt>
                <c:pt idx="6124">
                  <c:v>44369</c:v>
                </c:pt>
                <c:pt idx="6125">
                  <c:v>44370</c:v>
                </c:pt>
                <c:pt idx="6126">
                  <c:v>44371</c:v>
                </c:pt>
                <c:pt idx="6127">
                  <c:v>44372</c:v>
                </c:pt>
                <c:pt idx="6128">
                  <c:v>44375</c:v>
                </c:pt>
                <c:pt idx="6129">
                  <c:v>44376</c:v>
                </c:pt>
                <c:pt idx="6130">
                  <c:v>44377</c:v>
                </c:pt>
                <c:pt idx="6131">
                  <c:v>44378</c:v>
                </c:pt>
                <c:pt idx="6132">
                  <c:v>44379</c:v>
                </c:pt>
                <c:pt idx="6133">
                  <c:v>44382</c:v>
                </c:pt>
                <c:pt idx="6134">
                  <c:v>44383</c:v>
                </c:pt>
                <c:pt idx="6135">
                  <c:v>44384</c:v>
                </c:pt>
                <c:pt idx="6136">
                  <c:v>44385</c:v>
                </c:pt>
                <c:pt idx="6137">
                  <c:v>44386</c:v>
                </c:pt>
                <c:pt idx="6138">
                  <c:v>44389</c:v>
                </c:pt>
                <c:pt idx="6139">
                  <c:v>44390</c:v>
                </c:pt>
                <c:pt idx="6140">
                  <c:v>44391</c:v>
                </c:pt>
                <c:pt idx="6141">
                  <c:v>44392</c:v>
                </c:pt>
                <c:pt idx="6142">
                  <c:v>44393</c:v>
                </c:pt>
                <c:pt idx="6143">
                  <c:v>44396</c:v>
                </c:pt>
                <c:pt idx="6144">
                  <c:v>44397</c:v>
                </c:pt>
                <c:pt idx="6145">
                  <c:v>44398</c:v>
                </c:pt>
                <c:pt idx="6146">
                  <c:v>44399</c:v>
                </c:pt>
                <c:pt idx="6147">
                  <c:v>44400</c:v>
                </c:pt>
                <c:pt idx="6148">
                  <c:v>44403</c:v>
                </c:pt>
                <c:pt idx="6149">
                  <c:v>44404</c:v>
                </c:pt>
                <c:pt idx="6150">
                  <c:v>44405</c:v>
                </c:pt>
                <c:pt idx="6151">
                  <c:v>44406</c:v>
                </c:pt>
                <c:pt idx="6152">
                  <c:v>44407</c:v>
                </c:pt>
                <c:pt idx="6153">
                  <c:v>44410</c:v>
                </c:pt>
                <c:pt idx="6154">
                  <c:v>44411</c:v>
                </c:pt>
                <c:pt idx="6155">
                  <c:v>44412</c:v>
                </c:pt>
                <c:pt idx="6156">
                  <c:v>44413</c:v>
                </c:pt>
                <c:pt idx="6157">
                  <c:v>44414</c:v>
                </c:pt>
                <c:pt idx="6158">
                  <c:v>44417</c:v>
                </c:pt>
                <c:pt idx="6159">
                  <c:v>44418</c:v>
                </c:pt>
                <c:pt idx="6160">
                  <c:v>44419</c:v>
                </c:pt>
                <c:pt idx="6161">
                  <c:v>44420</c:v>
                </c:pt>
                <c:pt idx="6162">
                  <c:v>44421</c:v>
                </c:pt>
                <c:pt idx="6163">
                  <c:v>44424</c:v>
                </c:pt>
                <c:pt idx="6164">
                  <c:v>44425</c:v>
                </c:pt>
                <c:pt idx="6165">
                  <c:v>44426</c:v>
                </c:pt>
                <c:pt idx="6166">
                  <c:v>44427</c:v>
                </c:pt>
                <c:pt idx="6167">
                  <c:v>44428</c:v>
                </c:pt>
                <c:pt idx="6168">
                  <c:v>44431</c:v>
                </c:pt>
                <c:pt idx="6169">
                  <c:v>44432</c:v>
                </c:pt>
                <c:pt idx="6170">
                  <c:v>44433</c:v>
                </c:pt>
                <c:pt idx="6171">
                  <c:v>44434</c:v>
                </c:pt>
                <c:pt idx="6172">
                  <c:v>44435</c:v>
                </c:pt>
                <c:pt idx="6173">
                  <c:v>44438</c:v>
                </c:pt>
                <c:pt idx="6174">
                  <c:v>44439</c:v>
                </c:pt>
                <c:pt idx="6175">
                  <c:v>44440</c:v>
                </c:pt>
                <c:pt idx="6176">
                  <c:v>44441</c:v>
                </c:pt>
                <c:pt idx="6177">
                  <c:v>44442</c:v>
                </c:pt>
                <c:pt idx="6178">
                  <c:v>44445</c:v>
                </c:pt>
                <c:pt idx="6179">
                  <c:v>44446</c:v>
                </c:pt>
                <c:pt idx="6180">
                  <c:v>44447</c:v>
                </c:pt>
                <c:pt idx="6181">
                  <c:v>44448</c:v>
                </c:pt>
                <c:pt idx="6182">
                  <c:v>44449</c:v>
                </c:pt>
                <c:pt idx="6183">
                  <c:v>44452</c:v>
                </c:pt>
                <c:pt idx="6184">
                  <c:v>44453</c:v>
                </c:pt>
                <c:pt idx="6185">
                  <c:v>44454</c:v>
                </c:pt>
                <c:pt idx="6186">
                  <c:v>44455</c:v>
                </c:pt>
                <c:pt idx="6187">
                  <c:v>44456</c:v>
                </c:pt>
                <c:pt idx="6188">
                  <c:v>44459</c:v>
                </c:pt>
                <c:pt idx="6189">
                  <c:v>44460</c:v>
                </c:pt>
                <c:pt idx="6190">
                  <c:v>44461</c:v>
                </c:pt>
                <c:pt idx="6191">
                  <c:v>44462</c:v>
                </c:pt>
                <c:pt idx="6192">
                  <c:v>44463</c:v>
                </c:pt>
                <c:pt idx="6193">
                  <c:v>44466</c:v>
                </c:pt>
                <c:pt idx="6194">
                  <c:v>44467</c:v>
                </c:pt>
                <c:pt idx="6195">
                  <c:v>44468</c:v>
                </c:pt>
                <c:pt idx="6196">
                  <c:v>44469</c:v>
                </c:pt>
                <c:pt idx="6197">
                  <c:v>44470</c:v>
                </c:pt>
                <c:pt idx="6198">
                  <c:v>44473</c:v>
                </c:pt>
                <c:pt idx="6199">
                  <c:v>44474</c:v>
                </c:pt>
                <c:pt idx="6200">
                  <c:v>44475</c:v>
                </c:pt>
                <c:pt idx="6201">
                  <c:v>44476</c:v>
                </c:pt>
                <c:pt idx="6202">
                  <c:v>44477</c:v>
                </c:pt>
                <c:pt idx="6203">
                  <c:v>44480</c:v>
                </c:pt>
                <c:pt idx="6204">
                  <c:v>44481</c:v>
                </c:pt>
                <c:pt idx="6205">
                  <c:v>44482</c:v>
                </c:pt>
                <c:pt idx="6206">
                  <c:v>44483</c:v>
                </c:pt>
                <c:pt idx="6207">
                  <c:v>44484</c:v>
                </c:pt>
                <c:pt idx="6208">
                  <c:v>44487</c:v>
                </c:pt>
                <c:pt idx="6209">
                  <c:v>44488</c:v>
                </c:pt>
                <c:pt idx="6210">
                  <c:v>44489</c:v>
                </c:pt>
                <c:pt idx="6211">
                  <c:v>44490</c:v>
                </c:pt>
                <c:pt idx="6212">
                  <c:v>44491</c:v>
                </c:pt>
                <c:pt idx="6213">
                  <c:v>44494</c:v>
                </c:pt>
                <c:pt idx="6214">
                  <c:v>44495</c:v>
                </c:pt>
                <c:pt idx="6215">
                  <c:v>44496</c:v>
                </c:pt>
                <c:pt idx="6216">
                  <c:v>44497</c:v>
                </c:pt>
                <c:pt idx="6217">
                  <c:v>44498</c:v>
                </c:pt>
                <c:pt idx="6218">
                  <c:v>44502</c:v>
                </c:pt>
                <c:pt idx="6219">
                  <c:v>44503</c:v>
                </c:pt>
                <c:pt idx="6220">
                  <c:v>44504</c:v>
                </c:pt>
                <c:pt idx="6221">
                  <c:v>44505</c:v>
                </c:pt>
                <c:pt idx="6222">
                  <c:v>44508</c:v>
                </c:pt>
                <c:pt idx="6223">
                  <c:v>44509</c:v>
                </c:pt>
                <c:pt idx="6224">
                  <c:v>44510</c:v>
                </c:pt>
                <c:pt idx="6225">
                  <c:v>44512</c:v>
                </c:pt>
                <c:pt idx="6226">
                  <c:v>44515</c:v>
                </c:pt>
                <c:pt idx="6227">
                  <c:v>44516</c:v>
                </c:pt>
                <c:pt idx="6228">
                  <c:v>44517</c:v>
                </c:pt>
                <c:pt idx="6229">
                  <c:v>44518</c:v>
                </c:pt>
                <c:pt idx="6230">
                  <c:v>44519</c:v>
                </c:pt>
                <c:pt idx="6231">
                  <c:v>44522</c:v>
                </c:pt>
                <c:pt idx="6232">
                  <c:v>44523</c:v>
                </c:pt>
                <c:pt idx="6233">
                  <c:v>44524</c:v>
                </c:pt>
                <c:pt idx="6234">
                  <c:v>44525</c:v>
                </c:pt>
                <c:pt idx="6235">
                  <c:v>44526</c:v>
                </c:pt>
                <c:pt idx="6236">
                  <c:v>44529</c:v>
                </c:pt>
                <c:pt idx="6237">
                  <c:v>44530</c:v>
                </c:pt>
                <c:pt idx="6238">
                  <c:v>44531</c:v>
                </c:pt>
                <c:pt idx="6239">
                  <c:v>44532</c:v>
                </c:pt>
                <c:pt idx="6240">
                  <c:v>44533</c:v>
                </c:pt>
                <c:pt idx="6241">
                  <c:v>44536</c:v>
                </c:pt>
                <c:pt idx="6242">
                  <c:v>44537</c:v>
                </c:pt>
                <c:pt idx="6243">
                  <c:v>44538</c:v>
                </c:pt>
                <c:pt idx="6244">
                  <c:v>44539</c:v>
                </c:pt>
                <c:pt idx="6245">
                  <c:v>44540</c:v>
                </c:pt>
                <c:pt idx="6246">
                  <c:v>44543</c:v>
                </c:pt>
                <c:pt idx="6247">
                  <c:v>44544</c:v>
                </c:pt>
                <c:pt idx="6248">
                  <c:v>44545</c:v>
                </c:pt>
                <c:pt idx="6249">
                  <c:v>44546</c:v>
                </c:pt>
                <c:pt idx="6250">
                  <c:v>44547</c:v>
                </c:pt>
                <c:pt idx="6251">
                  <c:v>44550</c:v>
                </c:pt>
                <c:pt idx="6252">
                  <c:v>44551</c:v>
                </c:pt>
                <c:pt idx="6253">
                  <c:v>44552</c:v>
                </c:pt>
                <c:pt idx="6254">
                  <c:v>44553</c:v>
                </c:pt>
                <c:pt idx="6255">
                  <c:v>44554</c:v>
                </c:pt>
                <c:pt idx="6256">
                  <c:v>44557</c:v>
                </c:pt>
                <c:pt idx="6257">
                  <c:v>44558</c:v>
                </c:pt>
                <c:pt idx="6258">
                  <c:v>44559</c:v>
                </c:pt>
                <c:pt idx="6259">
                  <c:v>44560</c:v>
                </c:pt>
                <c:pt idx="6260">
                  <c:v>44561</c:v>
                </c:pt>
                <c:pt idx="6261">
                  <c:v>44564</c:v>
                </c:pt>
                <c:pt idx="6262">
                  <c:v>44565</c:v>
                </c:pt>
                <c:pt idx="6263">
                  <c:v>44566</c:v>
                </c:pt>
                <c:pt idx="6264">
                  <c:v>44568</c:v>
                </c:pt>
                <c:pt idx="6265">
                  <c:v>44571</c:v>
                </c:pt>
                <c:pt idx="6266">
                  <c:v>44572</c:v>
                </c:pt>
                <c:pt idx="6267">
                  <c:v>44573</c:v>
                </c:pt>
                <c:pt idx="6268">
                  <c:v>44574</c:v>
                </c:pt>
                <c:pt idx="6269">
                  <c:v>44575</c:v>
                </c:pt>
                <c:pt idx="6270">
                  <c:v>44578</c:v>
                </c:pt>
                <c:pt idx="6271">
                  <c:v>44579</c:v>
                </c:pt>
                <c:pt idx="6272">
                  <c:v>44580</c:v>
                </c:pt>
                <c:pt idx="6273">
                  <c:v>44581</c:v>
                </c:pt>
                <c:pt idx="6274">
                  <c:v>44582</c:v>
                </c:pt>
                <c:pt idx="6275">
                  <c:v>44585</c:v>
                </c:pt>
                <c:pt idx="6276">
                  <c:v>44586</c:v>
                </c:pt>
                <c:pt idx="6277">
                  <c:v>44587</c:v>
                </c:pt>
                <c:pt idx="6278">
                  <c:v>44588</c:v>
                </c:pt>
                <c:pt idx="6279">
                  <c:v>44589</c:v>
                </c:pt>
                <c:pt idx="6280">
                  <c:v>44592</c:v>
                </c:pt>
                <c:pt idx="6281">
                  <c:v>44593</c:v>
                </c:pt>
                <c:pt idx="6282">
                  <c:v>44594</c:v>
                </c:pt>
                <c:pt idx="6283">
                  <c:v>44595</c:v>
                </c:pt>
                <c:pt idx="6284">
                  <c:v>44596</c:v>
                </c:pt>
                <c:pt idx="6285">
                  <c:v>44599</c:v>
                </c:pt>
                <c:pt idx="6286">
                  <c:v>44600</c:v>
                </c:pt>
                <c:pt idx="6287">
                  <c:v>44601</c:v>
                </c:pt>
                <c:pt idx="6288">
                  <c:v>44602</c:v>
                </c:pt>
                <c:pt idx="6289">
                  <c:v>44603</c:v>
                </c:pt>
                <c:pt idx="6290">
                  <c:v>44606</c:v>
                </c:pt>
                <c:pt idx="6291">
                  <c:v>44607</c:v>
                </c:pt>
                <c:pt idx="6292">
                  <c:v>44608</c:v>
                </c:pt>
                <c:pt idx="6293">
                  <c:v>44609</c:v>
                </c:pt>
                <c:pt idx="6294">
                  <c:v>44610</c:v>
                </c:pt>
                <c:pt idx="6295">
                  <c:v>44613</c:v>
                </c:pt>
                <c:pt idx="6296">
                  <c:v>44614</c:v>
                </c:pt>
                <c:pt idx="6297">
                  <c:v>44615</c:v>
                </c:pt>
                <c:pt idx="6298">
                  <c:v>44616</c:v>
                </c:pt>
                <c:pt idx="6299">
                  <c:v>44617</c:v>
                </c:pt>
                <c:pt idx="6300">
                  <c:v>44620</c:v>
                </c:pt>
                <c:pt idx="6301">
                  <c:v>44621</c:v>
                </c:pt>
                <c:pt idx="6302">
                  <c:v>44622</c:v>
                </c:pt>
                <c:pt idx="6303">
                  <c:v>44623</c:v>
                </c:pt>
                <c:pt idx="6304">
                  <c:v>44624</c:v>
                </c:pt>
                <c:pt idx="6305">
                  <c:v>44627</c:v>
                </c:pt>
                <c:pt idx="6306">
                  <c:v>44628</c:v>
                </c:pt>
                <c:pt idx="6307">
                  <c:v>44629</c:v>
                </c:pt>
                <c:pt idx="6308">
                  <c:v>44630</c:v>
                </c:pt>
                <c:pt idx="6309">
                  <c:v>44631</c:v>
                </c:pt>
                <c:pt idx="6310">
                  <c:v>44634</c:v>
                </c:pt>
                <c:pt idx="6311">
                  <c:v>44635</c:v>
                </c:pt>
                <c:pt idx="6312">
                  <c:v>44636</c:v>
                </c:pt>
                <c:pt idx="6313">
                  <c:v>44637</c:v>
                </c:pt>
                <c:pt idx="6314">
                  <c:v>44638</c:v>
                </c:pt>
                <c:pt idx="6315">
                  <c:v>44641</c:v>
                </c:pt>
                <c:pt idx="6316">
                  <c:v>44642</c:v>
                </c:pt>
                <c:pt idx="6317">
                  <c:v>44643</c:v>
                </c:pt>
                <c:pt idx="6318">
                  <c:v>44644</c:v>
                </c:pt>
                <c:pt idx="6319">
                  <c:v>44645</c:v>
                </c:pt>
                <c:pt idx="6320">
                  <c:v>44648</c:v>
                </c:pt>
                <c:pt idx="6321">
                  <c:v>44649</c:v>
                </c:pt>
                <c:pt idx="6322">
                  <c:v>44650</c:v>
                </c:pt>
                <c:pt idx="6323">
                  <c:v>44651</c:v>
                </c:pt>
                <c:pt idx="6324">
                  <c:v>44652</c:v>
                </c:pt>
                <c:pt idx="6325">
                  <c:v>44655</c:v>
                </c:pt>
                <c:pt idx="6326">
                  <c:v>44656</c:v>
                </c:pt>
                <c:pt idx="6327">
                  <c:v>44657</c:v>
                </c:pt>
                <c:pt idx="6328">
                  <c:v>44658</c:v>
                </c:pt>
                <c:pt idx="6329">
                  <c:v>44659</c:v>
                </c:pt>
                <c:pt idx="6330">
                  <c:v>44662</c:v>
                </c:pt>
                <c:pt idx="6331">
                  <c:v>44663</c:v>
                </c:pt>
                <c:pt idx="6332">
                  <c:v>44664</c:v>
                </c:pt>
                <c:pt idx="6333">
                  <c:v>44665</c:v>
                </c:pt>
                <c:pt idx="6334">
                  <c:v>44666</c:v>
                </c:pt>
                <c:pt idx="6335">
                  <c:v>44670</c:v>
                </c:pt>
                <c:pt idx="6336">
                  <c:v>44671</c:v>
                </c:pt>
                <c:pt idx="6337">
                  <c:v>44672</c:v>
                </c:pt>
                <c:pt idx="6338">
                  <c:v>44673</c:v>
                </c:pt>
                <c:pt idx="6339">
                  <c:v>44676</c:v>
                </c:pt>
                <c:pt idx="6340">
                  <c:v>44677</c:v>
                </c:pt>
                <c:pt idx="6341">
                  <c:v>44678</c:v>
                </c:pt>
                <c:pt idx="6342">
                  <c:v>44679</c:v>
                </c:pt>
                <c:pt idx="6343">
                  <c:v>44680</c:v>
                </c:pt>
                <c:pt idx="6344">
                  <c:v>44683</c:v>
                </c:pt>
                <c:pt idx="6345">
                  <c:v>44685</c:v>
                </c:pt>
                <c:pt idx="6346">
                  <c:v>44686</c:v>
                </c:pt>
                <c:pt idx="6347">
                  <c:v>44687</c:v>
                </c:pt>
                <c:pt idx="6348">
                  <c:v>44690</c:v>
                </c:pt>
                <c:pt idx="6349">
                  <c:v>44691</c:v>
                </c:pt>
                <c:pt idx="6350">
                  <c:v>44692</c:v>
                </c:pt>
                <c:pt idx="6351">
                  <c:v>44693</c:v>
                </c:pt>
                <c:pt idx="6352">
                  <c:v>44694</c:v>
                </c:pt>
                <c:pt idx="6353">
                  <c:v>44697</c:v>
                </c:pt>
                <c:pt idx="6354">
                  <c:v>44698</c:v>
                </c:pt>
                <c:pt idx="6355">
                  <c:v>44699</c:v>
                </c:pt>
                <c:pt idx="6356">
                  <c:v>44700</c:v>
                </c:pt>
                <c:pt idx="6357">
                  <c:v>44701</c:v>
                </c:pt>
                <c:pt idx="6358">
                  <c:v>44704</c:v>
                </c:pt>
                <c:pt idx="6359">
                  <c:v>44705</c:v>
                </c:pt>
                <c:pt idx="6360">
                  <c:v>44706</c:v>
                </c:pt>
                <c:pt idx="6361">
                  <c:v>44707</c:v>
                </c:pt>
                <c:pt idx="6362">
                  <c:v>44708</c:v>
                </c:pt>
                <c:pt idx="6363">
                  <c:v>44711</c:v>
                </c:pt>
                <c:pt idx="6364">
                  <c:v>44712</c:v>
                </c:pt>
                <c:pt idx="6365">
                  <c:v>44713</c:v>
                </c:pt>
                <c:pt idx="6366">
                  <c:v>44714</c:v>
                </c:pt>
                <c:pt idx="6367">
                  <c:v>44715</c:v>
                </c:pt>
                <c:pt idx="6368">
                  <c:v>44718</c:v>
                </c:pt>
                <c:pt idx="6369">
                  <c:v>44719</c:v>
                </c:pt>
                <c:pt idx="6370">
                  <c:v>44720</c:v>
                </c:pt>
                <c:pt idx="6371">
                  <c:v>44721</c:v>
                </c:pt>
                <c:pt idx="6372">
                  <c:v>44722</c:v>
                </c:pt>
                <c:pt idx="6373">
                  <c:v>44725</c:v>
                </c:pt>
                <c:pt idx="6374">
                  <c:v>44726</c:v>
                </c:pt>
                <c:pt idx="6375">
                  <c:v>44727</c:v>
                </c:pt>
                <c:pt idx="6376">
                  <c:v>44729</c:v>
                </c:pt>
                <c:pt idx="6377">
                  <c:v>44732</c:v>
                </c:pt>
                <c:pt idx="6378">
                  <c:v>44733</c:v>
                </c:pt>
                <c:pt idx="6379">
                  <c:v>44734</c:v>
                </c:pt>
                <c:pt idx="6380">
                  <c:v>44735</c:v>
                </c:pt>
                <c:pt idx="6381">
                  <c:v>44736</c:v>
                </c:pt>
                <c:pt idx="6382">
                  <c:v>44739</c:v>
                </c:pt>
                <c:pt idx="6383">
                  <c:v>44740</c:v>
                </c:pt>
                <c:pt idx="6384">
                  <c:v>44741</c:v>
                </c:pt>
                <c:pt idx="6385">
                  <c:v>44742</c:v>
                </c:pt>
                <c:pt idx="6386">
                  <c:v>44743</c:v>
                </c:pt>
                <c:pt idx="6387">
                  <c:v>44746</c:v>
                </c:pt>
                <c:pt idx="6388">
                  <c:v>44747</c:v>
                </c:pt>
                <c:pt idx="6389">
                  <c:v>44748</c:v>
                </c:pt>
                <c:pt idx="6390">
                  <c:v>44749</c:v>
                </c:pt>
                <c:pt idx="6391">
                  <c:v>44750</c:v>
                </c:pt>
                <c:pt idx="6392">
                  <c:v>44753</c:v>
                </c:pt>
                <c:pt idx="6393">
                  <c:v>44754</c:v>
                </c:pt>
                <c:pt idx="6394">
                  <c:v>44755</c:v>
                </c:pt>
                <c:pt idx="6395">
                  <c:v>44756</c:v>
                </c:pt>
                <c:pt idx="6396">
                  <c:v>44757</c:v>
                </c:pt>
                <c:pt idx="6397">
                  <c:v>44760</c:v>
                </c:pt>
                <c:pt idx="6398">
                  <c:v>44761</c:v>
                </c:pt>
                <c:pt idx="6399">
                  <c:v>44762</c:v>
                </c:pt>
                <c:pt idx="6400">
                  <c:v>44763</c:v>
                </c:pt>
                <c:pt idx="6401">
                  <c:v>44764</c:v>
                </c:pt>
                <c:pt idx="6402">
                  <c:v>44767</c:v>
                </c:pt>
                <c:pt idx="6403">
                  <c:v>44768</c:v>
                </c:pt>
                <c:pt idx="6404">
                  <c:v>44769</c:v>
                </c:pt>
                <c:pt idx="6405">
                  <c:v>44770</c:v>
                </c:pt>
                <c:pt idx="6406">
                  <c:v>44771</c:v>
                </c:pt>
                <c:pt idx="6407">
                  <c:v>44774</c:v>
                </c:pt>
                <c:pt idx="6408">
                  <c:v>44775</c:v>
                </c:pt>
                <c:pt idx="6409">
                  <c:v>44776</c:v>
                </c:pt>
                <c:pt idx="6410">
                  <c:v>44777</c:v>
                </c:pt>
                <c:pt idx="6411">
                  <c:v>44778</c:v>
                </c:pt>
                <c:pt idx="6412">
                  <c:v>44781</c:v>
                </c:pt>
                <c:pt idx="6413">
                  <c:v>44782</c:v>
                </c:pt>
                <c:pt idx="6414">
                  <c:v>44783</c:v>
                </c:pt>
                <c:pt idx="6415">
                  <c:v>44784</c:v>
                </c:pt>
                <c:pt idx="6416">
                  <c:v>44785</c:v>
                </c:pt>
                <c:pt idx="6417">
                  <c:v>44789</c:v>
                </c:pt>
                <c:pt idx="6418">
                  <c:v>44790</c:v>
                </c:pt>
                <c:pt idx="6419">
                  <c:v>44791</c:v>
                </c:pt>
                <c:pt idx="6420">
                  <c:v>44792</c:v>
                </c:pt>
                <c:pt idx="6421">
                  <c:v>44795</c:v>
                </c:pt>
                <c:pt idx="6422">
                  <c:v>44796</c:v>
                </c:pt>
                <c:pt idx="6423">
                  <c:v>44797</c:v>
                </c:pt>
                <c:pt idx="6424">
                  <c:v>44798</c:v>
                </c:pt>
                <c:pt idx="6425">
                  <c:v>44799</c:v>
                </c:pt>
                <c:pt idx="6426">
                  <c:v>44802</c:v>
                </c:pt>
                <c:pt idx="6427">
                  <c:v>44803</c:v>
                </c:pt>
                <c:pt idx="6428">
                  <c:v>44804</c:v>
                </c:pt>
                <c:pt idx="6429">
                  <c:v>44805</c:v>
                </c:pt>
                <c:pt idx="6430">
                  <c:v>44806</c:v>
                </c:pt>
                <c:pt idx="6431">
                  <c:v>44809</c:v>
                </c:pt>
                <c:pt idx="6432">
                  <c:v>44810</c:v>
                </c:pt>
                <c:pt idx="6433">
                  <c:v>44811</c:v>
                </c:pt>
                <c:pt idx="6434">
                  <c:v>44812</c:v>
                </c:pt>
                <c:pt idx="6435">
                  <c:v>44813</c:v>
                </c:pt>
                <c:pt idx="6436">
                  <c:v>44816</c:v>
                </c:pt>
                <c:pt idx="6437">
                  <c:v>44817</c:v>
                </c:pt>
                <c:pt idx="6438">
                  <c:v>44818</c:v>
                </c:pt>
                <c:pt idx="6439">
                  <c:v>44819</c:v>
                </c:pt>
                <c:pt idx="6440">
                  <c:v>44820</c:v>
                </c:pt>
                <c:pt idx="6441">
                  <c:v>44823</c:v>
                </c:pt>
                <c:pt idx="6442">
                  <c:v>44824</c:v>
                </c:pt>
                <c:pt idx="6443">
                  <c:v>44825</c:v>
                </c:pt>
                <c:pt idx="6444">
                  <c:v>44826</c:v>
                </c:pt>
                <c:pt idx="6445">
                  <c:v>44827</c:v>
                </c:pt>
                <c:pt idx="6446">
                  <c:v>44830</c:v>
                </c:pt>
                <c:pt idx="6447">
                  <c:v>44831</c:v>
                </c:pt>
                <c:pt idx="6448">
                  <c:v>44832</c:v>
                </c:pt>
                <c:pt idx="6449">
                  <c:v>44833</c:v>
                </c:pt>
                <c:pt idx="6450">
                  <c:v>44834</c:v>
                </c:pt>
                <c:pt idx="6451">
                  <c:v>44837</c:v>
                </c:pt>
                <c:pt idx="6452">
                  <c:v>44838</c:v>
                </c:pt>
                <c:pt idx="6453">
                  <c:v>44839</c:v>
                </c:pt>
                <c:pt idx="6454">
                  <c:v>44840</c:v>
                </c:pt>
                <c:pt idx="6455">
                  <c:v>44841</c:v>
                </c:pt>
                <c:pt idx="6456">
                  <c:v>44844</c:v>
                </c:pt>
                <c:pt idx="6457">
                  <c:v>44845</c:v>
                </c:pt>
                <c:pt idx="6458">
                  <c:v>44846</c:v>
                </c:pt>
                <c:pt idx="6459">
                  <c:v>44847</c:v>
                </c:pt>
                <c:pt idx="6460">
                  <c:v>44848</c:v>
                </c:pt>
                <c:pt idx="6461">
                  <c:v>44851</c:v>
                </c:pt>
                <c:pt idx="6462">
                  <c:v>44852</c:v>
                </c:pt>
                <c:pt idx="6463">
                  <c:v>44853</c:v>
                </c:pt>
                <c:pt idx="6464">
                  <c:v>44854</c:v>
                </c:pt>
                <c:pt idx="6465">
                  <c:v>44855</c:v>
                </c:pt>
                <c:pt idx="6466">
                  <c:v>44858</c:v>
                </c:pt>
                <c:pt idx="6467">
                  <c:v>44859</c:v>
                </c:pt>
                <c:pt idx="6468">
                  <c:v>44860</c:v>
                </c:pt>
                <c:pt idx="6469">
                  <c:v>44861</c:v>
                </c:pt>
                <c:pt idx="6470">
                  <c:v>44862</c:v>
                </c:pt>
                <c:pt idx="6471">
                  <c:v>44865</c:v>
                </c:pt>
                <c:pt idx="6472">
                  <c:v>44867</c:v>
                </c:pt>
                <c:pt idx="6473">
                  <c:v>44868</c:v>
                </c:pt>
                <c:pt idx="6474">
                  <c:v>44869</c:v>
                </c:pt>
                <c:pt idx="6475">
                  <c:v>44872</c:v>
                </c:pt>
                <c:pt idx="6476">
                  <c:v>44873</c:v>
                </c:pt>
                <c:pt idx="6477">
                  <c:v>44874</c:v>
                </c:pt>
                <c:pt idx="6478">
                  <c:v>44875</c:v>
                </c:pt>
                <c:pt idx="6479">
                  <c:v>44879</c:v>
                </c:pt>
                <c:pt idx="6480">
                  <c:v>44880</c:v>
                </c:pt>
                <c:pt idx="6481">
                  <c:v>44881</c:v>
                </c:pt>
                <c:pt idx="6482">
                  <c:v>44882</c:v>
                </c:pt>
                <c:pt idx="6483">
                  <c:v>44883</c:v>
                </c:pt>
                <c:pt idx="6484">
                  <c:v>44886</c:v>
                </c:pt>
                <c:pt idx="6485">
                  <c:v>44887</c:v>
                </c:pt>
                <c:pt idx="6486">
                  <c:v>44888</c:v>
                </c:pt>
                <c:pt idx="6487">
                  <c:v>44889</c:v>
                </c:pt>
                <c:pt idx="6488">
                  <c:v>44890</c:v>
                </c:pt>
                <c:pt idx="6489">
                  <c:v>44893</c:v>
                </c:pt>
                <c:pt idx="6490">
                  <c:v>44894</c:v>
                </c:pt>
                <c:pt idx="6491">
                  <c:v>44895</c:v>
                </c:pt>
                <c:pt idx="6492">
                  <c:v>44896</c:v>
                </c:pt>
                <c:pt idx="6493">
                  <c:v>44897</c:v>
                </c:pt>
                <c:pt idx="6494">
                  <c:v>44900</c:v>
                </c:pt>
                <c:pt idx="6495">
                  <c:v>44901</c:v>
                </c:pt>
                <c:pt idx="6496">
                  <c:v>44902</c:v>
                </c:pt>
                <c:pt idx="6497">
                  <c:v>44903</c:v>
                </c:pt>
                <c:pt idx="6498">
                  <c:v>44904</c:v>
                </c:pt>
                <c:pt idx="6499">
                  <c:v>44907</c:v>
                </c:pt>
                <c:pt idx="6500">
                  <c:v>44908</c:v>
                </c:pt>
                <c:pt idx="6501">
                  <c:v>44909</c:v>
                </c:pt>
                <c:pt idx="6502">
                  <c:v>44910</c:v>
                </c:pt>
                <c:pt idx="6503">
                  <c:v>44911</c:v>
                </c:pt>
                <c:pt idx="6504">
                  <c:v>44914</c:v>
                </c:pt>
                <c:pt idx="6505">
                  <c:v>44915</c:v>
                </c:pt>
                <c:pt idx="6506">
                  <c:v>44916</c:v>
                </c:pt>
                <c:pt idx="6507">
                  <c:v>44917</c:v>
                </c:pt>
                <c:pt idx="6508">
                  <c:v>44918</c:v>
                </c:pt>
                <c:pt idx="6509">
                  <c:v>44922</c:v>
                </c:pt>
                <c:pt idx="6510">
                  <c:v>44923</c:v>
                </c:pt>
                <c:pt idx="6511">
                  <c:v>44924</c:v>
                </c:pt>
                <c:pt idx="6512">
                  <c:v>44925</c:v>
                </c:pt>
                <c:pt idx="6513">
                  <c:v>44928</c:v>
                </c:pt>
                <c:pt idx="6514">
                  <c:v>44929</c:v>
                </c:pt>
                <c:pt idx="6515">
                  <c:v>44930</c:v>
                </c:pt>
                <c:pt idx="6516">
                  <c:v>44931</c:v>
                </c:pt>
                <c:pt idx="6517">
                  <c:v>44935</c:v>
                </c:pt>
                <c:pt idx="6518">
                  <c:v>44936</c:v>
                </c:pt>
                <c:pt idx="6519">
                  <c:v>44937</c:v>
                </c:pt>
                <c:pt idx="6520">
                  <c:v>44938</c:v>
                </c:pt>
                <c:pt idx="6521">
                  <c:v>44939</c:v>
                </c:pt>
                <c:pt idx="6522">
                  <c:v>44942</c:v>
                </c:pt>
                <c:pt idx="6523">
                  <c:v>44943</c:v>
                </c:pt>
                <c:pt idx="6524">
                  <c:v>44944</c:v>
                </c:pt>
                <c:pt idx="6525">
                  <c:v>44945</c:v>
                </c:pt>
                <c:pt idx="6526">
                  <c:v>44946</c:v>
                </c:pt>
                <c:pt idx="6527">
                  <c:v>44949</c:v>
                </c:pt>
                <c:pt idx="6528">
                  <c:v>44950</c:v>
                </c:pt>
                <c:pt idx="6529">
                  <c:v>44951</c:v>
                </c:pt>
                <c:pt idx="6530">
                  <c:v>44952</c:v>
                </c:pt>
                <c:pt idx="6531">
                  <c:v>44953</c:v>
                </c:pt>
                <c:pt idx="6532">
                  <c:v>44956</c:v>
                </c:pt>
                <c:pt idx="6533">
                  <c:v>44957</c:v>
                </c:pt>
                <c:pt idx="6534">
                  <c:v>44958</c:v>
                </c:pt>
                <c:pt idx="6535">
                  <c:v>44959</c:v>
                </c:pt>
                <c:pt idx="6536">
                  <c:v>44960</c:v>
                </c:pt>
              </c:numCache>
            </c:numRef>
          </c:cat>
          <c:val>
            <c:numRef>
              <c:f>WIBOR!$C$2:$C$6538</c:f>
              <c:numCache>
                <c:formatCode>#,##0.00</c:formatCode>
                <c:ptCount val="6537"/>
                <c:pt idx="0">
                  <c:v>22.33</c:v>
                </c:pt>
                <c:pt idx="1">
                  <c:v>22.72</c:v>
                </c:pt>
                <c:pt idx="2">
                  <c:v>22.51</c:v>
                </c:pt>
                <c:pt idx="3">
                  <c:v>22.44</c:v>
                </c:pt>
                <c:pt idx="4">
                  <c:v>22.45</c:v>
                </c:pt>
                <c:pt idx="5">
                  <c:v>22.53</c:v>
                </c:pt>
                <c:pt idx="6">
                  <c:v>22.57</c:v>
                </c:pt>
                <c:pt idx="7">
                  <c:v>22.68</c:v>
                </c:pt>
                <c:pt idx="8">
                  <c:v>22.71</c:v>
                </c:pt>
                <c:pt idx="9">
                  <c:v>22.71</c:v>
                </c:pt>
                <c:pt idx="10">
                  <c:v>22.64</c:v>
                </c:pt>
                <c:pt idx="11">
                  <c:v>22.57</c:v>
                </c:pt>
                <c:pt idx="12">
                  <c:v>22.51</c:v>
                </c:pt>
                <c:pt idx="13">
                  <c:v>22.45</c:v>
                </c:pt>
                <c:pt idx="14">
                  <c:v>22.52</c:v>
                </c:pt>
                <c:pt idx="15">
                  <c:v>22.48</c:v>
                </c:pt>
                <c:pt idx="16">
                  <c:v>22.49</c:v>
                </c:pt>
                <c:pt idx="17">
                  <c:v>22.49</c:v>
                </c:pt>
                <c:pt idx="18">
                  <c:v>22.51</c:v>
                </c:pt>
                <c:pt idx="19">
                  <c:v>22.55</c:v>
                </c:pt>
                <c:pt idx="20">
                  <c:v>22.6</c:v>
                </c:pt>
                <c:pt idx="21">
                  <c:v>22.56</c:v>
                </c:pt>
                <c:pt idx="22">
                  <c:v>22.52</c:v>
                </c:pt>
                <c:pt idx="23">
                  <c:v>22.5</c:v>
                </c:pt>
                <c:pt idx="24">
                  <c:v>22.49</c:v>
                </c:pt>
                <c:pt idx="25">
                  <c:v>22.49</c:v>
                </c:pt>
                <c:pt idx="26">
                  <c:v>22.49</c:v>
                </c:pt>
                <c:pt idx="27">
                  <c:v>22.46</c:v>
                </c:pt>
                <c:pt idx="28">
                  <c:v>22.47</c:v>
                </c:pt>
                <c:pt idx="29">
                  <c:v>22.48</c:v>
                </c:pt>
                <c:pt idx="30">
                  <c:v>22.48</c:v>
                </c:pt>
                <c:pt idx="31">
                  <c:v>22.48</c:v>
                </c:pt>
                <c:pt idx="32">
                  <c:v>22.48</c:v>
                </c:pt>
                <c:pt idx="33">
                  <c:v>22.48</c:v>
                </c:pt>
                <c:pt idx="34">
                  <c:v>22.61</c:v>
                </c:pt>
                <c:pt idx="35">
                  <c:v>22.64</c:v>
                </c:pt>
                <c:pt idx="36">
                  <c:v>22.63</c:v>
                </c:pt>
                <c:pt idx="37">
                  <c:v>22.7</c:v>
                </c:pt>
                <c:pt idx="38">
                  <c:v>22.78</c:v>
                </c:pt>
                <c:pt idx="39">
                  <c:v>22.87</c:v>
                </c:pt>
                <c:pt idx="40">
                  <c:v>22.9</c:v>
                </c:pt>
                <c:pt idx="41">
                  <c:v>22.83</c:v>
                </c:pt>
                <c:pt idx="42">
                  <c:v>22.87</c:v>
                </c:pt>
                <c:pt idx="43">
                  <c:v>22.88</c:v>
                </c:pt>
                <c:pt idx="44">
                  <c:v>22.86</c:v>
                </c:pt>
                <c:pt idx="45">
                  <c:v>22.93</c:v>
                </c:pt>
                <c:pt idx="46">
                  <c:v>22.91</c:v>
                </c:pt>
                <c:pt idx="47">
                  <c:v>22.91</c:v>
                </c:pt>
                <c:pt idx="48">
                  <c:v>22.585000000000001</c:v>
                </c:pt>
                <c:pt idx="49">
                  <c:v>22.86</c:v>
                </c:pt>
                <c:pt idx="50">
                  <c:v>22.84</c:v>
                </c:pt>
                <c:pt idx="51">
                  <c:v>22.79</c:v>
                </c:pt>
                <c:pt idx="52">
                  <c:v>22.75</c:v>
                </c:pt>
                <c:pt idx="53">
                  <c:v>22.7</c:v>
                </c:pt>
                <c:pt idx="54">
                  <c:v>22.56</c:v>
                </c:pt>
                <c:pt idx="55">
                  <c:v>22.6</c:v>
                </c:pt>
                <c:pt idx="56">
                  <c:v>22.53</c:v>
                </c:pt>
                <c:pt idx="57">
                  <c:v>22.54</c:v>
                </c:pt>
                <c:pt idx="58">
                  <c:v>22.68</c:v>
                </c:pt>
                <c:pt idx="59">
                  <c:v>22.83</c:v>
                </c:pt>
                <c:pt idx="60">
                  <c:v>22.96</c:v>
                </c:pt>
                <c:pt idx="61">
                  <c:v>22.96</c:v>
                </c:pt>
                <c:pt idx="62">
                  <c:v>22.99</c:v>
                </c:pt>
                <c:pt idx="63">
                  <c:v>23.05</c:v>
                </c:pt>
                <c:pt idx="64">
                  <c:v>23</c:v>
                </c:pt>
                <c:pt idx="65">
                  <c:v>22.94</c:v>
                </c:pt>
                <c:pt idx="66">
                  <c:v>22.84</c:v>
                </c:pt>
                <c:pt idx="67">
                  <c:v>22.81</c:v>
                </c:pt>
                <c:pt idx="68">
                  <c:v>22.82</c:v>
                </c:pt>
                <c:pt idx="69">
                  <c:v>22.79</c:v>
                </c:pt>
                <c:pt idx="70">
                  <c:v>22.72</c:v>
                </c:pt>
                <c:pt idx="71">
                  <c:v>22.73</c:v>
                </c:pt>
                <c:pt idx="72">
                  <c:v>22.7</c:v>
                </c:pt>
                <c:pt idx="73">
                  <c:v>22.68</c:v>
                </c:pt>
                <c:pt idx="74">
                  <c:v>22.63</c:v>
                </c:pt>
                <c:pt idx="75">
                  <c:v>22.65</c:v>
                </c:pt>
                <c:pt idx="76">
                  <c:v>22.66</c:v>
                </c:pt>
                <c:pt idx="77">
                  <c:v>23.02</c:v>
                </c:pt>
                <c:pt idx="78">
                  <c:v>23.08</c:v>
                </c:pt>
                <c:pt idx="79">
                  <c:v>23.08</c:v>
                </c:pt>
                <c:pt idx="80">
                  <c:v>22.94</c:v>
                </c:pt>
                <c:pt idx="81">
                  <c:v>22.84</c:v>
                </c:pt>
                <c:pt idx="82">
                  <c:v>22.77</c:v>
                </c:pt>
                <c:pt idx="83">
                  <c:v>22.76</c:v>
                </c:pt>
                <c:pt idx="84">
                  <c:v>22.7</c:v>
                </c:pt>
                <c:pt idx="85">
                  <c:v>22.68</c:v>
                </c:pt>
                <c:pt idx="86">
                  <c:v>22.66</c:v>
                </c:pt>
                <c:pt idx="87">
                  <c:v>22.67</c:v>
                </c:pt>
                <c:pt idx="88">
                  <c:v>22.64</c:v>
                </c:pt>
                <c:pt idx="89">
                  <c:v>22.61</c:v>
                </c:pt>
                <c:pt idx="90">
                  <c:v>22.61</c:v>
                </c:pt>
                <c:pt idx="91">
                  <c:v>22.59</c:v>
                </c:pt>
                <c:pt idx="92">
                  <c:v>22.58</c:v>
                </c:pt>
                <c:pt idx="93">
                  <c:v>22.58</c:v>
                </c:pt>
                <c:pt idx="94">
                  <c:v>22.58</c:v>
                </c:pt>
                <c:pt idx="95">
                  <c:v>22.56</c:v>
                </c:pt>
                <c:pt idx="96">
                  <c:v>22.56</c:v>
                </c:pt>
                <c:pt idx="97">
                  <c:v>22.58</c:v>
                </c:pt>
                <c:pt idx="98">
                  <c:v>22.62</c:v>
                </c:pt>
                <c:pt idx="99">
                  <c:v>22.66</c:v>
                </c:pt>
                <c:pt idx="100">
                  <c:v>22.68</c:v>
                </c:pt>
                <c:pt idx="101">
                  <c:v>22.73</c:v>
                </c:pt>
                <c:pt idx="102">
                  <c:v>22.81</c:v>
                </c:pt>
                <c:pt idx="103">
                  <c:v>22.81</c:v>
                </c:pt>
                <c:pt idx="104">
                  <c:v>22.85</c:v>
                </c:pt>
                <c:pt idx="105">
                  <c:v>22.87</c:v>
                </c:pt>
                <c:pt idx="106">
                  <c:v>22.97</c:v>
                </c:pt>
                <c:pt idx="107">
                  <c:v>22.98</c:v>
                </c:pt>
                <c:pt idx="108">
                  <c:v>23.03</c:v>
                </c:pt>
                <c:pt idx="109">
                  <c:v>23.03</c:v>
                </c:pt>
                <c:pt idx="110">
                  <c:v>23.18</c:v>
                </c:pt>
                <c:pt idx="111">
                  <c:v>23.26</c:v>
                </c:pt>
                <c:pt idx="112">
                  <c:v>23.98</c:v>
                </c:pt>
                <c:pt idx="113">
                  <c:v>24.4</c:v>
                </c:pt>
                <c:pt idx="114">
                  <c:v>24.39</c:v>
                </c:pt>
                <c:pt idx="115">
                  <c:v>25.07</c:v>
                </c:pt>
                <c:pt idx="116">
                  <c:v>25.03</c:v>
                </c:pt>
                <c:pt idx="117">
                  <c:v>25.05</c:v>
                </c:pt>
                <c:pt idx="118">
                  <c:v>25.02</c:v>
                </c:pt>
                <c:pt idx="119">
                  <c:v>24.95</c:v>
                </c:pt>
                <c:pt idx="120">
                  <c:v>24.7</c:v>
                </c:pt>
                <c:pt idx="121">
                  <c:v>24.26</c:v>
                </c:pt>
                <c:pt idx="122">
                  <c:v>24.61</c:v>
                </c:pt>
                <c:pt idx="123">
                  <c:v>25.33</c:v>
                </c:pt>
                <c:pt idx="124">
                  <c:v>26.19</c:v>
                </c:pt>
                <c:pt idx="125">
                  <c:v>26.42</c:v>
                </c:pt>
                <c:pt idx="126">
                  <c:v>26.33</c:v>
                </c:pt>
                <c:pt idx="127">
                  <c:v>25.92</c:v>
                </c:pt>
                <c:pt idx="128">
                  <c:v>25.64</c:v>
                </c:pt>
                <c:pt idx="129">
                  <c:v>25.32</c:v>
                </c:pt>
                <c:pt idx="130">
                  <c:v>25.26</c:v>
                </c:pt>
                <c:pt idx="131">
                  <c:v>25.24</c:v>
                </c:pt>
                <c:pt idx="132">
                  <c:v>25.23</c:v>
                </c:pt>
                <c:pt idx="133">
                  <c:v>25.37</c:v>
                </c:pt>
                <c:pt idx="134">
                  <c:v>25.3</c:v>
                </c:pt>
                <c:pt idx="135">
                  <c:v>25.3</c:v>
                </c:pt>
                <c:pt idx="136">
                  <c:v>25.11</c:v>
                </c:pt>
                <c:pt idx="137">
                  <c:v>25.09</c:v>
                </c:pt>
                <c:pt idx="138">
                  <c:v>25.06</c:v>
                </c:pt>
                <c:pt idx="139">
                  <c:v>25.29</c:v>
                </c:pt>
                <c:pt idx="140">
                  <c:v>25.77</c:v>
                </c:pt>
                <c:pt idx="141">
                  <c:v>25.95</c:v>
                </c:pt>
                <c:pt idx="142">
                  <c:v>25.91</c:v>
                </c:pt>
                <c:pt idx="143">
                  <c:v>25.84</c:v>
                </c:pt>
                <c:pt idx="144">
                  <c:v>25.8</c:v>
                </c:pt>
                <c:pt idx="145">
                  <c:v>25.94</c:v>
                </c:pt>
                <c:pt idx="146">
                  <c:v>25.64</c:v>
                </c:pt>
                <c:pt idx="147">
                  <c:v>25.57</c:v>
                </c:pt>
                <c:pt idx="148">
                  <c:v>25.54</c:v>
                </c:pt>
                <c:pt idx="149">
                  <c:v>25.45</c:v>
                </c:pt>
                <c:pt idx="150">
                  <c:v>25.46</c:v>
                </c:pt>
                <c:pt idx="151">
                  <c:v>25.36</c:v>
                </c:pt>
                <c:pt idx="152">
                  <c:v>25.34</c:v>
                </c:pt>
                <c:pt idx="153">
                  <c:v>25.22</c:v>
                </c:pt>
                <c:pt idx="154">
                  <c:v>25.25</c:v>
                </c:pt>
                <c:pt idx="155">
                  <c:v>25.23</c:v>
                </c:pt>
                <c:pt idx="156">
                  <c:v>25.33</c:v>
                </c:pt>
                <c:pt idx="157">
                  <c:v>25.42</c:v>
                </c:pt>
                <c:pt idx="158">
                  <c:v>25.47</c:v>
                </c:pt>
                <c:pt idx="159">
                  <c:v>25.5</c:v>
                </c:pt>
                <c:pt idx="160">
                  <c:v>25.5</c:v>
                </c:pt>
                <c:pt idx="161">
                  <c:v>25.67</c:v>
                </c:pt>
                <c:pt idx="162">
                  <c:v>25.42</c:v>
                </c:pt>
                <c:pt idx="163">
                  <c:v>25.4</c:v>
                </c:pt>
                <c:pt idx="164">
                  <c:v>25.37</c:v>
                </c:pt>
                <c:pt idx="165">
                  <c:v>25.4</c:v>
                </c:pt>
                <c:pt idx="166">
                  <c:v>25.4</c:v>
                </c:pt>
                <c:pt idx="167">
                  <c:v>25.39</c:v>
                </c:pt>
                <c:pt idx="168">
                  <c:v>25.44</c:v>
                </c:pt>
                <c:pt idx="169">
                  <c:v>25.39</c:v>
                </c:pt>
                <c:pt idx="170">
                  <c:v>25.36</c:v>
                </c:pt>
                <c:pt idx="171">
                  <c:v>25.32</c:v>
                </c:pt>
                <c:pt idx="172">
                  <c:v>25.19</c:v>
                </c:pt>
                <c:pt idx="173">
                  <c:v>25.16</c:v>
                </c:pt>
                <c:pt idx="174">
                  <c:v>25.19</c:v>
                </c:pt>
                <c:pt idx="175">
                  <c:v>25.1</c:v>
                </c:pt>
                <c:pt idx="176">
                  <c:v>25.05</c:v>
                </c:pt>
                <c:pt idx="177">
                  <c:v>25.14</c:v>
                </c:pt>
                <c:pt idx="178">
                  <c:v>25.23</c:v>
                </c:pt>
                <c:pt idx="179">
                  <c:v>25.21</c:v>
                </c:pt>
                <c:pt idx="180">
                  <c:v>25.26</c:v>
                </c:pt>
                <c:pt idx="181">
                  <c:v>25.21</c:v>
                </c:pt>
                <c:pt idx="182">
                  <c:v>25.19</c:v>
                </c:pt>
                <c:pt idx="183">
                  <c:v>25.13</c:v>
                </c:pt>
                <c:pt idx="184">
                  <c:v>25.05</c:v>
                </c:pt>
                <c:pt idx="185">
                  <c:v>25</c:v>
                </c:pt>
                <c:pt idx="186">
                  <c:v>25.29</c:v>
                </c:pt>
                <c:pt idx="187">
                  <c:v>25.34</c:v>
                </c:pt>
                <c:pt idx="188">
                  <c:v>25.29</c:v>
                </c:pt>
                <c:pt idx="189">
                  <c:v>25.23</c:v>
                </c:pt>
                <c:pt idx="190">
                  <c:v>25.22</c:v>
                </c:pt>
                <c:pt idx="191">
                  <c:v>25.2</c:v>
                </c:pt>
                <c:pt idx="192">
                  <c:v>25.2</c:v>
                </c:pt>
                <c:pt idx="193">
                  <c:v>25.24</c:v>
                </c:pt>
                <c:pt idx="194">
                  <c:v>25.23</c:v>
                </c:pt>
                <c:pt idx="195">
                  <c:v>25.22</c:v>
                </c:pt>
                <c:pt idx="196">
                  <c:v>25.22</c:v>
                </c:pt>
                <c:pt idx="197">
                  <c:v>25.21</c:v>
                </c:pt>
                <c:pt idx="198">
                  <c:v>25.25</c:v>
                </c:pt>
                <c:pt idx="199">
                  <c:v>25.25</c:v>
                </c:pt>
                <c:pt idx="200">
                  <c:v>25.27</c:v>
                </c:pt>
                <c:pt idx="201">
                  <c:v>25.23</c:v>
                </c:pt>
                <c:pt idx="202">
                  <c:v>25.26</c:v>
                </c:pt>
                <c:pt idx="203">
                  <c:v>25.28</c:v>
                </c:pt>
                <c:pt idx="204">
                  <c:v>25.29</c:v>
                </c:pt>
                <c:pt idx="205">
                  <c:v>25.35</c:v>
                </c:pt>
                <c:pt idx="206">
                  <c:v>25.42</c:v>
                </c:pt>
                <c:pt idx="207">
                  <c:v>25.56</c:v>
                </c:pt>
                <c:pt idx="208">
                  <c:v>25.51</c:v>
                </c:pt>
                <c:pt idx="209">
                  <c:v>25.5</c:v>
                </c:pt>
                <c:pt idx="210">
                  <c:v>25.47</c:v>
                </c:pt>
                <c:pt idx="211">
                  <c:v>25.44</c:v>
                </c:pt>
                <c:pt idx="212">
                  <c:v>25.49</c:v>
                </c:pt>
                <c:pt idx="213">
                  <c:v>25.52</c:v>
                </c:pt>
                <c:pt idx="214">
                  <c:v>25.53</c:v>
                </c:pt>
                <c:pt idx="215">
                  <c:v>25.6</c:v>
                </c:pt>
                <c:pt idx="216">
                  <c:v>25.62</c:v>
                </c:pt>
                <c:pt idx="217">
                  <c:v>25.65</c:v>
                </c:pt>
                <c:pt idx="218">
                  <c:v>25.63</c:v>
                </c:pt>
                <c:pt idx="219">
                  <c:v>25.6</c:v>
                </c:pt>
                <c:pt idx="220">
                  <c:v>25.54</c:v>
                </c:pt>
                <c:pt idx="221">
                  <c:v>25.54</c:v>
                </c:pt>
                <c:pt idx="222">
                  <c:v>25.57</c:v>
                </c:pt>
                <c:pt idx="223">
                  <c:v>25.63</c:v>
                </c:pt>
                <c:pt idx="224">
                  <c:v>25.76</c:v>
                </c:pt>
                <c:pt idx="225">
                  <c:v>25.89</c:v>
                </c:pt>
                <c:pt idx="226">
                  <c:v>25.91</c:v>
                </c:pt>
                <c:pt idx="227">
                  <c:v>25.77</c:v>
                </c:pt>
                <c:pt idx="228">
                  <c:v>26.13</c:v>
                </c:pt>
                <c:pt idx="229">
                  <c:v>26.22</c:v>
                </c:pt>
                <c:pt idx="230">
                  <c:v>26.28</c:v>
                </c:pt>
                <c:pt idx="231">
                  <c:v>26.25</c:v>
                </c:pt>
                <c:pt idx="232">
                  <c:v>25.89</c:v>
                </c:pt>
                <c:pt idx="233">
                  <c:v>25.7</c:v>
                </c:pt>
                <c:pt idx="234">
                  <c:v>25.59</c:v>
                </c:pt>
                <c:pt idx="235">
                  <c:v>25.57</c:v>
                </c:pt>
                <c:pt idx="236">
                  <c:v>25.56</c:v>
                </c:pt>
                <c:pt idx="237">
                  <c:v>25.69</c:v>
                </c:pt>
                <c:pt idx="238">
                  <c:v>26.36</c:v>
                </c:pt>
                <c:pt idx="239">
                  <c:v>26.09</c:v>
                </c:pt>
                <c:pt idx="240">
                  <c:v>25.88</c:v>
                </c:pt>
                <c:pt idx="241">
                  <c:v>25.99</c:v>
                </c:pt>
                <c:pt idx="242">
                  <c:v>27.28</c:v>
                </c:pt>
                <c:pt idx="243">
                  <c:v>26.4</c:v>
                </c:pt>
                <c:pt idx="244">
                  <c:v>26.31</c:v>
                </c:pt>
                <c:pt idx="245">
                  <c:v>26.01</c:v>
                </c:pt>
                <c:pt idx="246">
                  <c:v>25.9</c:v>
                </c:pt>
                <c:pt idx="247">
                  <c:v>26</c:v>
                </c:pt>
                <c:pt idx="248">
                  <c:v>26.1</c:v>
                </c:pt>
                <c:pt idx="249">
                  <c:v>26.51</c:v>
                </c:pt>
                <c:pt idx="250">
                  <c:v>26.46</c:v>
                </c:pt>
                <c:pt idx="251">
                  <c:v>26.5</c:v>
                </c:pt>
                <c:pt idx="252">
                  <c:v>26.25</c:v>
                </c:pt>
                <c:pt idx="253">
                  <c:v>26.07</c:v>
                </c:pt>
                <c:pt idx="254">
                  <c:v>25.9</c:v>
                </c:pt>
                <c:pt idx="255">
                  <c:v>25.92</c:v>
                </c:pt>
                <c:pt idx="256">
                  <c:v>25.89</c:v>
                </c:pt>
                <c:pt idx="257">
                  <c:v>25.53</c:v>
                </c:pt>
                <c:pt idx="258">
                  <c:v>25.49</c:v>
                </c:pt>
                <c:pt idx="259">
                  <c:v>25.33</c:v>
                </c:pt>
                <c:pt idx="260">
                  <c:v>25.32</c:v>
                </c:pt>
                <c:pt idx="261">
                  <c:v>25.34</c:v>
                </c:pt>
                <c:pt idx="262">
                  <c:v>25.16</c:v>
                </c:pt>
                <c:pt idx="263">
                  <c:v>25.03</c:v>
                </c:pt>
                <c:pt idx="264">
                  <c:v>25.08</c:v>
                </c:pt>
                <c:pt idx="265">
                  <c:v>24.75</c:v>
                </c:pt>
                <c:pt idx="266">
                  <c:v>24.64</c:v>
                </c:pt>
                <c:pt idx="267">
                  <c:v>24.41</c:v>
                </c:pt>
                <c:pt idx="268">
                  <c:v>24.29</c:v>
                </c:pt>
                <c:pt idx="269">
                  <c:v>24.31</c:v>
                </c:pt>
                <c:pt idx="270">
                  <c:v>24.5</c:v>
                </c:pt>
                <c:pt idx="271">
                  <c:v>24.89</c:v>
                </c:pt>
                <c:pt idx="272">
                  <c:v>24.77</c:v>
                </c:pt>
                <c:pt idx="273">
                  <c:v>24.76</c:v>
                </c:pt>
                <c:pt idx="274">
                  <c:v>24.83</c:v>
                </c:pt>
                <c:pt idx="275">
                  <c:v>24.9</c:v>
                </c:pt>
                <c:pt idx="276">
                  <c:v>24.92</c:v>
                </c:pt>
                <c:pt idx="277">
                  <c:v>24.92</c:v>
                </c:pt>
                <c:pt idx="278">
                  <c:v>24.9</c:v>
                </c:pt>
                <c:pt idx="279">
                  <c:v>24.89</c:v>
                </c:pt>
                <c:pt idx="280">
                  <c:v>24.88</c:v>
                </c:pt>
                <c:pt idx="281">
                  <c:v>24.9</c:v>
                </c:pt>
                <c:pt idx="282">
                  <c:v>25.02</c:v>
                </c:pt>
                <c:pt idx="283">
                  <c:v>25.19</c:v>
                </c:pt>
                <c:pt idx="284">
                  <c:v>25.56</c:v>
                </c:pt>
                <c:pt idx="285">
                  <c:v>25.6</c:v>
                </c:pt>
                <c:pt idx="286">
                  <c:v>25.56</c:v>
                </c:pt>
                <c:pt idx="287">
                  <c:v>25.49</c:v>
                </c:pt>
                <c:pt idx="288">
                  <c:v>25.48</c:v>
                </c:pt>
                <c:pt idx="289">
                  <c:v>25.37</c:v>
                </c:pt>
                <c:pt idx="290">
                  <c:v>25.23</c:v>
                </c:pt>
                <c:pt idx="291">
                  <c:v>25.17</c:v>
                </c:pt>
                <c:pt idx="292">
                  <c:v>25.2</c:v>
                </c:pt>
                <c:pt idx="293">
                  <c:v>25.13</c:v>
                </c:pt>
                <c:pt idx="294">
                  <c:v>25.08</c:v>
                </c:pt>
                <c:pt idx="295">
                  <c:v>25.03</c:v>
                </c:pt>
                <c:pt idx="296">
                  <c:v>25.02</c:v>
                </c:pt>
                <c:pt idx="297">
                  <c:v>24.99</c:v>
                </c:pt>
                <c:pt idx="298">
                  <c:v>24.9</c:v>
                </c:pt>
                <c:pt idx="299">
                  <c:v>24.87</c:v>
                </c:pt>
                <c:pt idx="300">
                  <c:v>24.78</c:v>
                </c:pt>
                <c:pt idx="301">
                  <c:v>24.71</c:v>
                </c:pt>
                <c:pt idx="302">
                  <c:v>24.71</c:v>
                </c:pt>
                <c:pt idx="303">
                  <c:v>24.72</c:v>
                </c:pt>
                <c:pt idx="304">
                  <c:v>24.69</c:v>
                </c:pt>
                <c:pt idx="305">
                  <c:v>24.61</c:v>
                </c:pt>
                <c:pt idx="306">
                  <c:v>24.65</c:v>
                </c:pt>
                <c:pt idx="307">
                  <c:v>24.49</c:v>
                </c:pt>
                <c:pt idx="308">
                  <c:v>24</c:v>
                </c:pt>
                <c:pt idx="309">
                  <c:v>24.03</c:v>
                </c:pt>
                <c:pt idx="310">
                  <c:v>23.81</c:v>
                </c:pt>
                <c:pt idx="311">
                  <c:v>23.8</c:v>
                </c:pt>
                <c:pt idx="312">
                  <c:v>23.86</c:v>
                </c:pt>
                <c:pt idx="313">
                  <c:v>23.74</c:v>
                </c:pt>
                <c:pt idx="314">
                  <c:v>23.74</c:v>
                </c:pt>
                <c:pt idx="315">
                  <c:v>23.65</c:v>
                </c:pt>
                <c:pt idx="316">
                  <c:v>23.65</c:v>
                </c:pt>
                <c:pt idx="317">
                  <c:v>23.65</c:v>
                </c:pt>
                <c:pt idx="318">
                  <c:v>23.63</c:v>
                </c:pt>
                <c:pt idx="319">
                  <c:v>23.63</c:v>
                </c:pt>
                <c:pt idx="320">
                  <c:v>23.57</c:v>
                </c:pt>
                <c:pt idx="321">
                  <c:v>23.55</c:v>
                </c:pt>
                <c:pt idx="322">
                  <c:v>23.54</c:v>
                </c:pt>
                <c:pt idx="323">
                  <c:v>23.49</c:v>
                </c:pt>
                <c:pt idx="324">
                  <c:v>23.45</c:v>
                </c:pt>
                <c:pt idx="325">
                  <c:v>23.43</c:v>
                </c:pt>
                <c:pt idx="326">
                  <c:v>23.45</c:v>
                </c:pt>
                <c:pt idx="327">
                  <c:v>22.44</c:v>
                </c:pt>
                <c:pt idx="328">
                  <c:v>22.39</c:v>
                </c:pt>
                <c:pt idx="329">
                  <c:v>22.4</c:v>
                </c:pt>
                <c:pt idx="330">
                  <c:v>22.49</c:v>
                </c:pt>
                <c:pt idx="331">
                  <c:v>22.5</c:v>
                </c:pt>
                <c:pt idx="332">
                  <c:v>22.52</c:v>
                </c:pt>
                <c:pt idx="333">
                  <c:v>22.4</c:v>
                </c:pt>
                <c:pt idx="334">
                  <c:v>22.31</c:v>
                </c:pt>
                <c:pt idx="335">
                  <c:v>22.27</c:v>
                </c:pt>
                <c:pt idx="336">
                  <c:v>22.22</c:v>
                </c:pt>
                <c:pt idx="337">
                  <c:v>22.21</c:v>
                </c:pt>
                <c:pt idx="338">
                  <c:v>22.08</c:v>
                </c:pt>
                <c:pt idx="339">
                  <c:v>22.02</c:v>
                </c:pt>
                <c:pt idx="340">
                  <c:v>22.02</c:v>
                </c:pt>
                <c:pt idx="341">
                  <c:v>22.02</c:v>
                </c:pt>
                <c:pt idx="342">
                  <c:v>22.04</c:v>
                </c:pt>
                <c:pt idx="343">
                  <c:v>22.02</c:v>
                </c:pt>
                <c:pt idx="344">
                  <c:v>22</c:v>
                </c:pt>
                <c:pt idx="345">
                  <c:v>21.88</c:v>
                </c:pt>
                <c:pt idx="346">
                  <c:v>21.95</c:v>
                </c:pt>
                <c:pt idx="347">
                  <c:v>22.21</c:v>
                </c:pt>
                <c:pt idx="348">
                  <c:v>22.15</c:v>
                </c:pt>
                <c:pt idx="349">
                  <c:v>22.15</c:v>
                </c:pt>
                <c:pt idx="350">
                  <c:v>22.18</c:v>
                </c:pt>
                <c:pt idx="351">
                  <c:v>22.11</c:v>
                </c:pt>
                <c:pt idx="352">
                  <c:v>22.11</c:v>
                </c:pt>
                <c:pt idx="353">
                  <c:v>22.15</c:v>
                </c:pt>
                <c:pt idx="354">
                  <c:v>22.15</c:v>
                </c:pt>
                <c:pt idx="355">
                  <c:v>22.1</c:v>
                </c:pt>
                <c:pt idx="356">
                  <c:v>22.02</c:v>
                </c:pt>
                <c:pt idx="357">
                  <c:v>21.99</c:v>
                </c:pt>
                <c:pt idx="358">
                  <c:v>21.97</c:v>
                </c:pt>
                <c:pt idx="359">
                  <c:v>21.88</c:v>
                </c:pt>
                <c:pt idx="360">
                  <c:v>21.85</c:v>
                </c:pt>
                <c:pt idx="361">
                  <c:v>21.89</c:v>
                </c:pt>
                <c:pt idx="362">
                  <c:v>21.87</c:v>
                </c:pt>
                <c:pt idx="363">
                  <c:v>21.87</c:v>
                </c:pt>
                <c:pt idx="364">
                  <c:v>21.76</c:v>
                </c:pt>
                <c:pt idx="365">
                  <c:v>21.5</c:v>
                </c:pt>
                <c:pt idx="366">
                  <c:v>21.22</c:v>
                </c:pt>
                <c:pt idx="367">
                  <c:v>20.27</c:v>
                </c:pt>
                <c:pt idx="368">
                  <c:v>20.2</c:v>
                </c:pt>
                <c:pt idx="369">
                  <c:v>20.260000000000002</c:v>
                </c:pt>
                <c:pt idx="370">
                  <c:v>20.29</c:v>
                </c:pt>
                <c:pt idx="371">
                  <c:v>20.32</c:v>
                </c:pt>
                <c:pt idx="372">
                  <c:v>20.3</c:v>
                </c:pt>
                <c:pt idx="373">
                  <c:v>20.21</c:v>
                </c:pt>
                <c:pt idx="374">
                  <c:v>20.079999999999998</c:v>
                </c:pt>
                <c:pt idx="375">
                  <c:v>20.079999999999998</c:v>
                </c:pt>
                <c:pt idx="376">
                  <c:v>20.07</c:v>
                </c:pt>
                <c:pt idx="377">
                  <c:v>19.95</c:v>
                </c:pt>
                <c:pt idx="378">
                  <c:v>19.8</c:v>
                </c:pt>
                <c:pt idx="379">
                  <c:v>19.670000000000002</c:v>
                </c:pt>
                <c:pt idx="380">
                  <c:v>19.600000000000001</c:v>
                </c:pt>
                <c:pt idx="381">
                  <c:v>19.579999999999998</c:v>
                </c:pt>
                <c:pt idx="382">
                  <c:v>19.559999999999999</c:v>
                </c:pt>
                <c:pt idx="383">
                  <c:v>19.54</c:v>
                </c:pt>
                <c:pt idx="384">
                  <c:v>19.48</c:v>
                </c:pt>
                <c:pt idx="385">
                  <c:v>19.45</c:v>
                </c:pt>
                <c:pt idx="386">
                  <c:v>19.47</c:v>
                </c:pt>
                <c:pt idx="387">
                  <c:v>19.47</c:v>
                </c:pt>
                <c:pt idx="388">
                  <c:v>19.46</c:v>
                </c:pt>
                <c:pt idx="389">
                  <c:v>19.47</c:v>
                </c:pt>
                <c:pt idx="390">
                  <c:v>19.5</c:v>
                </c:pt>
                <c:pt idx="391">
                  <c:v>19.66</c:v>
                </c:pt>
                <c:pt idx="392">
                  <c:v>20.03</c:v>
                </c:pt>
                <c:pt idx="393">
                  <c:v>20.399999999999999</c:v>
                </c:pt>
                <c:pt idx="394">
                  <c:v>20.420000000000002</c:v>
                </c:pt>
                <c:pt idx="395">
                  <c:v>20.55</c:v>
                </c:pt>
                <c:pt idx="396">
                  <c:v>20.399999999999999</c:v>
                </c:pt>
                <c:pt idx="397">
                  <c:v>20.260000000000002</c:v>
                </c:pt>
                <c:pt idx="398">
                  <c:v>19.77</c:v>
                </c:pt>
                <c:pt idx="399">
                  <c:v>19.7</c:v>
                </c:pt>
                <c:pt idx="400">
                  <c:v>19.68</c:v>
                </c:pt>
                <c:pt idx="401">
                  <c:v>19.66</c:v>
                </c:pt>
                <c:pt idx="402">
                  <c:v>19.62</c:v>
                </c:pt>
                <c:pt idx="403">
                  <c:v>19.600000000000001</c:v>
                </c:pt>
                <c:pt idx="404">
                  <c:v>19.579999999999998</c:v>
                </c:pt>
                <c:pt idx="405">
                  <c:v>18.75</c:v>
                </c:pt>
                <c:pt idx="406">
                  <c:v>18.64</c:v>
                </c:pt>
                <c:pt idx="407">
                  <c:v>18.54</c:v>
                </c:pt>
                <c:pt idx="408">
                  <c:v>18.5</c:v>
                </c:pt>
                <c:pt idx="409">
                  <c:v>18.5</c:v>
                </c:pt>
                <c:pt idx="410">
                  <c:v>18.47</c:v>
                </c:pt>
                <c:pt idx="411">
                  <c:v>18.399999999999999</c:v>
                </c:pt>
                <c:pt idx="412">
                  <c:v>18.39</c:v>
                </c:pt>
                <c:pt idx="413">
                  <c:v>18.39</c:v>
                </c:pt>
                <c:pt idx="414">
                  <c:v>18.38</c:v>
                </c:pt>
                <c:pt idx="415">
                  <c:v>18.37</c:v>
                </c:pt>
                <c:pt idx="416">
                  <c:v>18.350000000000001</c:v>
                </c:pt>
                <c:pt idx="417">
                  <c:v>18.37</c:v>
                </c:pt>
                <c:pt idx="418">
                  <c:v>18.39</c:v>
                </c:pt>
                <c:pt idx="419">
                  <c:v>18.32</c:v>
                </c:pt>
                <c:pt idx="420">
                  <c:v>18.3</c:v>
                </c:pt>
                <c:pt idx="421">
                  <c:v>18.3</c:v>
                </c:pt>
                <c:pt idx="422">
                  <c:v>18.28</c:v>
                </c:pt>
                <c:pt idx="423">
                  <c:v>18.25</c:v>
                </c:pt>
                <c:pt idx="424">
                  <c:v>18.27</c:v>
                </c:pt>
                <c:pt idx="425">
                  <c:v>18.22</c:v>
                </c:pt>
                <c:pt idx="426">
                  <c:v>18.149999999999999</c:v>
                </c:pt>
                <c:pt idx="427">
                  <c:v>18.14</c:v>
                </c:pt>
                <c:pt idx="428">
                  <c:v>18.04</c:v>
                </c:pt>
                <c:pt idx="429">
                  <c:v>17.89</c:v>
                </c:pt>
                <c:pt idx="430">
                  <c:v>17.8</c:v>
                </c:pt>
                <c:pt idx="431">
                  <c:v>17.73</c:v>
                </c:pt>
                <c:pt idx="432">
                  <c:v>17.760000000000002</c:v>
                </c:pt>
                <c:pt idx="433">
                  <c:v>17.739999999999998</c:v>
                </c:pt>
                <c:pt idx="434">
                  <c:v>17.77</c:v>
                </c:pt>
                <c:pt idx="435">
                  <c:v>17.88</c:v>
                </c:pt>
                <c:pt idx="436">
                  <c:v>17.829999999999998</c:v>
                </c:pt>
                <c:pt idx="437">
                  <c:v>17.55</c:v>
                </c:pt>
                <c:pt idx="438">
                  <c:v>17.510000000000002</c:v>
                </c:pt>
                <c:pt idx="439">
                  <c:v>17.43</c:v>
                </c:pt>
                <c:pt idx="440">
                  <c:v>17.2</c:v>
                </c:pt>
                <c:pt idx="441">
                  <c:v>17</c:v>
                </c:pt>
                <c:pt idx="442">
                  <c:v>16.88</c:v>
                </c:pt>
                <c:pt idx="443">
                  <c:v>16.88</c:v>
                </c:pt>
                <c:pt idx="444">
                  <c:v>16.829999999999998</c:v>
                </c:pt>
                <c:pt idx="445">
                  <c:v>16.829999999999998</c:v>
                </c:pt>
                <c:pt idx="446">
                  <c:v>16.809999999999999</c:v>
                </c:pt>
                <c:pt idx="447">
                  <c:v>16.8</c:v>
                </c:pt>
                <c:pt idx="448">
                  <c:v>16.809999999999999</c:v>
                </c:pt>
                <c:pt idx="449">
                  <c:v>16.809999999999999</c:v>
                </c:pt>
                <c:pt idx="450">
                  <c:v>16.8</c:v>
                </c:pt>
                <c:pt idx="451">
                  <c:v>16.84</c:v>
                </c:pt>
                <c:pt idx="452">
                  <c:v>16.79</c:v>
                </c:pt>
                <c:pt idx="453">
                  <c:v>16.79</c:v>
                </c:pt>
                <c:pt idx="454">
                  <c:v>16.760000000000002</c:v>
                </c:pt>
                <c:pt idx="455">
                  <c:v>16.77</c:v>
                </c:pt>
                <c:pt idx="456">
                  <c:v>16.739999999999998</c:v>
                </c:pt>
                <c:pt idx="457">
                  <c:v>16.649999999999999</c:v>
                </c:pt>
                <c:pt idx="458">
                  <c:v>16.5</c:v>
                </c:pt>
                <c:pt idx="459">
                  <c:v>16.36</c:v>
                </c:pt>
                <c:pt idx="460">
                  <c:v>16.260000000000002</c:v>
                </c:pt>
                <c:pt idx="461">
                  <c:v>16.25</c:v>
                </c:pt>
                <c:pt idx="462">
                  <c:v>16.170000000000002</c:v>
                </c:pt>
                <c:pt idx="463">
                  <c:v>16.11</c:v>
                </c:pt>
                <c:pt idx="464">
                  <c:v>16.05</c:v>
                </c:pt>
                <c:pt idx="465">
                  <c:v>16.03</c:v>
                </c:pt>
                <c:pt idx="466">
                  <c:v>15.97</c:v>
                </c:pt>
                <c:pt idx="467">
                  <c:v>15.94</c:v>
                </c:pt>
                <c:pt idx="468">
                  <c:v>15.9</c:v>
                </c:pt>
                <c:pt idx="469">
                  <c:v>15.94</c:v>
                </c:pt>
                <c:pt idx="470">
                  <c:v>15.83</c:v>
                </c:pt>
                <c:pt idx="471">
                  <c:v>15.82</c:v>
                </c:pt>
                <c:pt idx="472">
                  <c:v>15.9</c:v>
                </c:pt>
                <c:pt idx="473">
                  <c:v>15.9</c:v>
                </c:pt>
                <c:pt idx="474">
                  <c:v>15.89</c:v>
                </c:pt>
                <c:pt idx="475">
                  <c:v>15.9</c:v>
                </c:pt>
                <c:pt idx="476">
                  <c:v>15.85</c:v>
                </c:pt>
                <c:pt idx="477">
                  <c:v>15.82</c:v>
                </c:pt>
                <c:pt idx="478">
                  <c:v>15.81</c:v>
                </c:pt>
                <c:pt idx="479">
                  <c:v>15.82</c:v>
                </c:pt>
                <c:pt idx="480">
                  <c:v>15.85</c:v>
                </c:pt>
                <c:pt idx="481">
                  <c:v>15.85</c:v>
                </c:pt>
                <c:pt idx="482">
                  <c:v>15.86</c:v>
                </c:pt>
                <c:pt idx="483">
                  <c:v>15.76</c:v>
                </c:pt>
                <c:pt idx="484">
                  <c:v>15.72</c:v>
                </c:pt>
                <c:pt idx="485">
                  <c:v>15.65</c:v>
                </c:pt>
                <c:pt idx="486">
                  <c:v>15.51</c:v>
                </c:pt>
                <c:pt idx="487">
                  <c:v>15.43</c:v>
                </c:pt>
                <c:pt idx="488">
                  <c:v>15.32</c:v>
                </c:pt>
                <c:pt idx="489">
                  <c:v>15.25</c:v>
                </c:pt>
                <c:pt idx="490">
                  <c:v>15.3</c:v>
                </c:pt>
                <c:pt idx="491">
                  <c:v>15.27</c:v>
                </c:pt>
                <c:pt idx="492">
                  <c:v>15.21</c:v>
                </c:pt>
                <c:pt idx="493">
                  <c:v>15.14</c:v>
                </c:pt>
                <c:pt idx="494">
                  <c:v>15.08</c:v>
                </c:pt>
                <c:pt idx="495">
                  <c:v>15</c:v>
                </c:pt>
                <c:pt idx="496">
                  <c:v>14</c:v>
                </c:pt>
                <c:pt idx="497">
                  <c:v>13.88</c:v>
                </c:pt>
                <c:pt idx="498">
                  <c:v>13.87</c:v>
                </c:pt>
                <c:pt idx="499">
                  <c:v>13.8</c:v>
                </c:pt>
                <c:pt idx="500">
                  <c:v>13.73</c:v>
                </c:pt>
                <c:pt idx="501">
                  <c:v>13.6</c:v>
                </c:pt>
                <c:pt idx="502">
                  <c:v>13.35</c:v>
                </c:pt>
                <c:pt idx="503">
                  <c:v>13.28</c:v>
                </c:pt>
                <c:pt idx="504">
                  <c:v>13.25</c:v>
                </c:pt>
                <c:pt idx="505">
                  <c:v>13.22</c:v>
                </c:pt>
                <c:pt idx="506">
                  <c:v>13.22</c:v>
                </c:pt>
                <c:pt idx="507">
                  <c:v>13.25</c:v>
                </c:pt>
                <c:pt idx="508">
                  <c:v>13.25</c:v>
                </c:pt>
                <c:pt idx="509">
                  <c:v>13.28</c:v>
                </c:pt>
                <c:pt idx="510">
                  <c:v>13.27</c:v>
                </c:pt>
                <c:pt idx="511">
                  <c:v>13.28</c:v>
                </c:pt>
                <c:pt idx="512">
                  <c:v>13.27</c:v>
                </c:pt>
                <c:pt idx="513">
                  <c:v>13.27</c:v>
                </c:pt>
                <c:pt idx="514">
                  <c:v>13.25</c:v>
                </c:pt>
                <c:pt idx="515">
                  <c:v>13.24</c:v>
                </c:pt>
                <c:pt idx="516">
                  <c:v>13.25</c:v>
                </c:pt>
                <c:pt idx="517">
                  <c:v>13.26</c:v>
                </c:pt>
                <c:pt idx="518">
                  <c:v>13.25</c:v>
                </c:pt>
                <c:pt idx="519">
                  <c:v>13.24</c:v>
                </c:pt>
                <c:pt idx="520">
                  <c:v>13.24</c:v>
                </c:pt>
                <c:pt idx="521">
                  <c:v>13.19</c:v>
                </c:pt>
                <c:pt idx="522">
                  <c:v>13.18</c:v>
                </c:pt>
                <c:pt idx="523">
                  <c:v>13.18</c:v>
                </c:pt>
                <c:pt idx="524">
                  <c:v>13.18</c:v>
                </c:pt>
                <c:pt idx="525">
                  <c:v>13.2</c:v>
                </c:pt>
                <c:pt idx="526">
                  <c:v>13.2</c:v>
                </c:pt>
                <c:pt idx="527">
                  <c:v>13.21</c:v>
                </c:pt>
                <c:pt idx="528">
                  <c:v>13.2</c:v>
                </c:pt>
                <c:pt idx="529">
                  <c:v>13.2</c:v>
                </c:pt>
                <c:pt idx="530">
                  <c:v>13.2</c:v>
                </c:pt>
                <c:pt idx="531">
                  <c:v>13.22</c:v>
                </c:pt>
                <c:pt idx="532">
                  <c:v>13.25</c:v>
                </c:pt>
                <c:pt idx="533">
                  <c:v>13.24</c:v>
                </c:pt>
                <c:pt idx="534">
                  <c:v>13.26</c:v>
                </c:pt>
                <c:pt idx="535">
                  <c:v>13.26</c:v>
                </c:pt>
                <c:pt idx="536">
                  <c:v>13.27</c:v>
                </c:pt>
                <c:pt idx="537">
                  <c:v>13.27</c:v>
                </c:pt>
                <c:pt idx="538">
                  <c:v>13.26</c:v>
                </c:pt>
                <c:pt idx="539">
                  <c:v>13.25</c:v>
                </c:pt>
                <c:pt idx="540">
                  <c:v>13.25</c:v>
                </c:pt>
                <c:pt idx="541">
                  <c:v>13.25</c:v>
                </c:pt>
                <c:pt idx="542">
                  <c:v>13.24</c:v>
                </c:pt>
                <c:pt idx="543">
                  <c:v>13.23</c:v>
                </c:pt>
                <c:pt idx="544">
                  <c:v>13.24</c:v>
                </c:pt>
                <c:pt idx="545">
                  <c:v>13.21</c:v>
                </c:pt>
                <c:pt idx="546">
                  <c:v>13.22</c:v>
                </c:pt>
                <c:pt idx="547">
                  <c:v>13.22</c:v>
                </c:pt>
                <c:pt idx="548">
                  <c:v>13.22</c:v>
                </c:pt>
                <c:pt idx="549">
                  <c:v>13.22</c:v>
                </c:pt>
                <c:pt idx="550">
                  <c:v>13.22</c:v>
                </c:pt>
                <c:pt idx="551">
                  <c:v>13.22</c:v>
                </c:pt>
                <c:pt idx="552">
                  <c:v>13.22</c:v>
                </c:pt>
                <c:pt idx="553">
                  <c:v>13.21</c:v>
                </c:pt>
                <c:pt idx="554">
                  <c:v>13.2</c:v>
                </c:pt>
                <c:pt idx="555">
                  <c:v>13.19</c:v>
                </c:pt>
                <c:pt idx="556">
                  <c:v>13.21</c:v>
                </c:pt>
                <c:pt idx="557">
                  <c:v>13.2</c:v>
                </c:pt>
                <c:pt idx="558">
                  <c:v>13.2</c:v>
                </c:pt>
                <c:pt idx="559">
                  <c:v>13.22</c:v>
                </c:pt>
                <c:pt idx="560">
                  <c:v>13.22</c:v>
                </c:pt>
                <c:pt idx="561">
                  <c:v>13.23</c:v>
                </c:pt>
                <c:pt idx="562">
                  <c:v>13.22</c:v>
                </c:pt>
                <c:pt idx="563">
                  <c:v>13.24</c:v>
                </c:pt>
                <c:pt idx="564">
                  <c:v>13.25</c:v>
                </c:pt>
                <c:pt idx="565">
                  <c:v>13.28</c:v>
                </c:pt>
                <c:pt idx="566">
                  <c:v>13.28</c:v>
                </c:pt>
                <c:pt idx="567">
                  <c:v>13.27</c:v>
                </c:pt>
                <c:pt idx="568">
                  <c:v>13.26</c:v>
                </c:pt>
                <c:pt idx="569">
                  <c:v>13.25</c:v>
                </c:pt>
                <c:pt idx="570">
                  <c:v>13.24</c:v>
                </c:pt>
                <c:pt idx="571">
                  <c:v>13.24</c:v>
                </c:pt>
                <c:pt idx="572">
                  <c:v>13.24</c:v>
                </c:pt>
                <c:pt idx="573">
                  <c:v>13.24</c:v>
                </c:pt>
                <c:pt idx="574">
                  <c:v>13.25</c:v>
                </c:pt>
                <c:pt idx="575">
                  <c:v>13.25</c:v>
                </c:pt>
                <c:pt idx="576">
                  <c:v>13.25</c:v>
                </c:pt>
                <c:pt idx="577">
                  <c:v>13.28</c:v>
                </c:pt>
                <c:pt idx="578">
                  <c:v>13.28</c:v>
                </c:pt>
                <c:pt idx="579">
                  <c:v>13.28</c:v>
                </c:pt>
                <c:pt idx="580">
                  <c:v>13.28</c:v>
                </c:pt>
                <c:pt idx="581">
                  <c:v>13.28</c:v>
                </c:pt>
                <c:pt idx="582">
                  <c:v>13.28</c:v>
                </c:pt>
                <c:pt idx="583">
                  <c:v>13.28</c:v>
                </c:pt>
                <c:pt idx="584">
                  <c:v>13.28</c:v>
                </c:pt>
                <c:pt idx="585">
                  <c:v>13.29</c:v>
                </c:pt>
                <c:pt idx="586">
                  <c:v>13.29</c:v>
                </c:pt>
                <c:pt idx="587">
                  <c:v>13.29</c:v>
                </c:pt>
                <c:pt idx="588">
                  <c:v>13.3</c:v>
                </c:pt>
                <c:pt idx="589">
                  <c:v>13.3</c:v>
                </c:pt>
                <c:pt idx="590">
                  <c:v>13.3</c:v>
                </c:pt>
                <c:pt idx="591">
                  <c:v>13.3</c:v>
                </c:pt>
                <c:pt idx="592">
                  <c:v>13.3</c:v>
                </c:pt>
                <c:pt idx="593">
                  <c:v>13.31</c:v>
                </c:pt>
                <c:pt idx="594">
                  <c:v>13.31</c:v>
                </c:pt>
                <c:pt idx="595">
                  <c:v>13.31</c:v>
                </c:pt>
                <c:pt idx="596">
                  <c:v>13.31</c:v>
                </c:pt>
                <c:pt idx="597">
                  <c:v>13.32</c:v>
                </c:pt>
                <c:pt idx="598">
                  <c:v>13.32</c:v>
                </c:pt>
                <c:pt idx="599">
                  <c:v>13.32</c:v>
                </c:pt>
                <c:pt idx="600">
                  <c:v>13.32</c:v>
                </c:pt>
                <c:pt idx="601">
                  <c:v>13.32</c:v>
                </c:pt>
                <c:pt idx="602">
                  <c:v>13.31</c:v>
                </c:pt>
                <c:pt idx="603">
                  <c:v>13.32</c:v>
                </c:pt>
                <c:pt idx="604">
                  <c:v>13.32</c:v>
                </c:pt>
                <c:pt idx="605">
                  <c:v>13.32</c:v>
                </c:pt>
                <c:pt idx="606">
                  <c:v>13.31</c:v>
                </c:pt>
                <c:pt idx="607">
                  <c:v>13.32</c:v>
                </c:pt>
                <c:pt idx="608">
                  <c:v>13.34</c:v>
                </c:pt>
                <c:pt idx="609">
                  <c:v>13.34</c:v>
                </c:pt>
                <c:pt idx="610">
                  <c:v>13.35</c:v>
                </c:pt>
                <c:pt idx="611">
                  <c:v>13.34</c:v>
                </c:pt>
                <c:pt idx="612">
                  <c:v>13.34</c:v>
                </c:pt>
                <c:pt idx="613">
                  <c:v>13.34</c:v>
                </c:pt>
                <c:pt idx="614">
                  <c:v>13.35</c:v>
                </c:pt>
                <c:pt idx="615">
                  <c:v>13.34</c:v>
                </c:pt>
                <c:pt idx="616">
                  <c:v>13.34</c:v>
                </c:pt>
                <c:pt idx="617">
                  <c:v>13.35</c:v>
                </c:pt>
                <c:pt idx="618">
                  <c:v>13.35</c:v>
                </c:pt>
                <c:pt idx="619">
                  <c:v>13.35</c:v>
                </c:pt>
                <c:pt idx="620">
                  <c:v>13.36</c:v>
                </c:pt>
                <c:pt idx="621">
                  <c:v>13.4</c:v>
                </c:pt>
                <c:pt idx="622">
                  <c:v>13.44</c:v>
                </c:pt>
                <c:pt idx="623">
                  <c:v>13.45</c:v>
                </c:pt>
                <c:pt idx="624">
                  <c:v>13.45</c:v>
                </c:pt>
                <c:pt idx="625">
                  <c:v>13.48</c:v>
                </c:pt>
                <c:pt idx="626">
                  <c:v>13.46</c:v>
                </c:pt>
                <c:pt idx="627">
                  <c:v>13.46</c:v>
                </c:pt>
                <c:pt idx="628">
                  <c:v>13.46</c:v>
                </c:pt>
                <c:pt idx="629">
                  <c:v>13.47</c:v>
                </c:pt>
                <c:pt idx="630">
                  <c:v>13.47</c:v>
                </c:pt>
                <c:pt idx="631">
                  <c:v>13.47</c:v>
                </c:pt>
                <c:pt idx="632">
                  <c:v>13.82</c:v>
                </c:pt>
                <c:pt idx="633">
                  <c:v>13.74</c:v>
                </c:pt>
                <c:pt idx="634">
                  <c:v>13.68</c:v>
                </c:pt>
                <c:pt idx="635">
                  <c:v>13.65</c:v>
                </c:pt>
                <c:pt idx="636">
                  <c:v>13.65</c:v>
                </c:pt>
                <c:pt idx="637">
                  <c:v>13.61</c:v>
                </c:pt>
                <c:pt idx="638">
                  <c:v>13.6</c:v>
                </c:pt>
                <c:pt idx="639">
                  <c:v>13.61</c:v>
                </c:pt>
                <c:pt idx="640">
                  <c:v>13.64</c:v>
                </c:pt>
                <c:pt idx="641">
                  <c:v>13.64</c:v>
                </c:pt>
                <c:pt idx="642">
                  <c:v>13.65</c:v>
                </c:pt>
                <c:pt idx="643">
                  <c:v>13.65</c:v>
                </c:pt>
                <c:pt idx="644">
                  <c:v>13.65</c:v>
                </c:pt>
                <c:pt idx="645">
                  <c:v>13.64</c:v>
                </c:pt>
                <c:pt idx="646">
                  <c:v>13.61</c:v>
                </c:pt>
                <c:pt idx="647">
                  <c:v>13.6</c:v>
                </c:pt>
                <c:pt idx="648">
                  <c:v>13.62</c:v>
                </c:pt>
                <c:pt idx="649">
                  <c:v>13.62</c:v>
                </c:pt>
                <c:pt idx="650">
                  <c:v>13.61</c:v>
                </c:pt>
                <c:pt idx="651">
                  <c:v>13.61</c:v>
                </c:pt>
                <c:pt idx="652">
                  <c:v>13.63</c:v>
                </c:pt>
                <c:pt idx="653">
                  <c:v>13.63</c:v>
                </c:pt>
                <c:pt idx="654">
                  <c:v>13.63</c:v>
                </c:pt>
                <c:pt idx="655">
                  <c:v>13.63</c:v>
                </c:pt>
                <c:pt idx="656">
                  <c:v>13.61</c:v>
                </c:pt>
                <c:pt idx="657">
                  <c:v>13.61</c:v>
                </c:pt>
                <c:pt idx="658">
                  <c:v>13.61</c:v>
                </c:pt>
                <c:pt idx="659">
                  <c:v>13.61</c:v>
                </c:pt>
                <c:pt idx="660">
                  <c:v>13.62</c:v>
                </c:pt>
                <c:pt idx="661">
                  <c:v>13.91</c:v>
                </c:pt>
                <c:pt idx="662">
                  <c:v>14.26</c:v>
                </c:pt>
                <c:pt idx="663">
                  <c:v>14.39</c:v>
                </c:pt>
                <c:pt idx="664">
                  <c:v>14.63</c:v>
                </c:pt>
                <c:pt idx="665">
                  <c:v>14.46</c:v>
                </c:pt>
                <c:pt idx="666">
                  <c:v>14.98</c:v>
                </c:pt>
                <c:pt idx="667">
                  <c:v>15.33</c:v>
                </c:pt>
                <c:pt idx="668">
                  <c:v>15.42</c:v>
                </c:pt>
                <c:pt idx="669">
                  <c:v>15.52</c:v>
                </c:pt>
                <c:pt idx="670">
                  <c:v>15.97</c:v>
                </c:pt>
                <c:pt idx="671">
                  <c:v>16.32</c:v>
                </c:pt>
                <c:pt idx="672">
                  <c:v>16.32</c:v>
                </c:pt>
                <c:pt idx="673">
                  <c:v>16.32</c:v>
                </c:pt>
                <c:pt idx="674">
                  <c:v>16.239999999999998</c:v>
                </c:pt>
                <c:pt idx="675">
                  <c:v>16.18</c:v>
                </c:pt>
                <c:pt idx="676">
                  <c:v>16.149999999999999</c:v>
                </c:pt>
                <c:pt idx="677">
                  <c:v>16.100000000000001</c:v>
                </c:pt>
                <c:pt idx="678">
                  <c:v>16.079999999999998</c:v>
                </c:pt>
                <c:pt idx="679">
                  <c:v>16.02</c:v>
                </c:pt>
                <c:pt idx="680">
                  <c:v>16.02</c:v>
                </c:pt>
                <c:pt idx="681">
                  <c:v>16.059999999999999</c:v>
                </c:pt>
                <c:pt idx="682">
                  <c:v>16.190000000000001</c:v>
                </c:pt>
                <c:pt idx="683">
                  <c:v>16.399999999999999</c:v>
                </c:pt>
                <c:pt idx="684">
                  <c:v>17.079999999999998</c:v>
                </c:pt>
                <c:pt idx="685">
                  <c:v>17.38</c:v>
                </c:pt>
                <c:pt idx="686">
                  <c:v>17.2</c:v>
                </c:pt>
                <c:pt idx="687">
                  <c:v>17.190000000000001</c:v>
                </c:pt>
                <c:pt idx="688">
                  <c:v>17.21</c:v>
                </c:pt>
                <c:pt idx="689">
                  <c:v>17.21</c:v>
                </c:pt>
                <c:pt idx="690">
                  <c:v>17.38</c:v>
                </c:pt>
                <c:pt idx="691">
                  <c:v>17.46</c:v>
                </c:pt>
                <c:pt idx="692">
                  <c:v>17.420000000000002</c:v>
                </c:pt>
                <c:pt idx="693">
                  <c:v>17.420000000000002</c:v>
                </c:pt>
                <c:pt idx="694">
                  <c:v>17.68</c:v>
                </c:pt>
                <c:pt idx="695">
                  <c:v>17.87</c:v>
                </c:pt>
                <c:pt idx="696">
                  <c:v>18.5</c:v>
                </c:pt>
                <c:pt idx="697">
                  <c:v>18.66</c:v>
                </c:pt>
                <c:pt idx="698">
                  <c:v>18.34</c:v>
                </c:pt>
                <c:pt idx="699">
                  <c:v>18.27</c:v>
                </c:pt>
                <c:pt idx="700">
                  <c:v>18.27</c:v>
                </c:pt>
                <c:pt idx="701">
                  <c:v>18.27</c:v>
                </c:pt>
                <c:pt idx="702">
                  <c:v>18.27</c:v>
                </c:pt>
                <c:pt idx="703">
                  <c:v>18.61</c:v>
                </c:pt>
                <c:pt idx="704">
                  <c:v>19.07</c:v>
                </c:pt>
                <c:pt idx="705">
                  <c:v>19.34</c:v>
                </c:pt>
                <c:pt idx="706">
                  <c:v>19.5</c:v>
                </c:pt>
                <c:pt idx="707">
                  <c:v>19.149999999999999</c:v>
                </c:pt>
                <c:pt idx="708">
                  <c:v>18.829999999999998</c:v>
                </c:pt>
                <c:pt idx="709">
                  <c:v>18.66</c:v>
                </c:pt>
                <c:pt idx="710">
                  <c:v>18.25</c:v>
                </c:pt>
                <c:pt idx="711">
                  <c:v>18.13</c:v>
                </c:pt>
                <c:pt idx="712">
                  <c:v>18.23</c:v>
                </c:pt>
                <c:pt idx="713">
                  <c:v>18.41</c:v>
                </c:pt>
                <c:pt idx="714">
                  <c:v>18.59</c:v>
                </c:pt>
                <c:pt idx="715">
                  <c:v>18.64</c:v>
                </c:pt>
                <c:pt idx="716">
                  <c:v>18.64</c:v>
                </c:pt>
                <c:pt idx="717">
                  <c:v>18.7</c:v>
                </c:pt>
                <c:pt idx="718">
                  <c:v>18.87</c:v>
                </c:pt>
                <c:pt idx="719">
                  <c:v>18.760000000000002</c:v>
                </c:pt>
                <c:pt idx="720">
                  <c:v>18.77</c:v>
                </c:pt>
                <c:pt idx="721">
                  <c:v>18.850000000000001</c:v>
                </c:pt>
                <c:pt idx="722">
                  <c:v>18.79</c:v>
                </c:pt>
                <c:pt idx="723">
                  <c:v>18.8</c:v>
                </c:pt>
                <c:pt idx="724">
                  <c:v>18.8</c:v>
                </c:pt>
                <c:pt idx="725">
                  <c:v>18.829999999999998</c:v>
                </c:pt>
                <c:pt idx="726">
                  <c:v>18.82</c:v>
                </c:pt>
                <c:pt idx="727">
                  <c:v>18.91</c:v>
                </c:pt>
                <c:pt idx="728">
                  <c:v>18.98</c:v>
                </c:pt>
                <c:pt idx="729">
                  <c:v>19.02</c:v>
                </c:pt>
                <c:pt idx="730">
                  <c:v>19.12</c:v>
                </c:pt>
                <c:pt idx="731">
                  <c:v>19.61</c:v>
                </c:pt>
                <c:pt idx="732">
                  <c:v>19.61</c:v>
                </c:pt>
                <c:pt idx="733">
                  <c:v>19.5</c:v>
                </c:pt>
                <c:pt idx="734">
                  <c:v>19.5</c:v>
                </c:pt>
                <c:pt idx="735">
                  <c:v>17.510000000000002</c:v>
                </c:pt>
                <c:pt idx="736">
                  <c:v>17.41</c:v>
                </c:pt>
                <c:pt idx="737">
                  <c:v>17.28</c:v>
                </c:pt>
                <c:pt idx="738">
                  <c:v>17.190000000000001</c:v>
                </c:pt>
                <c:pt idx="739">
                  <c:v>17.100000000000001</c:v>
                </c:pt>
                <c:pt idx="740">
                  <c:v>17.100000000000001</c:v>
                </c:pt>
                <c:pt idx="741">
                  <c:v>17.09</c:v>
                </c:pt>
                <c:pt idx="742">
                  <c:v>17.14</c:v>
                </c:pt>
                <c:pt idx="743">
                  <c:v>17.09</c:v>
                </c:pt>
                <c:pt idx="744">
                  <c:v>17.05</c:v>
                </c:pt>
                <c:pt idx="745">
                  <c:v>17.03</c:v>
                </c:pt>
                <c:pt idx="746">
                  <c:v>17.02</c:v>
                </c:pt>
                <c:pt idx="747">
                  <c:v>17</c:v>
                </c:pt>
                <c:pt idx="748">
                  <c:v>16.989999999999998</c:v>
                </c:pt>
                <c:pt idx="749">
                  <c:v>16.989999999999998</c:v>
                </c:pt>
                <c:pt idx="750">
                  <c:v>17.03</c:v>
                </c:pt>
                <c:pt idx="751">
                  <c:v>17.29</c:v>
                </c:pt>
                <c:pt idx="752">
                  <c:v>17.3</c:v>
                </c:pt>
                <c:pt idx="753">
                  <c:v>17.32</c:v>
                </c:pt>
                <c:pt idx="754">
                  <c:v>17.34</c:v>
                </c:pt>
                <c:pt idx="755">
                  <c:v>17.25</c:v>
                </c:pt>
                <c:pt idx="756">
                  <c:v>17.579999999999998</c:v>
                </c:pt>
                <c:pt idx="757">
                  <c:v>17.559999999999999</c:v>
                </c:pt>
                <c:pt idx="758">
                  <c:v>17.52</c:v>
                </c:pt>
                <c:pt idx="759">
                  <c:v>17.5</c:v>
                </c:pt>
                <c:pt idx="760">
                  <c:v>17.5</c:v>
                </c:pt>
                <c:pt idx="761">
                  <c:v>17.52</c:v>
                </c:pt>
                <c:pt idx="762">
                  <c:v>18.14</c:v>
                </c:pt>
                <c:pt idx="763">
                  <c:v>18.2</c:v>
                </c:pt>
                <c:pt idx="764">
                  <c:v>18.11</c:v>
                </c:pt>
                <c:pt idx="765">
                  <c:v>18.09</c:v>
                </c:pt>
                <c:pt idx="766">
                  <c:v>17.670000000000002</c:v>
                </c:pt>
                <c:pt idx="767">
                  <c:v>17.62</c:v>
                </c:pt>
                <c:pt idx="768">
                  <c:v>17.55</c:v>
                </c:pt>
                <c:pt idx="769">
                  <c:v>17.579999999999998</c:v>
                </c:pt>
                <c:pt idx="770">
                  <c:v>17.510000000000002</c:v>
                </c:pt>
                <c:pt idx="771">
                  <c:v>17.97</c:v>
                </c:pt>
                <c:pt idx="772">
                  <c:v>18.34</c:v>
                </c:pt>
                <c:pt idx="773">
                  <c:v>17.309999999999999</c:v>
                </c:pt>
                <c:pt idx="774">
                  <c:v>18.420000000000002</c:v>
                </c:pt>
                <c:pt idx="775">
                  <c:v>18.59</c:v>
                </c:pt>
                <c:pt idx="776">
                  <c:v>18.600000000000001</c:v>
                </c:pt>
                <c:pt idx="777">
                  <c:v>18.559999999999999</c:v>
                </c:pt>
                <c:pt idx="778">
                  <c:v>18.57</c:v>
                </c:pt>
                <c:pt idx="779">
                  <c:v>18.579999999999998</c:v>
                </c:pt>
                <c:pt idx="780">
                  <c:v>18.55</c:v>
                </c:pt>
                <c:pt idx="781">
                  <c:v>18.5</c:v>
                </c:pt>
                <c:pt idx="782">
                  <c:v>18.48</c:v>
                </c:pt>
                <c:pt idx="783">
                  <c:v>18.489999999999998</c:v>
                </c:pt>
                <c:pt idx="784">
                  <c:v>18.489999999999998</c:v>
                </c:pt>
                <c:pt idx="785">
                  <c:v>18.5</c:v>
                </c:pt>
                <c:pt idx="786">
                  <c:v>18.48</c:v>
                </c:pt>
                <c:pt idx="787">
                  <c:v>18.48</c:v>
                </c:pt>
                <c:pt idx="788">
                  <c:v>18.46</c:v>
                </c:pt>
                <c:pt idx="789">
                  <c:v>18.440000000000001</c:v>
                </c:pt>
                <c:pt idx="790">
                  <c:v>18.41</c:v>
                </c:pt>
                <c:pt idx="791">
                  <c:v>18.38</c:v>
                </c:pt>
                <c:pt idx="792">
                  <c:v>18.350000000000001</c:v>
                </c:pt>
                <c:pt idx="793">
                  <c:v>18.3</c:v>
                </c:pt>
                <c:pt idx="794">
                  <c:v>18.29</c:v>
                </c:pt>
                <c:pt idx="795">
                  <c:v>18.28</c:v>
                </c:pt>
                <c:pt idx="796">
                  <c:v>18.27</c:v>
                </c:pt>
                <c:pt idx="797">
                  <c:v>18.3</c:v>
                </c:pt>
                <c:pt idx="798">
                  <c:v>18.28</c:v>
                </c:pt>
                <c:pt idx="799">
                  <c:v>18.28</c:v>
                </c:pt>
                <c:pt idx="800">
                  <c:v>18.37</c:v>
                </c:pt>
                <c:pt idx="801">
                  <c:v>18.39</c:v>
                </c:pt>
                <c:pt idx="802">
                  <c:v>18.399999999999999</c:v>
                </c:pt>
                <c:pt idx="803">
                  <c:v>18.399999999999999</c:v>
                </c:pt>
                <c:pt idx="804">
                  <c:v>18.36</c:v>
                </c:pt>
                <c:pt idx="805">
                  <c:v>18.34</c:v>
                </c:pt>
                <c:pt idx="806">
                  <c:v>18.22</c:v>
                </c:pt>
                <c:pt idx="807">
                  <c:v>18.23</c:v>
                </c:pt>
                <c:pt idx="808">
                  <c:v>18.23</c:v>
                </c:pt>
                <c:pt idx="809">
                  <c:v>18.329999999999998</c:v>
                </c:pt>
                <c:pt idx="810">
                  <c:v>18.32</c:v>
                </c:pt>
                <c:pt idx="811">
                  <c:v>18.34</c:v>
                </c:pt>
                <c:pt idx="812">
                  <c:v>18.34</c:v>
                </c:pt>
                <c:pt idx="813">
                  <c:v>18.34</c:v>
                </c:pt>
                <c:pt idx="814">
                  <c:v>18.34</c:v>
                </c:pt>
                <c:pt idx="815">
                  <c:v>18.36</c:v>
                </c:pt>
                <c:pt idx="816">
                  <c:v>18.52</c:v>
                </c:pt>
                <c:pt idx="817">
                  <c:v>18.52</c:v>
                </c:pt>
                <c:pt idx="818">
                  <c:v>18.52</c:v>
                </c:pt>
                <c:pt idx="819">
                  <c:v>18.59</c:v>
                </c:pt>
                <c:pt idx="820">
                  <c:v>18.82</c:v>
                </c:pt>
                <c:pt idx="821">
                  <c:v>19.13</c:v>
                </c:pt>
                <c:pt idx="822">
                  <c:v>19.149999999999999</c:v>
                </c:pt>
                <c:pt idx="823">
                  <c:v>18.86</c:v>
                </c:pt>
                <c:pt idx="824">
                  <c:v>18.75</c:v>
                </c:pt>
                <c:pt idx="825">
                  <c:v>18.79</c:v>
                </c:pt>
                <c:pt idx="826">
                  <c:v>18.71</c:v>
                </c:pt>
                <c:pt idx="827">
                  <c:v>18.600000000000001</c:v>
                </c:pt>
                <c:pt idx="828">
                  <c:v>18.54</c:v>
                </c:pt>
                <c:pt idx="829">
                  <c:v>18.43</c:v>
                </c:pt>
                <c:pt idx="830">
                  <c:v>18.43</c:v>
                </c:pt>
                <c:pt idx="831">
                  <c:v>18.43</c:v>
                </c:pt>
                <c:pt idx="832">
                  <c:v>18.45</c:v>
                </c:pt>
                <c:pt idx="833">
                  <c:v>18.440000000000001</c:v>
                </c:pt>
                <c:pt idx="834">
                  <c:v>18.43</c:v>
                </c:pt>
                <c:pt idx="835">
                  <c:v>18.420000000000002</c:v>
                </c:pt>
                <c:pt idx="836">
                  <c:v>18.43</c:v>
                </c:pt>
                <c:pt idx="837">
                  <c:v>18.420000000000002</c:v>
                </c:pt>
                <c:pt idx="838">
                  <c:v>18.420000000000002</c:v>
                </c:pt>
                <c:pt idx="839">
                  <c:v>18.350000000000001</c:v>
                </c:pt>
                <c:pt idx="840">
                  <c:v>18.36</c:v>
                </c:pt>
                <c:pt idx="841">
                  <c:v>18.38</c:v>
                </c:pt>
                <c:pt idx="842">
                  <c:v>18.37</c:v>
                </c:pt>
                <c:pt idx="843">
                  <c:v>18.37</c:v>
                </c:pt>
                <c:pt idx="844">
                  <c:v>18.55</c:v>
                </c:pt>
                <c:pt idx="845">
                  <c:v>18.45</c:v>
                </c:pt>
                <c:pt idx="846">
                  <c:v>18.39</c:v>
                </c:pt>
                <c:pt idx="847">
                  <c:v>18.37</c:v>
                </c:pt>
                <c:pt idx="848">
                  <c:v>18.37</c:v>
                </c:pt>
                <c:pt idx="849">
                  <c:v>18.600000000000001</c:v>
                </c:pt>
                <c:pt idx="850">
                  <c:v>18.71</c:v>
                </c:pt>
                <c:pt idx="851">
                  <c:v>18.75</c:v>
                </c:pt>
                <c:pt idx="852">
                  <c:v>18.73</c:v>
                </c:pt>
                <c:pt idx="853">
                  <c:v>18.73</c:v>
                </c:pt>
                <c:pt idx="854">
                  <c:v>18.73</c:v>
                </c:pt>
                <c:pt idx="855">
                  <c:v>18.71</c:v>
                </c:pt>
                <c:pt idx="856">
                  <c:v>18.7</c:v>
                </c:pt>
                <c:pt idx="857">
                  <c:v>18.670000000000002</c:v>
                </c:pt>
                <c:pt idx="858">
                  <c:v>18.649999999999999</c:v>
                </c:pt>
                <c:pt idx="859">
                  <c:v>18.600000000000001</c:v>
                </c:pt>
                <c:pt idx="860">
                  <c:v>18.59</c:v>
                </c:pt>
                <c:pt idx="861">
                  <c:v>18.52</c:v>
                </c:pt>
                <c:pt idx="862">
                  <c:v>18.5</c:v>
                </c:pt>
                <c:pt idx="863">
                  <c:v>18.45</c:v>
                </c:pt>
                <c:pt idx="864">
                  <c:v>18.46</c:v>
                </c:pt>
                <c:pt idx="865">
                  <c:v>18.5</c:v>
                </c:pt>
                <c:pt idx="866">
                  <c:v>18.48</c:v>
                </c:pt>
                <c:pt idx="867">
                  <c:v>18.510000000000002</c:v>
                </c:pt>
                <c:pt idx="868">
                  <c:v>18.489999999999998</c:v>
                </c:pt>
                <c:pt idx="869">
                  <c:v>18.46</c:v>
                </c:pt>
                <c:pt idx="870">
                  <c:v>18.5</c:v>
                </c:pt>
                <c:pt idx="871">
                  <c:v>18.53</c:v>
                </c:pt>
                <c:pt idx="872">
                  <c:v>18.57</c:v>
                </c:pt>
                <c:pt idx="873">
                  <c:v>18.55</c:v>
                </c:pt>
                <c:pt idx="874">
                  <c:v>18.52</c:v>
                </c:pt>
                <c:pt idx="875">
                  <c:v>18.489999999999998</c:v>
                </c:pt>
                <c:pt idx="876">
                  <c:v>18.48</c:v>
                </c:pt>
                <c:pt idx="877">
                  <c:v>18.489999999999998</c:v>
                </c:pt>
                <c:pt idx="878">
                  <c:v>18.510000000000002</c:v>
                </c:pt>
                <c:pt idx="879">
                  <c:v>18.52</c:v>
                </c:pt>
                <c:pt idx="880">
                  <c:v>18.54</c:v>
                </c:pt>
                <c:pt idx="881">
                  <c:v>18.64</c:v>
                </c:pt>
                <c:pt idx="882">
                  <c:v>18.62</c:v>
                </c:pt>
                <c:pt idx="883">
                  <c:v>18.61</c:v>
                </c:pt>
                <c:pt idx="884">
                  <c:v>18.649999999999999</c:v>
                </c:pt>
                <c:pt idx="885">
                  <c:v>18.66</c:v>
                </c:pt>
                <c:pt idx="886">
                  <c:v>18.78</c:v>
                </c:pt>
                <c:pt idx="887">
                  <c:v>18.75</c:v>
                </c:pt>
                <c:pt idx="888">
                  <c:v>18.82</c:v>
                </c:pt>
                <c:pt idx="889">
                  <c:v>18.829999999999998</c:v>
                </c:pt>
                <c:pt idx="890">
                  <c:v>18.89</c:v>
                </c:pt>
                <c:pt idx="891">
                  <c:v>18.89</c:v>
                </c:pt>
                <c:pt idx="892">
                  <c:v>18.97</c:v>
                </c:pt>
                <c:pt idx="893">
                  <c:v>19.77</c:v>
                </c:pt>
                <c:pt idx="894">
                  <c:v>19.68</c:v>
                </c:pt>
                <c:pt idx="895">
                  <c:v>19.57</c:v>
                </c:pt>
                <c:pt idx="896">
                  <c:v>19.559999999999999</c:v>
                </c:pt>
                <c:pt idx="897">
                  <c:v>19.510000000000002</c:v>
                </c:pt>
                <c:pt idx="898">
                  <c:v>19.309999999999999</c:v>
                </c:pt>
                <c:pt idx="899">
                  <c:v>19.309999999999999</c:v>
                </c:pt>
                <c:pt idx="900">
                  <c:v>19.5</c:v>
                </c:pt>
                <c:pt idx="901">
                  <c:v>19.53</c:v>
                </c:pt>
                <c:pt idx="902">
                  <c:v>19.63</c:v>
                </c:pt>
                <c:pt idx="903">
                  <c:v>19.649999999999999</c:v>
                </c:pt>
                <c:pt idx="904">
                  <c:v>19.64</c:v>
                </c:pt>
                <c:pt idx="905">
                  <c:v>19.61</c:v>
                </c:pt>
                <c:pt idx="906">
                  <c:v>19.600000000000001</c:v>
                </c:pt>
                <c:pt idx="907">
                  <c:v>19.61</c:v>
                </c:pt>
                <c:pt idx="908">
                  <c:v>19.61</c:v>
                </c:pt>
                <c:pt idx="909">
                  <c:v>19.600000000000001</c:v>
                </c:pt>
                <c:pt idx="910">
                  <c:v>19.579999999999998</c:v>
                </c:pt>
                <c:pt idx="911">
                  <c:v>19.59</c:v>
                </c:pt>
                <c:pt idx="912">
                  <c:v>19.57</c:v>
                </c:pt>
                <c:pt idx="913">
                  <c:v>19.55</c:v>
                </c:pt>
                <c:pt idx="914">
                  <c:v>19.54</c:v>
                </c:pt>
                <c:pt idx="915">
                  <c:v>19.489999999999998</c:v>
                </c:pt>
                <c:pt idx="916">
                  <c:v>19.47</c:v>
                </c:pt>
                <c:pt idx="917">
                  <c:v>19.45</c:v>
                </c:pt>
                <c:pt idx="918">
                  <c:v>19.45</c:v>
                </c:pt>
                <c:pt idx="919">
                  <c:v>19.5</c:v>
                </c:pt>
                <c:pt idx="920">
                  <c:v>19.52</c:v>
                </c:pt>
                <c:pt idx="921">
                  <c:v>19.53</c:v>
                </c:pt>
                <c:pt idx="922">
                  <c:v>19.510000000000002</c:v>
                </c:pt>
                <c:pt idx="923">
                  <c:v>19.510000000000002</c:v>
                </c:pt>
                <c:pt idx="924">
                  <c:v>19.5</c:v>
                </c:pt>
                <c:pt idx="925">
                  <c:v>19.52</c:v>
                </c:pt>
                <c:pt idx="926">
                  <c:v>19.510000000000002</c:v>
                </c:pt>
                <c:pt idx="927">
                  <c:v>19.5</c:v>
                </c:pt>
                <c:pt idx="928">
                  <c:v>19.5</c:v>
                </c:pt>
                <c:pt idx="929">
                  <c:v>19.5</c:v>
                </c:pt>
                <c:pt idx="930">
                  <c:v>19.510000000000002</c:v>
                </c:pt>
                <c:pt idx="931">
                  <c:v>19.649999999999999</c:v>
                </c:pt>
                <c:pt idx="932">
                  <c:v>19.670000000000002</c:v>
                </c:pt>
                <c:pt idx="933">
                  <c:v>19.93</c:v>
                </c:pt>
                <c:pt idx="934">
                  <c:v>19.850000000000001</c:v>
                </c:pt>
                <c:pt idx="935">
                  <c:v>19.7</c:v>
                </c:pt>
                <c:pt idx="936">
                  <c:v>19.670000000000002</c:v>
                </c:pt>
                <c:pt idx="937">
                  <c:v>19.63</c:v>
                </c:pt>
                <c:pt idx="938">
                  <c:v>19.649999999999999</c:v>
                </c:pt>
                <c:pt idx="939">
                  <c:v>19.63</c:v>
                </c:pt>
                <c:pt idx="940">
                  <c:v>19.649999999999999</c:v>
                </c:pt>
                <c:pt idx="941">
                  <c:v>19.75</c:v>
                </c:pt>
                <c:pt idx="942">
                  <c:v>19.75</c:v>
                </c:pt>
                <c:pt idx="943">
                  <c:v>19.89</c:v>
                </c:pt>
                <c:pt idx="944">
                  <c:v>19.86</c:v>
                </c:pt>
                <c:pt idx="945">
                  <c:v>19.82</c:v>
                </c:pt>
                <c:pt idx="946">
                  <c:v>19.82</c:v>
                </c:pt>
                <c:pt idx="947">
                  <c:v>19.809999999999999</c:v>
                </c:pt>
                <c:pt idx="948">
                  <c:v>19.79</c:v>
                </c:pt>
                <c:pt idx="949">
                  <c:v>19.75</c:v>
                </c:pt>
                <c:pt idx="950">
                  <c:v>19.75</c:v>
                </c:pt>
                <c:pt idx="951">
                  <c:v>19.73</c:v>
                </c:pt>
                <c:pt idx="952">
                  <c:v>19.73</c:v>
                </c:pt>
                <c:pt idx="953">
                  <c:v>19.71</c:v>
                </c:pt>
                <c:pt idx="954">
                  <c:v>19.68</c:v>
                </c:pt>
                <c:pt idx="955">
                  <c:v>19.670000000000002</c:v>
                </c:pt>
                <c:pt idx="956">
                  <c:v>19.66</c:v>
                </c:pt>
                <c:pt idx="957">
                  <c:v>19.62</c:v>
                </c:pt>
                <c:pt idx="958">
                  <c:v>19.600000000000001</c:v>
                </c:pt>
                <c:pt idx="959">
                  <c:v>19.62</c:v>
                </c:pt>
                <c:pt idx="960">
                  <c:v>19.77</c:v>
                </c:pt>
                <c:pt idx="961">
                  <c:v>19.8</c:v>
                </c:pt>
                <c:pt idx="962">
                  <c:v>19.93</c:v>
                </c:pt>
                <c:pt idx="963">
                  <c:v>19.899999999999999</c:v>
                </c:pt>
                <c:pt idx="964">
                  <c:v>19.79</c:v>
                </c:pt>
                <c:pt idx="965">
                  <c:v>19.79</c:v>
                </c:pt>
                <c:pt idx="966">
                  <c:v>19.760000000000002</c:v>
                </c:pt>
                <c:pt idx="967">
                  <c:v>19.78</c:v>
                </c:pt>
                <c:pt idx="968">
                  <c:v>19.88</c:v>
                </c:pt>
                <c:pt idx="969">
                  <c:v>19.87</c:v>
                </c:pt>
                <c:pt idx="970">
                  <c:v>19.89</c:v>
                </c:pt>
                <c:pt idx="971">
                  <c:v>19.87</c:v>
                </c:pt>
                <c:pt idx="972">
                  <c:v>19.87</c:v>
                </c:pt>
                <c:pt idx="973">
                  <c:v>19.829999999999998</c:v>
                </c:pt>
                <c:pt idx="974">
                  <c:v>19.809999999999999</c:v>
                </c:pt>
                <c:pt idx="975">
                  <c:v>19.8</c:v>
                </c:pt>
                <c:pt idx="976">
                  <c:v>19.79</c:v>
                </c:pt>
                <c:pt idx="977">
                  <c:v>19.73</c:v>
                </c:pt>
                <c:pt idx="978">
                  <c:v>19.690000000000001</c:v>
                </c:pt>
                <c:pt idx="979">
                  <c:v>19.690000000000001</c:v>
                </c:pt>
                <c:pt idx="980">
                  <c:v>19.600000000000001</c:v>
                </c:pt>
                <c:pt idx="981">
                  <c:v>19.54</c:v>
                </c:pt>
                <c:pt idx="982">
                  <c:v>19.55</c:v>
                </c:pt>
                <c:pt idx="983">
                  <c:v>19.5</c:v>
                </c:pt>
                <c:pt idx="984">
                  <c:v>19.440000000000001</c:v>
                </c:pt>
                <c:pt idx="985">
                  <c:v>19.440000000000001</c:v>
                </c:pt>
                <c:pt idx="986">
                  <c:v>19.45</c:v>
                </c:pt>
                <c:pt idx="987">
                  <c:v>19.350000000000001</c:v>
                </c:pt>
                <c:pt idx="988">
                  <c:v>19.010000000000002</c:v>
                </c:pt>
                <c:pt idx="989">
                  <c:v>18.78</c:v>
                </c:pt>
                <c:pt idx="990">
                  <c:v>18.91</c:v>
                </c:pt>
                <c:pt idx="991">
                  <c:v>18.82</c:v>
                </c:pt>
                <c:pt idx="992">
                  <c:v>18.98</c:v>
                </c:pt>
                <c:pt idx="993">
                  <c:v>18.98</c:v>
                </c:pt>
                <c:pt idx="994">
                  <c:v>19.04</c:v>
                </c:pt>
                <c:pt idx="995">
                  <c:v>19.07</c:v>
                </c:pt>
                <c:pt idx="996">
                  <c:v>19.13</c:v>
                </c:pt>
                <c:pt idx="997">
                  <c:v>19.010000000000002</c:v>
                </c:pt>
                <c:pt idx="998">
                  <c:v>19</c:v>
                </c:pt>
                <c:pt idx="999">
                  <c:v>19.02</c:v>
                </c:pt>
                <c:pt idx="1000">
                  <c:v>18.88</c:v>
                </c:pt>
                <c:pt idx="1001">
                  <c:v>18.89</c:v>
                </c:pt>
                <c:pt idx="1002">
                  <c:v>18.93</c:v>
                </c:pt>
                <c:pt idx="1003">
                  <c:v>18.93</c:v>
                </c:pt>
                <c:pt idx="1004">
                  <c:v>18.899999999999999</c:v>
                </c:pt>
                <c:pt idx="1005">
                  <c:v>18.850000000000001</c:v>
                </c:pt>
                <c:pt idx="1006">
                  <c:v>18.93</c:v>
                </c:pt>
                <c:pt idx="1007">
                  <c:v>18.920000000000002</c:v>
                </c:pt>
                <c:pt idx="1008">
                  <c:v>18.87</c:v>
                </c:pt>
                <c:pt idx="1009">
                  <c:v>18.84</c:v>
                </c:pt>
                <c:pt idx="1010">
                  <c:v>18.8</c:v>
                </c:pt>
                <c:pt idx="1011">
                  <c:v>18.72</c:v>
                </c:pt>
                <c:pt idx="1012">
                  <c:v>18.68</c:v>
                </c:pt>
                <c:pt idx="1013">
                  <c:v>18.649999999999999</c:v>
                </c:pt>
                <c:pt idx="1014">
                  <c:v>18.63</c:v>
                </c:pt>
                <c:pt idx="1015">
                  <c:v>18.61</c:v>
                </c:pt>
                <c:pt idx="1016">
                  <c:v>18.59</c:v>
                </c:pt>
                <c:pt idx="1017">
                  <c:v>18.57</c:v>
                </c:pt>
                <c:pt idx="1018">
                  <c:v>18.55</c:v>
                </c:pt>
                <c:pt idx="1019">
                  <c:v>18.55</c:v>
                </c:pt>
                <c:pt idx="1020">
                  <c:v>18.53</c:v>
                </c:pt>
                <c:pt idx="1021">
                  <c:v>18.63</c:v>
                </c:pt>
                <c:pt idx="1022">
                  <c:v>18.7</c:v>
                </c:pt>
                <c:pt idx="1023">
                  <c:v>18.7</c:v>
                </c:pt>
                <c:pt idx="1024">
                  <c:v>18.63</c:v>
                </c:pt>
                <c:pt idx="1025">
                  <c:v>18.57</c:v>
                </c:pt>
                <c:pt idx="1026">
                  <c:v>18.329999999999998</c:v>
                </c:pt>
                <c:pt idx="1027">
                  <c:v>18.309999999999999</c:v>
                </c:pt>
                <c:pt idx="1028">
                  <c:v>18.29</c:v>
                </c:pt>
                <c:pt idx="1029">
                  <c:v>18.309999999999999</c:v>
                </c:pt>
                <c:pt idx="1030">
                  <c:v>18.34</c:v>
                </c:pt>
                <c:pt idx="1031">
                  <c:v>18.29</c:v>
                </c:pt>
                <c:pt idx="1032">
                  <c:v>18.190000000000001</c:v>
                </c:pt>
                <c:pt idx="1033">
                  <c:v>18.13</c:v>
                </c:pt>
                <c:pt idx="1034">
                  <c:v>18.05</c:v>
                </c:pt>
                <c:pt idx="1035">
                  <c:v>18.05</c:v>
                </c:pt>
                <c:pt idx="1036">
                  <c:v>18.13</c:v>
                </c:pt>
                <c:pt idx="1037">
                  <c:v>18.12</c:v>
                </c:pt>
                <c:pt idx="1038">
                  <c:v>18.09</c:v>
                </c:pt>
                <c:pt idx="1039">
                  <c:v>18.16</c:v>
                </c:pt>
                <c:pt idx="1040">
                  <c:v>18.13</c:v>
                </c:pt>
                <c:pt idx="1041">
                  <c:v>18.059999999999999</c:v>
                </c:pt>
                <c:pt idx="1042">
                  <c:v>18.04</c:v>
                </c:pt>
                <c:pt idx="1043">
                  <c:v>18.03</c:v>
                </c:pt>
                <c:pt idx="1044">
                  <c:v>17.95</c:v>
                </c:pt>
                <c:pt idx="1045">
                  <c:v>17.88</c:v>
                </c:pt>
                <c:pt idx="1046">
                  <c:v>17.86</c:v>
                </c:pt>
                <c:pt idx="1047">
                  <c:v>17.829999999999998</c:v>
                </c:pt>
                <c:pt idx="1048">
                  <c:v>17.760000000000002</c:v>
                </c:pt>
                <c:pt idx="1049">
                  <c:v>17.36</c:v>
                </c:pt>
                <c:pt idx="1050">
                  <c:v>17.37</c:v>
                </c:pt>
                <c:pt idx="1051">
                  <c:v>17.38</c:v>
                </c:pt>
                <c:pt idx="1052">
                  <c:v>17.37</c:v>
                </c:pt>
                <c:pt idx="1053">
                  <c:v>17.39</c:v>
                </c:pt>
                <c:pt idx="1054">
                  <c:v>17.309999999999999</c:v>
                </c:pt>
                <c:pt idx="1055">
                  <c:v>17.260000000000002</c:v>
                </c:pt>
                <c:pt idx="1056">
                  <c:v>17.34</c:v>
                </c:pt>
                <c:pt idx="1057">
                  <c:v>16.63</c:v>
                </c:pt>
                <c:pt idx="1058">
                  <c:v>17.25</c:v>
                </c:pt>
                <c:pt idx="1059">
                  <c:v>17.25</c:v>
                </c:pt>
                <c:pt idx="1060">
                  <c:v>17.25</c:v>
                </c:pt>
                <c:pt idx="1061">
                  <c:v>17.239999999999998</c:v>
                </c:pt>
                <c:pt idx="1062">
                  <c:v>17.010000000000002</c:v>
                </c:pt>
                <c:pt idx="1063">
                  <c:v>16.93</c:v>
                </c:pt>
                <c:pt idx="1064">
                  <c:v>16.850000000000001</c:v>
                </c:pt>
                <c:pt idx="1065">
                  <c:v>16.3</c:v>
                </c:pt>
                <c:pt idx="1066">
                  <c:v>16.82</c:v>
                </c:pt>
                <c:pt idx="1067">
                  <c:v>16.829999999999998</c:v>
                </c:pt>
                <c:pt idx="1068">
                  <c:v>17.16</c:v>
                </c:pt>
                <c:pt idx="1069">
                  <c:v>17.149999999999999</c:v>
                </c:pt>
                <c:pt idx="1070">
                  <c:v>17.149999999999999</c:v>
                </c:pt>
                <c:pt idx="1071">
                  <c:v>17.14</c:v>
                </c:pt>
                <c:pt idx="1072">
                  <c:v>17.14</c:v>
                </c:pt>
                <c:pt idx="1073">
                  <c:v>17.13</c:v>
                </c:pt>
                <c:pt idx="1074">
                  <c:v>17.14</c:v>
                </c:pt>
                <c:pt idx="1075">
                  <c:v>17.260000000000002</c:v>
                </c:pt>
                <c:pt idx="1076">
                  <c:v>17.260000000000002</c:v>
                </c:pt>
                <c:pt idx="1077">
                  <c:v>17.329999999999998</c:v>
                </c:pt>
                <c:pt idx="1078">
                  <c:v>17.420000000000002</c:v>
                </c:pt>
                <c:pt idx="1079">
                  <c:v>17.39</c:v>
                </c:pt>
                <c:pt idx="1080">
                  <c:v>17.39</c:v>
                </c:pt>
                <c:pt idx="1081">
                  <c:v>17.440000000000001</c:v>
                </c:pt>
                <c:pt idx="1082">
                  <c:v>17.39</c:v>
                </c:pt>
                <c:pt idx="1083">
                  <c:v>17.32</c:v>
                </c:pt>
                <c:pt idx="1084">
                  <c:v>17.32</c:v>
                </c:pt>
                <c:pt idx="1085">
                  <c:v>17.18</c:v>
                </c:pt>
                <c:pt idx="1086">
                  <c:v>17.16</c:v>
                </c:pt>
                <c:pt idx="1087">
                  <c:v>17.09</c:v>
                </c:pt>
                <c:pt idx="1088">
                  <c:v>17.05</c:v>
                </c:pt>
                <c:pt idx="1089">
                  <c:v>17</c:v>
                </c:pt>
                <c:pt idx="1090">
                  <c:v>16.989999999999998</c:v>
                </c:pt>
                <c:pt idx="1091">
                  <c:v>17.16</c:v>
                </c:pt>
                <c:pt idx="1092">
                  <c:v>17.079999999999998</c:v>
                </c:pt>
                <c:pt idx="1093">
                  <c:v>17.100000000000001</c:v>
                </c:pt>
                <c:pt idx="1094">
                  <c:v>17.12</c:v>
                </c:pt>
                <c:pt idx="1095">
                  <c:v>17.079999999999998</c:v>
                </c:pt>
                <c:pt idx="1096">
                  <c:v>17.05</c:v>
                </c:pt>
                <c:pt idx="1097">
                  <c:v>17.03</c:v>
                </c:pt>
                <c:pt idx="1098">
                  <c:v>17.03</c:v>
                </c:pt>
                <c:pt idx="1099">
                  <c:v>17</c:v>
                </c:pt>
                <c:pt idx="1100">
                  <c:v>16.95</c:v>
                </c:pt>
                <c:pt idx="1101">
                  <c:v>16.89</c:v>
                </c:pt>
                <c:pt idx="1102">
                  <c:v>16.86</c:v>
                </c:pt>
                <c:pt idx="1103">
                  <c:v>16.97</c:v>
                </c:pt>
                <c:pt idx="1104">
                  <c:v>17.010000000000002</c:v>
                </c:pt>
                <c:pt idx="1105">
                  <c:v>16.93</c:v>
                </c:pt>
                <c:pt idx="1106">
                  <c:v>16.899999999999999</c:v>
                </c:pt>
                <c:pt idx="1107">
                  <c:v>16.850000000000001</c:v>
                </c:pt>
                <c:pt idx="1108">
                  <c:v>16.82</c:v>
                </c:pt>
                <c:pt idx="1109">
                  <c:v>16.68</c:v>
                </c:pt>
                <c:pt idx="1110">
                  <c:v>16.04</c:v>
                </c:pt>
                <c:pt idx="1111">
                  <c:v>16.09</c:v>
                </c:pt>
                <c:pt idx="1112">
                  <c:v>15.15</c:v>
                </c:pt>
                <c:pt idx="1113">
                  <c:v>16.11</c:v>
                </c:pt>
                <c:pt idx="1114">
                  <c:v>16.09</c:v>
                </c:pt>
                <c:pt idx="1115">
                  <c:v>16.100000000000001</c:v>
                </c:pt>
                <c:pt idx="1116">
                  <c:v>16.170000000000002</c:v>
                </c:pt>
                <c:pt idx="1117">
                  <c:v>16.510000000000002</c:v>
                </c:pt>
                <c:pt idx="1118">
                  <c:v>16.38</c:v>
                </c:pt>
                <c:pt idx="1119">
                  <c:v>16.5</c:v>
                </c:pt>
                <c:pt idx="1120">
                  <c:v>16.3</c:v>
                </c:pt>
                <c:pt idx="1121">
                  <c:v>16.239999999999998</c:v>
                </c:pt>
                <c:pt idx="1122">
                  <c:v>16.21</c:v>
                </c:pt>
                <c:pt idx="1123">
                  <c:v>16.170000000000002</c:v>
                </c:pt>
                <c:pt idx="1124">
                  <c:v>16.12</c:v>
                </c:pt>
                <c:pt idx="1125">
                  <c:v>15.97</c:v>
                </c:pt>
                <c:pt idx="1126">
                  <c:v>15.86</c:v>
                </c:pt>
                <c:pt idx="1127">
                  <c:v>15.88</c:v>
                </c:pt>
                <c:pt idx="1128">
                  <c:v>15.72</c:v>
                </c:pt>
                <c:pt idx="1129">
                  <c:v>15.65</c:v>
                </c:pt>
                <c:pt idx="1130">
                  <c:v>15.6</c:v>
                </c:pt>
                <c:pt idx="1131">
                  <c:v>15.6</c:v>
                </c:pt>
                <c:pt idx="1132">
                  <c:v>15.58</c:v>
                </c:pt>
                <c:pt idx="1133">
                  <c:v>15.49</c:v>
                </c:pt>
                <c:pt idx="1134">
                  <c:v>15.55</c:v>
                </c:pt>
                <c:pt idx="1135">
                  <c:v>15.51</c:v>
                </c:pt>
                <c:pt idx="1136">
                  <c:v>15.44</c:v>
                </c:pt>
                <c:pt idx="1137">
                  <c:v>15.39</c:v>
                </c:pt>
                <c:pt idx="1138">
                  <c:v>15.31</c:v>
                </c:pt>
                <c:pt idx="1139">
                  <c:v>15.32</c:v>
                </c:pt>
                <c:pt idx="1140">
                  <c:v>15.35</c:v>
                </c:pt>
                <c:pt idx="1141">
                  <c:v>15.33</c:v>
                </c:pt>
                <c:pt idx="1142">
                  <c:v>15.32</c:v>
                </c:pt>
                <c:pt idx="1143">
                  <c:v>15.31</c:v>
                </c:pt>
                <c:pt idx="1144">
                  <c:v>15.47</c:v>
                </c:pt>
                <c:pt idx="1145">
                  <c:v>15.57</c:v>
                </c:pt>
                <c:pt idx="1146">
                  <c:v>15.55</c:v>
                </c:pt>
                <c:pt idx="1147">
                  <c:v>15.5</c:v>
                </c:pt>
                <c:pt idx="1148">
                  <c:v>15.37</c:v>
                </c:pt>
                <c:pt idx="1149">
                  <c:v>15.13</c:v>
                </c:pt>
                <c:pt idx="1150">
                  <c:v>15.11</c:v>
                </c:pt>
                <c:pt idx="1151">
                  <c:v>15.28</c:v>
                </c:pt>
                <c:pt idx="1152">
                  <c:v>15.24</c:v>
                </c:pt>
                <c:pt idx="1153">
                  <c:v>15.22</c:v>
                </c:pt>
                <c:pt idx="1154">
                  <c:v>15.18</c:v>
                </c:pt>
                <c:pt idx="1155">
                  <c:v>15.01</c:v>
                </c:pt>
                <c:pt idx="1156">
                  <c:v>14.95</c:v>
                </c:pt>
                <c:pt idx="1157">
                  <c:v>14.84</c:v>
                </c:pt>
                <c:pt idx="1158">
                  <c:v>14.84</c:v>
                </c:pt>
                <c:pt idx="1159">
                  <c:v>14.8</c:v>
                </c:pt>
                <c:pt idx="1160">
                  <c:v>14.93</c:v>
                </c:pt>
                <c:pt idx="1161">
                  <c:v>14.98</c:v>
                </c:pt>
                <c:pt idx="1162">
                  <c:v>15.1</c:v>
                </c:pt>
                <c:pt idx="1163">
                  <c:v>15.11</c:v>
                </c:pt>
                <c:pt idx="1164">
                  <c:v>14.97</c:v>
                </c:pt>
                <c:pt idx="1165">
                  <c:v>14.92</c:v>
                </c:pt>
                <c:pt idx="1166">
                  <c:v>14.48</c:v>
                </c:pt>
                <c:pt idx="1167">
                  <c:v>14.49</c:v>
                </c:pt>
                <c:pt idx="1168">
                  <c:v>14.42</c:v>
                </c:pt>
                <c:pt idx="1169">
                  <c:v>14.33</c:v>
                </c:pt>
                <c:pt idx="1170">
                  <c:v>14.33</c:v>
                </c:pt>
                <c:pt idx="1171">
                  <c:v>14.18</c:v>
                </c:pt>
                <c:pt idx="1172">
                  <c:v>14.27</c:v>
                </c:pt>
                <c:pt idx="1173">
                  <c:v>14.59</c:v>
                </c:pt>
                <c:pt idx="1174">
                  <c:v>14.56</c:v>
                </c:pt>
                <c:pt idx="1175">
                  <c:v>14.5</c:v>
                </c:pt>
                <c:pt idx="1176">
                  <c:v>14.44</c:v>
                </c:pt>
                <c:pt idx="1177">
                  <c:v>14.39</c:v>
                </c:pt>
                <c:pt idx="1178">
                  <c:v>14.41</c:v>
                </c:pt>
                <c:pt idx="1179">
                  <c:v>14.35</c:v>
                </c:pt>
                <c:pt idx="1180">
                  <c:v>14.33</c:v>
                </c:pt>
                <c:pt idx="1181">
                  <c:v>14.25</c:v>
                </c:pt>
                <c:pt idx="1182">
                  <c:v>14.19</c:v>
                </c:pt>
                <c:pt idx="1183">
                  <c:v>14.15</c:v>
                </c:pt>
                <c:pt idx="1184">
                  <c:v>14.09</c:v>
                </c:pt>
                <c:pt idx="1185">
                  <c:v>13.88</c:v>
                </c:pt>
                <c:pt idx="1186">
                  <c:v>13.9</c:v>
                </c:pt>
                <c:pt idx="1187">
                  <c:v>13.87</c:v>
                </c:pt>
                <c:pt idx="1188">
                  <c:v>13.86</c:v>
                </c:pt>
                <c:pt idx="1189">
                  <c:v>13.75</c:v>
                </c:pt>
                <c:pt idx="1190">
                  <c:v>13.69</c:v>
                </c:pt>
                <c:pt idx="1191">
                  <c:v>13.68</c:v>
                </c:pt>
                <c:pt idx="1192">
                  <c:v>13.53</c:v>
                </c:pt>
                <c:pt idx="1193">
                  <c:v>13.72</c:v>
                </c:pt>
                <c:pt idx="1194">
                  <c:v>13.69</c:v>
                </c:pt>
                <c:pt idx="1195">
                  <c:v>13.88</c:v>
                </c:pt>
                <c:pt idx="1196">
                  <c:v>13.84</c:v>
                </c:pt>
                <c:pt idx="1197">
                  <c:v>13.95</c:v>
                </c:pt>
                <c:pt idx="1198">
                  <c:v>14.03</c:v>
                </c:pt>
                <c:pt idx="1199">
                  <c:v>13.86</c:v>
                </c:pt>
                <c:pt idx="1200">
                  <c:v>13.96</c:v>
                </c:pt>
                <c:pt idx="1201">
                  <c:v>13.86</c:v>
                </c:pt>
                <c:pt idx="1202">
                  <c:v>14</c:v>
                </c:pt>
                <c:pt idx="1203">
                  <c:v>13.95</c:v>
                </c:pt>
                <c:pt idx="1204">
                  <c:v>13.97</c:v>
                </c:pt>
                <c:pt idx="1205">
                  <c:v>13.91</c:v>
                </c:pt>
                <c:pt idx="1206">
                  <c:v>14.17</c:v>
                </c:pt>
                <c:pt idx="1207">
                  <c:v>14.43</c:v>
                </c:pt>
                <c:pt idx="1208">
                  <c:v>14.48</c:v>
                </c:pt>
                <c:pt idx="1209">
                  <c:v>14.79</c:v>
                </c:pt>
                <c:pt idx="1210">
                  <c:v>14.53</c:v>
                </c:pt>
                <c:pt idx="1211">
                  <c:v>14.13</c:v>
                </c:pt>
                <c:pt idx="1212">
                  <c:v>13.39</c:v>
                </c:pt>
                <c:pt idx="1213">
                  <c:v>13.28</c:v>
                </c:pt>
                <c:pt idx="1214">
                  <c:v>13.07</c:v>
                </c:pt>
                <c:pt idx="1215">
                  <c:v>13</c:v>
                </c:pt>
                <c:pt idx="1216">
                  <c:v>12.45</c:v>
                </c:pt>
                <c:pt idx="1217">
                  <c:v>12.13</c:v>
                </c:pt>
                <c:pt idx="1218">
                  <c:v>12.02</c:v>
                </c:pt>
                <c:pt idx="1219">
                  <c:v>12.11</c:v>
                </c:pt>
                <c:pt idx="1220">
                  <c:v>12.1</c:v>
                </c:pt>
                <c:pt idx="1221">
                  <c:v>12.13</c:v>
                </c:pt>
                <c:pt idx="1222">
                  <c:v>12.31</c:v>
                </c:pt>
                <c:pt idx="1223">
                  <c:v>12.74</c:v>
                </c:pt>
                <c:pt idx="1224">
                  <c:v>12.62</c:v>
                </c:pt>
                <c:pt idx="1225">
                  <c:v>12.73</c:v>
                </c:pt>
                <c:pt idx="1226">
                  <c:v>12.97</c:v>
                </c:pt>
                <c:pt idx="1227">
                  <c:v>13</c:v>
                </c:pt>
                <c:pt idx="1228">
                  <c:v>12.71</c:v>
                </c:pt>
                <c:pt idx="1229">
                  <c:v>12.47</c:v>
                </c:pt>
                <c:pt idx="1230">
                  <c:v>12</c:v>
                </c:pt>
                <c:pt idx="1231">
                  <c:v>11.92</c:v>
                </c:pt>
                <c:pt idx="1232">
                  <c:v>11.85</c:v>
                </c:pt>
                <c:pt idx="1233">
                  <c:v>11.9</c:v>
                </c:pt>
                <c:pt idx="1234">
                  <c:v>11.91</c:v>
                </c:pt>
                <c:pt idx="1235">
                  <c:v>11.82</c:v>
                </c:pt>
                <c:pt idx="1236">
                  <c:v>11.8</c:v>
                </c:pt>
                <c:pt idx="1237">
                  <c:v>11.42</c:v>
                </c:pt>
                <c:pt idx="1238">
                  <c:v>11.17</c:v>
                </c:pt>
                <c:pt idx="1239">
                  <c:v>11</c:v>
                </c:pt>
                <c:pt idx="1240">
                  <c:v>10.9</c:v>
                </c:pt>
                <c:pt idx="1241">
                  <c:v>11.05</c:v>
                </c:pt>
                <c:pt idx="1242">
                  <c:v>11.08</c:v>
                </c:pt>
                <c:pt idx="1243">
                  <c:v>11</c:v>
                </c:pt>
                <c:pt idx="1244">
                  <c:v>10.87</c:v>
                </c:pt>
                <c:pt idx="1245">
                  <c:v>10.73</c:v>
                </c:pt>
                <c:pt idx="1246">
                  <c:v>10.88</c:v>
                </c:pt>
                <c:pt idx="1247">
                  <c:v>10.83</c:v>
                </c:pt>
                <c:pt idx="1248">
                  <c:v>10.78</c:v>
                </c:pt>
                <c:pt idx="1249">
                  <c:v>10.8</c:v>
                </c:pt>
                <c:pt idx="1250">
                  <c:v>10.82</c:v>
                </c:pt>
                <c:pt idx="1251">
                  <c:v>10.64</c:v>
                </c:pt>
                <c:pt idx="1252">
                  <c:v>10.72</c:v>
                </c:pt>
                <c:pt idx="1253">
                  <c:v>10.73</c:v>
                </c:pt>
                <c:pt idx="1254">
                  <c:v>10.72</c:v>
                </c:pt>
                <c:pt idx="1255">
                  <c:v>10.64</c:v>
                </c:pt>
                <c:pt idx="1256">
                  <c:v>10.81</c:v>
                </c:pt>
                <c:pt idx="1257">
                  <c:v>10.73</c:v>
                </c:pt>
                <c:pt idx="1258">
                  <c:v>10.66</c:v>
                </c:pt>
                <c:pt idx="1259">
                  <c:v>10.82</c:v>
                </c:pt>
                <c:pt idx="1260">
                  <c:v>11.09</c:v>
                </c:pt>
                <c:pt idx="1261">
                  <c:v>10.88</c:v>
                </c:pt>
                <c:pt idx="1262">
                  <c:v>10.74</c:v>
                </c:pt>
                <c:pt idx="1263">
                  <c:v>10.73</c:v>
                </c:pt>
                <c:pt idx="1264">
                  <c:v>10.67</c:v>
                </c:pt>
                <c:pt idx="1265">
                  <c:v>10.74</c:v>
                </c:pt>
                <c:pt idx="1266">
                  <c:v>10.65</c:v>
                </c:pt>
                <c:pt idx="1267">
                  <c:v>10.52</c:v>
                </c:pt>
                <c:pt idx="1268">
                  <c:v>10.48</c:v>
                </c:pt>
                <c:pt idx="1269">
                  <c:v>10.36</c:v>
                </c:pt>
                <c:pt idx="1270">
                  <c:v>10.39</c:v>
                </c:pt>
                <c:pt idx="1271">
                  <c:v>10.23</c:v>
                </c:pt>
                <c:pt idx="1272">
                  <c:v>10.36</c:v>
                </c:pt>
                <c:pt idx="1273">
                  <c:v>10.32</c:v>
                </c:pt>
                <c:pt idx="1274">
                  <c:v>10.220000000000001</c:v>
                </c:pt>
                <c:pt idx="1275">
                  <c:v>10.029999999999999</c:v>
                </c:pt>
                <c:pt idx="1276">
                  <c:v>10.050000000000001</c:v>
                </c:pt>
                <c:pt idx="1277">
                  <c:v>10.050000000000001</c:v>
                </c:pt>
                <c:pt idx="1278">
                  <c:v>10.15</c:v>
                </c:pt>
                <c:pt idx="1279">
                  <c:v>10.27</c:v>
                </c:pt>
                <c:pt idx="1280">
                  <c:v>10.39</c:v>
                </c:pt>
                <c:pt idx="1281">
                  <c:v>10.47</c:v>
                </c:pt>
                <c:pt idx="1282">
                  <c:v>10.39</c:v>
                </c:pt>
                <c:pt idx="1283">
                  <c:v>10.39</c:v>
                </c:pt>
                <c:pt idx="1284">
                  <c:v>10.39</c:v>
                </c:pt>
                <c:pt idx="1285">
                  <c:v>10.4</c:v>
                </c:pt>
                <c:pt idx="1286">
                  <c:v>10.44</c:v>
                </c:pt>
                <c:pt idx="1287">
                  <c:v>10.55</c:v>
                </c:pt>
                <c:pt idx="1288">
                  <c:v>10.51</c:v>
                </c:pt>
                <c:pt idx="1289">
                  <c:v>10.3</c:v>
                </c:pt>
                <c:pt idx="1290">
                  <c:v>10.3</c:v>
                </c:pt>
                <c:pt idx="1291">
                  <c:v>10.26</c:v>
                </c:pt>
                <c:pt idx="1292">
                  <c:v>10.34</c:v>
                </c:pt>
                <c:pt idx="1293">
                  <c:v>10.32</c:v>
                </c:pt>
                <c:pt idx="1294">
                  <c:v>10.24</c:v>
                </c:pt>
                <c:pt idx="1295">
                  <c:v>10.29</c:v>
                </c:pt>
                <c:pt idx="1296">
                  <c:v>10.3</c:v>
                </c:pt>
                <c:pt idx="1297">
                  <c:v>10.32</c:v>
                </c:pt>
                <c:pt idx="1298">
                  <c:v>10.27</c:v>
                </c:pt>
                <c:pt idx="1299">
                  <c:v>10.28</c:v>
                </c:pt>
                <c:pt idx="1300">
                  <c:v>10.25</c:v>
                </c:pt>
                <c:pt idx="1301">
                  <c:v>10.27</c:v>
                </c:pt>
                <c:pt idx="1302">
                  <c:v>10.25</c:v>
                </c:pt>
                <c:pt idx="1303">
                  <c:v>10.199999999999999</c:v>
                </c:pt>
                <c:pt idx="1304">
                  <c:v>10.18</c:v>
                </c:pt>
                <c:pt idx="1305">
                  <c:v>10.130000000000001</c:v>
                </c:pt>
                <c:pt idx="1306">
                  <c:v>10.1</c:v>
                </c:pt>
                <c:pt idx="1307">
                  <c:v>10.130000000000001</c:v>
                </c:pt>
                <c:pt idx="1308">
                  <c:v>10.14</c:v>
                </c:pt>
                <c:pt idx="1309">
                  <c:v>10.07</c:v>
                </c:pt>
                <c:pt idx="1310">
                  <c:v>10.039999999999999</c:v>
                </c:pt>
                <c:pt idx="1311">
                  <c:v>10.08</c:v>
                </c:pt>
                <c:pt idx="1312">
                  <c:v>10.1</c:v>
                </c:pt>
                <c:pt idx="1313">
                  <c:v>10.1</c:v>
                </c:pt>
                <c:pt idx="1314">
                  <c:v>10.119999999999999</c:v>
                </c:pt>
                <c:pt idx="1315">
                  <c:v>9.9700000000000006</c:v>
                </c:pt>
                <c:pt idx="1316">
                  <c:v>9.94</c:v>
                </c:pt>
                <c:pt idx="1317">
                  <c:v>9.9600000000000009</c:v>
                </c:pt>
                <c:pt idx="1318">
                  <c:v>9.99</c:v>
                </c:pt>
                <c:pt idx="1319">
                  <c:v>9.9499999999999993</c:v>
                </c:pt>
                <c:pt idx="1320">
                  <c:v>9.99</c:v>
                </c:pt>
                <c:pt idx="1321">
                  <c:v>9.9499999999999993</c:v>
                </c:pt>
                <c:pt idx="1322">
                  <c:v>9.92</c:v>
                </c:pt>
                <c:pt idx="1323">
                  <c:v>9.91</c:v>
                </c:pt>
                <c:pt idx="1324">
                  <c:v>9.86</c:v>
                </c:pt>
                <c:pt idx="1325">
                  <c:v>9.7799999999999994</c:v>
                </c:pt>
                <c:pt idx="1326">
                  <c:v>9.7799999999999994</c:v>
                </c:pt>
                <c:pt idx="1327">
                  <c:v>9.7799999999999994</c:v>
                </c:pt>
                <c:pt idx="1328">
                  <c:v>9.82</c:v>
                </c:pt>
                <c:pt idx="1329">
                  <c:v>9.7799999999999994</c:v>
                </c:pt>
                <c:pt idx="1330">
                  <c:v>9.7799999999999994</c:v>
                </c:pt>
                <c:pt idx="1331">
                  <c:v>9.58</c:v>
                </c:pt>
                <c:pt idx="1332">
                  <c:v>9.6</c:v>
                </c:pt>
                <c:pt idx="1333">
                  <c:v>9.6</c:v>
                </c:pt>
                <c:pt idx="1334">
                  <c:v>9.66</c:v>
                </c:pt>
                <c:pt idx="1335">
                  <c:v>9.64</c:v>
                </c:pt>
                <c:pt idx="1336">
                  <c:v>9.61</c:v>
                </c:pt>
                <c:pt idx="1337">
                  <c:v>9.5</c:v>
                </c:pt>
                <c:pt idx="1338">
                  <c:v>9.4700000000000006</c:v>
                </c:pt>
                <c:pt idx="1339">
                  <c:v>9.51</c:v>
                </c:pt>
                <c:pt idx="1340">
                  <c:v>9.41</c:v>
                </c:pt>
                <c:pt idx="1341">
                  <c:v>9.3000000000000007</c:v>
                </c:pt>
                <c:pt idx="1342">
                  <c:v>9.26</c:v>
                </c:pt>
                <c:pt idx="1343">
                  <c:v>9.27</c:v>
                </c:pt>
                <c:pt idx="1344">
                  <c:v>9.19</c:v>
                </c:pt>
                <c:pt idx="1345">
                  <c:v>9.17</c:v>
                </c:pt>
                <c:pt idx="1346">
                  <c:v>9.15</c:v>
                </c:pt>
                <c:pt idx="1347">
                  <c:v>9.1300000000000008</c:v>
                </c:pt>
                <c:pt idx="1348">
                  <c:v>9.09</c:v>
                </c:pt>
                <c:pt idx="1349">
                  <c:v>9</c:v>
                </c:pt>
                <c:pt idx="1350">
                  <c:v>9.0299999999999994</c:v>
                </c:pt>
                <c:pt idx="1351">
                  <c:v>9.01</c:v>
                </c:pt>
                <c:pt idx="1352">
                  <c:v>8.9700000000000006</c:v>
                </c:pt>
                <c:pt idx="1353">
                  <c:v>8.93</c:v>
                </c:pt>
                <c:pt idx="1354">
                  <c:v>8.8800000000000008</c:v>
                </c:pt>
                <c:pt idx="1355">
                  <c:v>9.1300000000000008</c:v>
                </c:pt>
                <c:pt idx="1356">
                  <c:v>9</c:v>
                </c:pt>
                <c:pt idx="1357">
                  <c:v>9.02</c:v>
                </c:pt>
                <c:pt idx="1358">
                  <c:v>9.02</c:v>
                </c:pt>
                <c:pt idx="1359">
                  <c:v>9.0299999999999994</c:v>
                </c:pt>
                <c:pt idx="1360">
                  <c:v>9.0399999999999991</c:v>
                </c:pt>
                <c:pt idx="1361">
                  <c:v>9.01</c:v>
                </c:pt>
                <c:pt idx="1362">
                  <c:v>8.91</c:v>
                </c:pt>
                <c:pt idx="1363">
                  <c:v>8.91</c:v>
                </c:pt>
                <c:pt idx="1364">
                  <c:v>8.91</c:v>
                </c:pt>
                <c:pt idx="1365">
                  <c:v>8.8800000000000008</c:v>
                </c:pt>
                <c:pt idx="1366">
                  <c:v>8.8800000000000008</c:v>
                </c:pt>
                <c:pt idx="1367">
                  <c:v>8.8800000000000008</c:v>
                </c:pt>
                <c:pt idx="1368">
                  <c:v>8.76</c:v>
                </c:pt>
                <c:pt idx="1369">
                  <c:v>8.76</c:v>
                </c:pt>
                <c:pt idx="1370">
                  <c:v>8.82</c:v>
                </c:pt>
                <c:pt idx="1371">
                  <c:v>8.81</c:v>
                </c:pt>
                <c:pt idx="1372">
                  <c:v>8.82</c:v>
                </c:pt>
                <c:pt idx="1373">
                  <c:v>8.73</c:v>
                </c:pt>
                <c:pt idx="1374">
                  <c:v>8.7200000000000006</c:v>
                </c:pt>
                <c:pt idx="1375">
                  <c:v>8.69</c:v>
                </c:pt>
                <c:pt idx="1376">
                  <c:v>8.65</c:v>
                </c:pt>
                <c:pt idx="1377">
                  <c:v>8.66</c:v>
                </c:pt>
                <c:pt idx="1378">
                  <c:v>8.65</c:v>
                </c:pt>
                <c:pt idx="1379">
                  <c:v>8.64</c:v>
                </c:pt>
                <c:pt idx="1380">
                  <c:v>8.58</c:v>
                </c:pt>
                <c:pt idx="1381">
                  <c:v>8.57</c:v>
                </c:pt>
                <c:pt idx="1382">
                  <c:v>8.57</c:v>
                </c:pt>
                <c:pt idx="1383">
                  <c:v>8.58</c:v>
                </c:pt>
                <c:pt idx="1384">
                  <c:v>8.56</c:v>
                </c:pt>
                <c:pt idx="1385">
                  <c:v>8.5500000000000007</c:v>
                </c:pt>
                <c:pt idx="1386">
                  <c:v>8.58</c:v>
                </c:pt>
                <c:pt idx="1387">
                  <c:v>8.58</c:v>
                </c:pt>
                <c:pt idx="1388">
                  <c:v>8.58</c:v>
                </c:pt>
                <c:pt idx="1389">
                  <c:v>8.58</c:v>
                </c:pt>
                <c:pt idx="1390">
                  <c:v>8.57</c:v>
                </c:pt>
                <c:pt idx="1391">
                  <c:v>8.5299999999999994</c:v>
                </c:pt>
                <c:pt idx="1392">
                  <c:v>8.48</c:v>
                </c:pt>
                <c:pt idx="1393">
                  <c:v>8.4600000000000009</c:v>
                </c:pt>
                <c:pt idx="1394">
                  <c:v>8.44</c:v>
                </c:pt>
                <c:pt idx="1395">
                  <c:v>8.36</c:v>
                </c:pt>
                <c:pt idx="1396">
                  <c:v>8.33</c:v>
                </c:pt>
                <c:pt idx="1397">
                  <c:v>8.33</c:v>
                </c:pt>
                <c:pt idx="1398">
                  <c:v>8.35</c:v>
                </c:pt>
                <c:pt idx="1399">
                  <c:v>8.3000000000000007</c:v>
                </c:pt>
                <c:pt idx="1400">
                  <c:v>8.2799999999999994</c:v>
                </c:pt>
                <c:pt idx="1401">
                  <c:v>8.25</c:v>
                </c:pt>
                <c:pt idx="1402">
                  <c:v>8.2100000000000009</c:v>
                </c:pt>
                <c:pt idx="1403">
                  <c:v>8.2100000000000009</c:v>
                </c:pt>
                <c:pt idx="1404">
                  <c:v>8.15</c:v>
                </c:pt>
                <c:pt idx="1405">
                  <c:v>8.14</c:v>
                </c:pt>
                <c:pt idx="1406">
                  <c:v>8.1300000000000008</c:v>
                </c:pt>
                <c:pt idx="1407">
                  <c:v>8.02</c:v>
                </c:pt>
                <c:pt idx="1408">
                  <c:v>7.99</c:v>
                </c:pt>
                <c:pt idx="1409">
                  <c:v>7.94</c:v>
                </c:pt>
                <c:pt idx="1410">
                  <c:v>7.92</c:v>
                </c:pt>
                <c:pt idx="1411">
                  <c:v>7.88</c:v>
                </c:pt>
                <c:pt idx="1412">
                  <c:v>7.85</c:v>
                </c:pt>
                <c:pt idx="1413">
                  <c:v>8.09</c:v>
                </c:pt>
                <c:pt idx="1414">
                  <c:v>8.02</c:v>
                </c:pt>
                <c:pt idx="1415">
                  <c:v>7.8</c:v>
                </c:pt>
                <c:pt idx="1416">
                  <c:v>7.82</c:v>
                </c:pt>
                <c:pt idx="1417">
                  <c:v>7.73</c:v>
                </c:pt>
                <c:pt idx="1418">
                  <c:v>7.68</c:v>
                </c:pt>
                <c:pt idx="1419">
                  <c:v>7.68</c:v>
                </c:pt>
                <c:pt idx="1420">
                  <c:v>7.68</c:v>
                </c:pt>
                <c:pt idx="1421">
                  <c:v>7.68</c:v>
                </c:pt>
                <c:pt idx="1422">
                  <c:v>7.68</c:v>
                </c:pt>
                <c:pt idx="1423">
                  <c:v>7.65</c:v>
                </c:pt>
                <c:pt idx="1424">
                  <c:v>7.65</c:v>
                </c:pt>
                <c:pt idx="1425">
                  <c:v>7.6</c:v>
                </c:pt>
                <c:pt idx="1426">
                  <c:v>7.53</c:v>
                </c:pt>
                <c:pt idx="1427">
                  <c:v>7.53</c:v>
                </c:pt>
                <c:pt idx="1428">
                  <c:v>7.49</c:v>
                </c:pt>
                <c:pt idx="1429">
                  <c:v>7.49</c:v>
                </c:pt>
                <c:pt idx="1430">
                  <c:v>7.46</c:v>
                </c:pt>
                <c:pt idx="1431">
                  <c:v>7.42</c:v>
                </c:pt>
                <c:pt idx="1432">
                  <c:v>7.43</c:v>
                </c:pt>
                <c:pt idx="1433">
                  <c:v>7.4</c:v>
                </c:pt>
                <c:pt idx="1434">
                  <c:v>7.17</c:v>
                </c:pt>
                <c:pt idx="1435">
                  <c:v>7.16</c:v>
                </c:pt>
                <c:pt idx="1436">
                  <c:v>7.12</c:v>
                </c:pt>
                <c:pt idx="1437">
                  <c:v>7.14</c:v>
                </c:pt>
                <c:pt idx="1438">
                  <c:v>7.09</c:v>
                </c:pt>
                <c:pt idx="1439">
                  <c:v>7.02</c:v>
                </c:pt>
                <c:pt idx="1440">
                  <c:v>7.03</c:v>
                </c:pt>
                <c:pt idx="1441">
                  <c:v>7.03</c:v>
                </c:pt>
                <c:pt idx="1442">
                  <c:v>7</c:v>
                </c:pt>
                <c:pt idx="1443">
                  <c:v>6.91</c:v>
                </c:pt>
                <c:pt idx="1444">
                  <c:v>6.93</c:v>
                </c:pt>
                <c:pt idx="1445">
                  <c:v>6.92</c:v>
                </c:pt>
                <c:pt idx="1446">
                  <c:v>6.85</c:v>
                </c:pt>
                <c:pt idx="1447">
                  <c:v>6.82</c:v>
                </c:pt>
                <c:pt idx="1448">
                  <c:v>6.79</c:v>
                </c:pt>
                <c:pt idx="1449">
                  <c:v>6.58</c:v>
                </c:pt>
                <c:pt idx="1450">
                  <c:v>6.63</c:v>
                </c:pt>
                <c:pt idx="1451">
                  <c:v>6.6</c:v>
                </c:pt>
                <c:pt idx="1452">
                  <c:v>6.53</c:v>
                </c:pt>
                <c:pt idx="1453">
                  <c:v>6.56</c:v>
                </c:pt>
                <c:pt idx="1454">
                  <c:v>6.63</c:v>
                </c:pt>
                <c:pt idx="1455">
                  <c:v>6.78</c:v>
                </c:pt>
                <c:pt idx="1456">
                  <c:v>6.76</c:v>
                </c:pt>
                <c:pt idx="1457">
                  <c:v>6.7</c:v>
                </c:pt>
                <c:pt idx="1458">
                  <c:v>6.69</c:v>
                </c:pt>
                <c:pt idx="1459">
                  <c:v>6.68</c:v>
                </c:pt>
                <c:pt idx="1460">
                  <c:v>6.64</c:v>
                </c:pt>
                <c:pt idx="1461">
                  <c:v>6.7</c:v>
                </c:pt>
                <c:pt idx="1462">
                  <c:v>6.71</c:v>
                </c:pt>
                <c:pt idx="1463">
                  <c:v>6.78</c:v>
                </c:pt>
                <c:pt idx="1464">
                  <c:v>6.8</c:v>
                </c:pt>
                <c:pt idx="1465">
                  <c:v>6.82</c:v>
                </c:pt>
                <c:pt idx="1466">
                  <c:v>6.86</c:v>
                </c:pt>
                <c:pt idx="1467">
                  <c:v>6.89</c:v>
                </c:pt>
                <c:pt idx="1468">
                  <c:v>7</c:v>
                </c:pt>
                <c:pt idx="1469">
                  <c:v>7</c:v>
                </c:pt>
                <c:pt idx="1470">
                  <c:v>7.05</c:v>
                </c:pt>
                <c:pt idx="1471">
                  <c:v>6.87</c:v>
                </c:pt>
                <c:pt idx="1472">
                  <c:v>6.85</c:v>
                </c:pt>
                <c:pt idx="1473">
                  <c:v>6.88</c:v>
                </c:pt>
                <c:pt idx="1474">
                  <c:v>6.89</c:v>
                </c:pt>
                <c:pt idx="1475">
                  <c:v>6.87</c:v>
                </c:pt>
                <c:pt idx="1476">
                  <c:v>6.78</c:v>
                </c:pt>
                <c:pt idx="1477">
                  <c:v>6.72</c:v>
                </c:pt>
                <c:pt idx="1478">
                  <c:v>6.7</c:v>
                </c:pt>
                <c:pt idx="1479">
                  <c:v>6.65</c:v>
                </c:pt>
                <c:pt idx="1480">
                  <c:v>6.63</c:v>
                </c:pt>
                <c:pt idx="1481">
                  <c:v>6.61</c:v>
                </c:pt>
                <c:pt idx="1482">
                  <c:v>6.64</c:v>
                </c:pt>
                <c:pt idx="1483">
                  <c:v>6.6</c:v>
                </c:pt>
                <c:pt idx="1484">
                  <c:v>6.61</c:v>
                </c:pt>
                <c:pt idx="1485">
                  <c:v>6.59</c:v>
                </c:pt>
                <c:pt idx="1486">
                  <c:v>6.55</c:v>
                </c:pt>
                <c:pt idx="1487">
                  <c:v>6.53</c:v>
                </c:pt>
                <c:pt idx="1488">
                  <c:v>6.5</c:v>
                </c:pt>
                <c:pt idx="1489">
                  <c:v>6.48</c:v>
                </c:pt>
                <c:pt idx="1490">
                  <c:v>6.45</c:v>
                </c:pt>
                <c:pt idx="1491">
                  <c:v>6.46</c:v>
                </c:pt>
                <c:pt idx="1492">
                  <c:v>6.48</c:v>
                </c:pt>
                <c:pt idx="1493">
                  <c:v>6.47</c:v>
                </c:pt>
                <c:pt idx="1494">
                  <c:v>6.48</c:v>
                </c:pt>
                <c:pt idx="1495">
                  <c:v>6.49</c:v>
                </c:pt>
                <c:pt idx="1496">
                  <c:v>6.46</c:v>
                </c:pt>
                <c:pt idx="1497">
                  <c:v>6.47</c:v>
                </c:pt>
                <c:pt idx="1498">
                  <c:v>6.44</c:v>
                </c:pt>
                <c:pt idx="1499">
                  <c:v>6.48</c:v>
                </c:pt>
                <c:pt idx="1500">
                  <c:v>6.47</c:v>
                </c:pt>
                <c:pt idx="1501">
                  <c:v>6.51</c:v>
                </c:pt>
                <c:pt idx="1502">
                  <c:v>6.47</c:v>
                </c:pt>
                <c:pt idx="1503">
                  <c:v>6.46</c:v>
                </c:pt>
                <c:pt idx="1504">
                  <c:v>6.42</c:v>
                </c:pt>
                <c:pt idx="1505">
                  <c:v>6.41</c:v>
                </c:pt>
                <c:pt idx="1506">
                  <c:v>6.4</c:v>
                </c:pt>
                <c:pt idx="1507">
                  <c:v>6.38</c:v>
                </c:pt>
                <c:pt idx="1508">
                  <c:v>6.37</c:v>
                </c:pt>
                <c:pt idx="1509">
                  <c:v>6.32</c:v>
                </c:pt>
                <c:pt idx="1510">
                  <c:v>6.32</c:v>
                </c:pt>
                <c:pt idx="1511">
                  <c:v>6.31</c:v>
                </c:pt>
                <c:pt idx="1512">
                  <c:v>6.29</c:v>
                </c:pt>
                <c:pt idx="1513">
                  <c:v>6.29</c:v>
                </c:pt>
                <c:pt idx="1514">
                  <c:v>6.31</c:v>
                </c:pt>
                <c:pt idx="1515">
                  <c:v>6.26</c:v>
                </c:pt>
                <c:pt idx="1516">
                  <c:v>6.27</c:v>
                </c:pt>
                <c:pt idx="1517">
                  <c:v>6.27</c:v>
                </c:pt>
                <c:pt idx="1518">
                  <c:v>6.28</c:v>
                </c:pt>
                <c:pt idx="1519">
                  <c:v>6.24</c:v>
                </c:pt>
                <c:pt idx="1520">
                  <c:v>6.26</c:v>
                </c:pt>
                <c:pt idx="1521">
                  <c:v>6.22</c:v>
                </c:pt>
                <c:pt idx="1522">
                  <c:v>6.2</c:v>
                </c:pt>
                <c:pt idx="1523">
                  <c:v>6</c:v>
                </c:pt>
                <c:pt idx="1524">
                  <c:v>5.98</c:v>
                </c:pt>
                <c:pt idx="1525">
                  <c:v>6.18</c:v>
                </c:pt>
                <c:pt idx="1526">
                  <c:v>6.19</c:v>
                </c:pt>
                <c:pt idx="1527">
                  <c:v>6.19</c:v>
                </c:pt>
                <c:pt idx="1528">
                  <c:v>6.2</c:v>
                </c:pt>
                <c:pt idx="1529">
                  <c:v>6.2</c:v>
                </c:pt>
                <c:pt idx="1530">
                  <c:v>6.22</c:v>
                </c:pt>
                <c:pt idx="1531">
                  <c:v>6.14</c:v>
                </c:pt>
                <c:pt idx="1532">
                  <c:v>6.15</c:v>
                </c:pt>
                <c:pt idx="1533">
                  <c:v>6.13</c:v>
                </c:pt>
                <c:pt idx="1534">
                  <c:v>6.13</c:v>
                </c:pt>
                <c:pt idx="1535">
                  <c:v>6.14</c:v>
                </c:pt>
                <c:pt idx="1536">
                  <c:v>6.03</c:v>
                </c:pt>
                <c:pt idx="1537">
                  <c:v>6</c:v>
                </c:pt>
                <c:pt idx="1538">
                  <c:v>5.98</c:v>
                </c:pt>
                <c:pt idx="1539">
                  <c:v>5.97</c:v>
                </c:pt>
                <c:pt idx="1540">
                  <c:v>5.97</c:v>
                </c:pt>
                <c:pt idx="1541">
                  <c:v>5.94</c:v>
                </c:pt>
                <c:pt idx="1542">
                  <c:v>5.98</c:v>
                </c:pt>
                <c:pt idx="1543">
                  <c:v>5.97</c:v>
                </c:pt>
                <c:pt idx="1544">
                  <c:v>5.96</c:v>
                </c:pt>
                <c:pt idx="1545">
                  <c:v>5.95</c:v>
                </c:pt>
                <c:pt idx="1546">
                  <c:v>6</c:v>
                </c:pt>
                <c:pt idx="1547">
                  <c:v>5.94</c:v>
                </c:pt>
                <c:pt idx="1548">
                  <c:v>5.94</c:v>
                </c:pt>
                <c:pt idx="1549">
                  <c:v>5.95</c:v>
                </c:pt>
                <c:pt idx="1550">
                  <c:v>5.94</c:v>
                </c:pt>
                <c:pt idx="1551">
                  <c:v>5.91</c:v>
                </c:pt>
                <c:pt idx="1552">
                  <c:v>5.88</c:v>
                </c:pt>
                <c:pt idx="1553">
                  <c:v>5.87</c:v>
                </c:pt>
                <c:pt idx="1554">
                  <c:v>5.88</c:v>
                </c:pt>
                <c:pt idx="1555">
                  <c:v>5.78</c:v>
                </c:pt>
                <c:pt idx="1556">
                  <c:v>5.75</c:v>
                </c:pt>
                <c:pt idx="1557">
                  <c:v>5.71</c:v>
                </c:pt>
                <c:pt idx="1558">
                  <c:v>5.69</c:v>
                </c:pt>
                <c:pt idx="1559">
                  <c:v>5.7</c:v>
                </c:pt>
                <c:pt idx="1560">
                  <c:v>5.7</c:v>
                </c:pt>
                <c:pt idx="1561">
                  <c:v>5.65</c:v>
                </c:pt>
                <c:pt idx="1562">
                  <c:v>5.63</c:v>
                </c:pt>
                <c:pt idx="1563">
                  <c:v>5.58</c:v>
                </c:pt>
                <c:pt idx="1564">
                  <c:v>5.59</c:v>
                </c:pt>
                <c:pt idx="1565">
                  <c:v>5.57</c:v>
                </c:pt>
                <c:pt idx="1566">
                  <c:v>5.58</c:v>
                </c:pt>
                <c:pt idx="1567">
                  <c:v>5.55</c:v>
                </c:pt>
                <c:pt idx="1568">
                  <c:v>5.5</c:v>
                </c:pt>
                <c:pt idx="1569">
                  <c:v>5.49</c:v>
                </c:pt>
                <c:pt idx="1570">
                  <c:v>5.51</c:v>
                </c:pt>
                <c:pt idx="1571">
                  <c:v>5.53</c:v>
                </c:pt>
                <c:pt idx="1572">
                  <c:v>5.53</c:v>
                </c:pt>
                <c:pt idx="1573">
                  <c:v>5.53</c:v>
                </c:pt>
                <c:pt idx="1574">
                  <c:v>5.48</c:v>
                </c:pt>
                <c:pt idx="1575">
                  <c:v>5.45</c:v>
                </c:pt>
                <c:pt idx="1576">
                  <c:v>5.4</c:v>
                </c:pt>
                <c:pt idx="1577">
                  <c:v>5.41</c:v>
                </c:pt>
                <c:pt idx="1578">
                  <c:v>5.41</c:v>
                </c:pt>
                <c:pt idx="1579">
                  <c:v>5.4</c:v>
                </c:pt>
                <c:pt idx="1580">
                  <c:v>5.4</c:v>
                </c:pt>
                <c:pt idx="1581">
                  <c:v>5.39</c:v>
                </c:pt>
                <c:pt idx="1582">
                  <c:v>5.38</c:v>
                </c:pt>
                <c:pt idx="1583">
                  <c:v>5.42</c:v>
                </c:pt>
                <c:pt idx="1584">
                  <c:v>5.41</c:v>
                </c:pt>
                <c:pt idx="1585">
                  <c:v>5.38</c:v>
                </c:pt>
                <c:pt idx="1586">
                  <c:v>5.37</c:v>
                </c:pt>
                <c:pt idx="1587">
                  <c:v>5.38</c:v>
                </c:pt>
                <c:pt idx="1588">
                  <c:v>5.4</c:v>
                </c:pt>
                <c:pt idx="1589">
                  <c:v>5.4</c:v>
                </c:pt>
                <c:pt idx="1590">
                  <c:v>5.4</c:v>
                </c:pt>
                <c:pt idx="1591">
                  <c:v>5.38</c:v>
                </c:pt>
                <c:pt idx="1592">
                  <c:v>5.4</c:v>
                </c:pt>
                <c:pt idx="1593">
                  <c:v>5.37</c:v>
                </c:pt>
                <c:pt idx="1594">
                  <c:v>5.35</c:v>
                </c:pt>
                <c:pt idx="1595">
                  <c:v>5.34</c:v>
                </c:pt>
                <c:pt idx="1596">
                  <c:v>5.35</c:v>
                </c:pt>
                <c:pt idx="1597">
                  <c:v>5.34</c:v>
                </c:pt>
                <c:pt idx="1598">
                  <c:v>5.35</c:v>
                </c:pt>
                <c:pt idx="1599">
                  <c:v>5.32</c:v>
                </c:pt>
                <c:pt idx="1600">
                  <c:v>5.29</c:v>
                </c:pt>
                <c:pt idx="1601">
                  <c:v>5.26</c:v>
                </c:pt>
                <c:pt idx="1602">
                  <c:v>5.24</c:v>
                </c:pt>
                <c:pt idx="1603">
                  <c:v>5.24</c:v>
                </c:pt>
                <c:pt idx="1604">
                  <c:v>5.23</c:v>
                </c:pt>
                <c:pt idx="1605">
                  <c:v>5.25</c:v>
                </c:pt>
                <c:pt idx="1606">
                  <c:v>5.25</c:v>
                </c:pt>
                <c:pt idx="1607">
                  <c:v>5.24</c:v>
                </c:pt>
                <c:pt idx="1608">
                  <c:v>5.21</c:v>
                </c:pt>
                <c:pt idx="1609">
                  <c:v>5.24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5.26</c:v>
                </c:pt>
                <c:pt idx="1617">
                  <c:v>5.27</c:v>
                </c:pt>
                <c:pt idx="1618">
                  <c:v>5.27</c:v>
                </c:pt>
                <c:pt idx="1619">
                  <c:v>5.32</c:v>
                </c:pt>
                <c:pt idx="1620">
                  <c:v>5.29</c:v>
                </c:pt>
                <c:pt idx="1621">
                  <c:v>5.27</c:v>
                </c:pt>
                <c:pt idx="1622">
                  <c:v>5.24</c:v>
                </c:pt>
                <c:pt idx="1623">
                  <c:v>5.23</c:v>
                </c:pt>
                <c:pt idx="1624">
                  <c:v>5.25</c:v>
                </c:pt>
                <c:pt idx="1625">
                  <c:v>5.25</c:v>
                </c:pt>
                <c:pt idx="1626">
                  <c:v>5.23</c:v>
                </c:pt>
                <c:pt idx="1627">
                  <c:v>5.25</c:v>
                </c:pt>
                <c:pt idx="1628">
                  <c:v>5.17</c:v>
                </c:pt>
                <c:pt idx="1629">
                  <c:v>5.18</c:v>
                </c:pt>
                <c:pt idx="1630">
                  <c:v>5.18</c:v>
                </c:pt>
                <c:pt idx="1631">
                  <c:v>5.19</c:v>
                </c:pt>
                <c:pt idx="1632">
                  <c:v>5.16</c:v>
                </c:pt>
                <c:pt idx="1633">
                  <c:v>5.16</c:v>
                </c:pt>
                <c:pt idx="1634">
                  <c:v>5.16</c:v>
                </c:pt>
                <c:pt idx="1635">
                  <c:v>5.16</c:v>
                </c:pt>
                <c:pt idx="1636">
                  <c:v>5.1100000000000003</c:v>
                </c:pt>
                <c:pt idx="1637">
                  <c:v>5.0999999999999996</c:v>
                </c:pt>
                <c:pt idx="1638">
                  <c:v>5.0999999999999996</c:v>
                </c:pt>
                <c:pt idx="1639">
                  <c:v>5.0999999999999996</c:v>
                </c:pt>
                <c:pt idx="1640">
                  <c:v>5.0999999999999996</c:v>
                </c:pt>
                <c:pt idx="1641">
                  <c:v>5.0999999999999996</c:v>
                </c:pt>
                <c:pt idx="1642">
                  <c:v>5.14</c:v>
                </c:pt>
                <c:pt idx="1643">
                  <c:v>5.14</c:v>
                </c:pt>
                <c:pt idx="1644">
                  <c:v>5.15</c:v>
                </c:pt>
                <c:pt idx="1645">
                  <c:v>5.15</c:v>
                </c:pt>
                <c:pt idx="1646">
                  <c:v>5.14</c:v>
                </c:pt>
                <c:pt idx="1647">
                  <c:v>5.15</c:v>
                </c:pt>
                <c:pt idx="1648">
                  <c:v>5.15</c:v>
                </c:pt>
                <c:pt idx="1649">
                  <c:v>5.15</c:v>
                </c:pt>
                <c:pt idx="1650">
                  <c:v>5.16</c:v>
                </c:pt>
                <c:pt idx="1651">
                  <c:v>5.16</c:v>
                </c:pt>
                <c:pt idx="1652">
                  <c:v>5.15</c:v>
                </c:pt>
                <c:pt idx="1653">
                  <c:v>5.15</c:v>
                </c:pt>
                <c:pt idx="1654">
                  <c:v>5.15</c:v>
                </c:pt>
                <c:pt idx="1655">
                  <c:v>5.15</c:v>
                </c:pt>
                <c:pt idx="1656">
                  <c:v>5.14</c:v>
                </c:pt>
                <c:pt idx="1657">
                  <c:v>5.16</c:v>
                </c:pt>
                <c:pt idx="1658">
                  <c:v>5.17</c:v>
                </c:pt>
                <c:pt idx="1659">
                  <c:v>5.17</c:v>
                </c:pt>
                <c:pt idx="1660">
                  <c:v>5.17</c:v>
                </c:pt>
                <c:pt idx="1661">
                  <c:v>5.2</c:v>
                </c:pt>
                <c:pt idx="1662">
                  <c:v>5.2</c:v>
                </c:pt>
                <c:pt idx="1663">
                  <c:v>5.23</c:v>
                </c:pt>
                <c:pt idx="1664">
                  <c:v>5.22</c:v>
                </c:pt>
                <c:pt idx="1665">
                  <c:v>5.24</c:v>
                </c:pt>
                <c:pt idx="1666">
                  <c:v>5.27</c:v>
                </c:pt>
                <c:pt idx="1667">
                  <c:v>5.29</c:v>
                </c:pt>
                <c:pt idx="1668">
                  <c:v>5.29</c:v>
                </c:pt>
                <c:pt idx="1669">
                  <c:v>5.3</c:v>
                </c:pt>
                <c:pt idx="1670">
                  <c:v>5.3</c:v>
                </c:pt>
                <c:pt idx="1671">
                  <c:v>5.29</c:v>
                </c:pt>
                <c:pt idx="1672">
                  <c:v>5.27</c:v>
                </c:pt>
                <c:pt idx="1673">
                  <c:v>5.28</c:v>
                </c:pt>
                <c:pt idx="1674">
                  <c:v>5.26</c:v>
                </c:pt>
                <c:pt idx="1675">
                  <c:v>5.29</c:v>
                </c:pt>
                <c:pt idx="1676">
                  <c:v>5.3</c:v>
                </c:pt>
                <c:pt idx="1677">
                  <c:v>5.3</c:v>
                </c:pt>
                <c:pt idx="1678">
                  <c:v>5.31</c:v>
                </c:pt>
                <c:pt idx="1679">
                  <c:v>5.36</c:v>
                </c:pt>
                <c:pt idx="1680">
                  <c:v>5.46</c:v>
                </c:pt>
                <c:pt idx="1681">
                  <c:v>5.51</c:v>
                </c:pt>
                <c:pt idx="1682">
                  <c:v>5.5</c:v>
                </c:pt>
                <c:pt idx="1683">
                  <c:v>5.57</c:v>
                </c:pt>
                <c:pt idx="1684">
                  <c:v>5.72</c:v>
                </c:pt>
                <c:pt idx="1685">
                  <c:v>5.57</c:v>
                </c:pt>
                <c:pt idx="1686">
                  <c:v>5.55</c:v>
                </c:pt>
                <c:pt idx="1687">
                  <c:v>5.85</c:v>
                </c:pt>
                <c:pt idx="1688">
                  <c:v>5.86</c:v>
                </c:pt>
                <c:pt idx="1689">
                  <c:v>5.83</c:v>
                </c:pt>
                <c:pt idx="1690">
                  <c:v>5.72</c:v>
                </c:pt>
                <c:pt idx="1691">
                  <c:v>5.67</c:v>
                </c:pt>
                <c:pt idx="1692">
                  <c:v>5.52</c:v>
                </c:pt>
                <c:pt idx="1693">
                  <c:v>5.55</c:v>
                </c:pt>
                <c:pt idx="1694">
                  <c:v>5.57</c:v>
                </c:pt>
                <c:pt idx="1695">
                  <c:v>5.66</c:v>
                </c:pt>
                <c:pt idx="1696">
                  <c:v>5.68</c:v>
                </c:pt>
                <c:pt idx="1697">
                  <c:v>5.6</c:v>
                </c:pt>
                <c:pt idx="1698">
                  <c:v>5.63</c:v>
                </c:pt>
                <c:pt idx="1699">
                  <c:v>5.59</c:v>
                </c:pt>
                <c:pt idx="1700">
                  <c:v>5.63</c:v>
                </c:pt>
                <c:pt idx="1701">
                  <c:v>5.75</c:v>
                </c:pt>
                <c:pt idx="1702">
                  <c:v>5.73</c:v>
                </c:pt>
                <c:pt idx="1703">
                  <c:v>5.7</c:v>
                </c:pt>
                <c:pt idx="1704">
                  <c:v>5.73</c:v>
                </c:pt>
                <c:pt idx="1705">
                  <c:v>5.76</c:v>
                </c:pt>
                <c:pt idx="1706">
                  <c:v>5.75</c:v>
                </c:pt>
                <c:pt idx="1707">
                  <c:v>5.83</c:v>
                </c:pt>
                <c:pt idx="1708">
                  <c:v>5.86</c:v>
                </c:pt>
                <c:pt idx="1709">
                  <c:v>5.89</c:v>
                </c:pt>
                <c:pt idx="1710">
                  <c:v>5.89</c:v>
                </c:pt>
                <c:pt idx="1711">
                  <c:v>5.87</c:v>
                </c:pt>
                <c:pt idx="1712">
                  <c:v>5.87</c:v>
                </c:pt>
                <c:pt idx="1713">
                  <c:v>5.83</c:v>
                </c:pt>
                <c:pt idx="1714">
                  <c:v>5.81</c:v>
                </c:pt>
                <c:pt idx="1715">
                  <c:v>5.68</c:v>
                </c:pt>
                <c:pt idx="1716">
                  <c:v>5.65</c:v>
                </c:pt>
                <c:pt idx="1717">
                  <c:v>5.61</c:v>
                </c:pt>
                <c:pt idx="1718">
                  <c:v>5.6</c:v>
                </c:pt>
                <c:pt idx="1719">
                  <c:v>5.65</c:v>
                </c:pt>
                <c:pt idx="1720">
                  <c:v>5.6</c:v>
                </c:pt>
                <c:pt idx="1721">
                  <c:v>5.58</c:v>
                </c:pt>
                <c:pt idx="1722">
                  <c:v>5.58</c:v>
                </c:pt>
                <c:pt idx="1723">
                  <c:v>5.59</c:v>
                </c:pt>
                <c:pt idx="1724">
                  <c:v>5.6</c:v>
                </c:pt>
                <c:pt idx="1725">
                  <c:v>5.59</c:v>
                </c:pt>
                <c:pt idx="1726">
                  <c:v>5.6</c:v>
                </c:pt>
                <c:pt idx="1727">
                  <c:v>5.6</c:v>
                </c:pt>
                <c:pt idx="1728">
                  <c:v>5.6</c:v>
                </c:pt>
                <c:pt idx="1729">
                  <c:v>5.52</c:v>
                </c:pt>
                <c:pt idx="1730">
                  <c:v>5.5</c:v>
                </c:pt>
                <c:pt idx="1731">
                  <c:v>5.49</c:v>
                </c:pt>
                <c:pt idx="1732">
                  <c:v>5.41</c:v>
                </c:pt>
                <c:pt idx="1733">
                  <c:v>5.39</c:v>
                </c:pt>
                <c:pt idx="1734">
                  <c:v>5.43</c:v>
                </c:pt>
                <c:pt idx="1735">
                  <c:v>5.45</c:v>
                </c:pt>
                <c:pt idx="1736">
                  <c:v>5.41</c:v>
                </c:pt>
                <c:pt idx="1737">
                  <c:v>5.45</c:v>
                </c:pt>
                <c:pt idx="1738">
                  <c:v>5.47</c:v>
                </c:pt>
                <c:pt idx="1739">
                  <c:v>5.56</c:v>
                </c:pt>
                <c:pt idx="1740">
                  <c:v>5.55</c:v>
                </c:pt>
                <c:pt idx="1741">
                  <c:v>5.5</c:v>
                </c:pt>
                <c:pt idx="1742">
                  <c:v>5.47</c:v>
                </c:pt>
                <c:pt idx="1743">
                  <c:v>5.43</c:v>
                </c:pt>
                <c:pt idx="1744">
                  <c:v>5.41</c:v>
                </c:pt>
                <c:pt idx="1745">
                  <c:v>5.47</c:v>
                </c:pt>
                <c:pt idx="1746">
                  <c:v>5.44</c:v>
                </c:pt>
                <c:pt idx="1747">
                  <c:v>5.44</c:v>
                </c:pt>
                <c:pt idx="1748">
                  <c:v>5.45</c:v>
                </c:pt>
                <c:pt idx="1749">
                  <c:v>5.46</c:v>
                </c:pt>
                <c:pt idx="1750">
                  <c:v>5.5</c:v>
                </c:pt>
                <c:pt idx="1751">
                  <c:v>5.5</c:v>
                </c:pt>
                <c:pt idx="1752">
                  <c:v>5.47</c:v>
                </c:pt>
                <c:pt idx="1753">
                  <c:v>5.47</c:v>
                </c:pt>
                <c:pt idx="1754">
                  <c:v>5.5</c:v>
                </c:pt>
                <c:pt idx="1755">
                  <c:v>5.47</c:v>
                </c:pt>
                <c:pt idx="1756">
                  <c:v>5.48</c:v>
                </c:pt>
                <c:pt idx="1757">
                  <c:v>5.46</c:v>
                </c:pt>
                <c:pt idx="1758">
                  <c:v>5.47</c:v>
                </c:pt>
                <c:pt idx="1759">
                  <c:v>5.46</c:v>
                </c:pt>
                <c:pt idx="1760">
                  <c:v>5.46</c:v>
                </c:pt>
                <c:pt idx="1761">
                  <c:v>5.43</c:v>
                </c:pt>
                <c:pt idx="1762">
                  <c:v>5.44</c:v>
                </c:pt>
                <c:pt idx="1763">
                  <c:v>5.42</c:v>
                </c:pt>
                <c:pt idx="1764">
                  <c:v>5.4</c:v>
                </c:pt>
                <c:pt idx="1765">
                  <c:v>5.44</c:v>
                </c:pt>
                <c:pt idx="1766">
                  <c:v>5.4</c:v>
                </c:pt>
                <c:pt idx="1767">
                  <c:v>5.42</c:v>
                </c:pt>
                <c:pt idx="1768">
                  <c:v>5.48</c:v>
                </c:pt>
                <c:pt idx="1769">
                  <c:v>5.5</c:v>
                </c:pt>
                <c:pt idx="1770">
                  <c:v>5.52</c:v>
                </c:pt>
                <c:pt idx="1771">
                  <c:v>5.52</c:v>
                </c:pt>
                <c:pt idx="1772">
                  <c:v>5.52</c:v>
                </c:pt>
                <c:pt idx="1773">
                  <c:v>5.51</c:v>
                </c:pt>
                <c:pt idx="1774">
                  <c:v>5.5</c:v>
                </c:pt>
                <c:pt idx="1775">
                  <c:v>5.51</c:v>
                </c:pt>
                <c:pt idx="1776">
                  <c:v>5.5</c:v>
                </c:pt>
                <c:pt idx="1777">
                  <c:v>5.51</c:v>
                </c:pt>
                <c:pt idx="1778">
                  <c:v>5.5</c:v>
                </c:pt>
                <c:pt idx="1779">
                  <c:v>5.49</c:v>
                </c:pt>
                <c:pt idx="1780">
                  <c:v>5.5</c:v>
                </c:pt>
                <c:pt idx="1781">
                  <c:v>5.49</c:v>
                </c:pt>
                <c:pt idx="1782">
                  <c:v>5.48</c:v>
                </c:pt>
                <c:pt idx="1783">
                  <c:v>5.47</c:v>
                </c:pt>
                <c:pt idx="1784">
                  <c:v>5.47</c:v>
                </c:pt>
                <c:pt idx="1785">
                  <c:v>5.47</c:v>
                </c:pt>
                <c:pt idx="1786">
                  <c:v>5.48</c:v>
                </c:pt>
                <c:pt idx="1787">
                  <c:v>5.46</c:v>
                </c:pt>
                <c:pt idx="1788">
                  <c:v>5.48</c:v>
                </c:pt>
                <c:pt idx="1789">
                  <c:v>5.49</c:v>
                </c:pt>
                <c:pt idx="1790">
                  <c:v>5.48</c:v>
                </c:pt>
                <c:pt idx="1791">
                  <c:v>5.5</c:v>
                </c:pt>
                <c:pt idx="1792">
                  <c:v>5.49</c:v>
                </c:pt>
                <c:pt idx="1793">
                  <c:v>5.5</c:v>
                </c:pt>
                <c:pt idx="1794">
                  <c:v>5.6</c:v>
                </c:pt>
                <c:pt idx="1795">
                  <c:v>5.67</c:v>
                </c:pt>
                <c:pt idx="1796">
                  <c:v>5.64</c:v>
                </c:pt>
                <c:pt idx="1797">
                  <c:v>5.58</c:v>
                </c:pt>
                <c:pt idx="1798">
                  <c:v>5.67</c:v>
                </c:pt>
                <c:pt idx="1799">
                  <c:v>5.62</c:v>
                </c:pt>
                <c:pt idx="1800">
                  <c:v>5.62</c:v>
                </c:pt>
                <c:pt idx="1801">
                  <c:v>5.68</c:v>
                </c:pt>
                <c:pt idx="1802">
                  <c:v>5.78</c:v>
                </c:pt>
                <c:pt idx="1803">
                  <c:v>5.77</c:v>
                </c:pt>
                <c:pt idx="1804">
                  <c:v>5.75</c:v>
                </c:pt>
                <c:pt idx="1805">
                  <c:v>5.73</c:v>
                </c:pt>
                <c:pt idx="1806">
                  <c:v>5.73</c:v>
                </c:pt>
                <c:pt idx="1807">
                  <c:v>5.65</c:v>
                </c:pt>
                <c:pt idx="1808">
                  <c:v>5.66</c:v>
                </c:pt>
                <c:pt idx="1809">
                  <c:v>5.73</c:v>
                </c:pt>
                <c:pt idx="1810">
                  <c:v>5.74</c:v>
                </c:pt>
                <c:pt idx="1811">
                  <c:v>5.75</c:v>
                </c:pt>
                <c:pt idx="1812">
                  <c:v>5.81</c:v>
                </c:pt>
                <c:pt idx="1813">
                  <c:v>5.85</c:v>
                </c:pt>
                <c:pt idx="1814">
                  <c:v>5.91</c:v>
                </c:pt>
                <c:pt idx="1815">
                  <c:v>6.08</c:v>
                </c:pt>
                <c:pt idx="1816">
                  <c:v>6.03</c:v>
                </c:pt>
                <c:pt idx="1817">
                  <c:v>6.04</c:v>
                </c:pt>
                <c:pt idx="1818">
                  <c:v>5.99</c:v>
                </c:pt>
                <c:pt idx="1819">
                  <c:v>5.94</c:v>
                </c:pt>
                <c:pt idx="1820">
                  <c:v>6.01</c:v>
                </c:pt>
                <c:pt idx="1821">
                  <c:v>6.04</c:v>
                </c:pt>
                <c:pt idx="1822">
                  <c:v>5.98</c:v>
                </c:pt>
                <c:pt idx="1823">
                  <c:v>6</c:v>
                </c:pt>
                <c:pt idx="1824">
                  <c:v>5.98</c:v>
                </c:pt>
                <c:pt idx="1825">
                  <c:v>5.89</c:v>
                </c:pt>
                <c:pt idx="1826">
                  <c:v>5.92</c:v>
                </c:pt>
                <c:pt idx="1827">
                  <c:v>6.03</c:v>
                </c:pt>
                <c:pt idx="1828">
                  <c:v>6.03</c:v>
                </c:pt>
                <c:pt idx="1829">
                  <c:v>5.99</c:v>
                </c:pt>
                <c:pt idx="1830">
                  <c:v>6</c:v>
                </c:pt>
                <c:pt idx="1831">
                  <c:v>6</c:v>
                </c:pt>
                <c:pt idx="1832">
                  <c:v>6.01</c:v>
                </c:pt>
                <c:pt idx="1833">
                  <c:v>6</c:v>
                </c:pt>
                <c:pt idx="1834">
                  <c:v>5.95</c:v>
                </c:pt>
                <c:pt idx="1835">
                  <c:v>5.9</c:v>
                </c:pt>
                <c:pt idx="1836">
                  <c:v>5.89</c:v>
                </c:pt>
                <c:pt idx="1837">
                  <c:v>5.87</c:v>
                </c:pt>
                <c:pt idx="1838">
                  <c:v>5.83</c:v>
                </c:pt>
                <c:pt idx="1839">
                  <c:v>5.8</c:v>
                </c:pt>
                <c:pt idx="1840">
                  <c:v>5.81</c:v>
                </c:pt>
                <c:pt idx="1841">
                  <c:v>5.83</c:v>
                </c:pt>
                <c:pt idx="1842">
                  <c:v>5.84</c:v>
                </c:pt>
                <c:pt idx="1843">
                  <c:v>5.95</c:v>
                </c:pt>
                <c:pt idx="1844">
                  <c:v>5.95</c:v>
                </c:pt>
                <c:pt idx="1845">
                  <c:v>5.95</c:v>
                </c:pt>
                <c:pt idx="1846">
                  <c:v>5.96</c:v>
                </c:pt>
                <c:pt idx="1847">
                  <c:v>5.94</c:v>
                </c:pt>
                <c:pt idx="1848">
                  <c:v>5.94</c:v>
                </c:pt>
                <c:pt idx="1849">
                  <c:v>5.92</c:v>
                </c:pt>
                <c:pt idx="1850">
                  <c:v>5.85</c:v>
                </c:pt>
                <c:pt idx="1851">
                  <c:v>5.85</c:v>
                </c:pt>
                <c:pt idx="1852">
                  <c:v>6.01</c:v>
                </c:pt>
                <c:pt idx="1853">
                  <c:v>6.04</c:v>
                </c:pt>
                <c:pt idx="1854">
                  <c:v>6.05</c:v>
                </c:pt>
                <c:pt idx="1855">
                  <c:v>6.18</c:v>
                </c:pt>
                <c:pt idx="1856">
                  <c:v>6.18</c:v>
                </c:pt>
                <c:pt idx="1857">
                  <c:v>6.21</c:v>
                </c:pt>
                <c:pt idx="1858">
                  <c:v>6.25</c:v>
                </c:pt>
                <c:pt idx="1859">
                  <c:v>6.26</c:v>
                </c:pt>
                <c:pt idx="1860">
                  <c:v>6.24</c:v>
                </c:pt>
                <c:pt idx="1861">
                  <c:v>6.3</c:v>
                </c:pt>
                <c:pt idx="1862">
                  <c:v>6.34</c:v>
                </c:pt>
                <c:pt idx="1863">
                  <c:v>6.41</c:v>
                </c:pt>
                <c:pt idx="1864">
                  <c:v>6.37</c:v>
                </c:pt>
                <c:pt idx="1865">
                  <c:v>6.41</c:v>
                </c:pt>
                <c:pt idx="1866">
                  <c:v>6.45</c:v>
                </c:pt>
                <c:pt idx="1867">
                  <c:v>6.41</c:v>
                </c:pt>
                <c:pt idx="1868">
                  <c:v>6.34</c:v>
                </c:pt>
                <c:pt idx="1869">
                  <c:v>6.34</c:v>
                </c:pt>
                <c:pt idx="1870">
                  <c:v>6.33</c:v>
                </c:pt>
                <c:pt idx="1871">
                  <c:v>6.36</c:v>
                </c:pt>
                <c:pt idx="1872">
                  <c:v>6.36</c:v>
                </c:pt>
                <c:pt idx="1873">
                  <c:v>6.41</c:v>
                </c:pt>
                <c:pt idx="1874">
                  <c:v>6.45</c:v>
                </c:pt>
                <c:pt idx="1875">
                  <c:v>6.41</c:v>
                </c:pt>
                <c:pt idx="1876">
                  <c:v>6.41</c:v>
                </c:pt>
                <c:pt idx="1877">
                  <c:v>6.41</c:v>
                </c:pt>
                <c:pt idx="1878">
                  <c:v>6.4</c:v>
                </c:pt>
                <c:pt idx="1879">
                  <c:v>6.43</c:v>
                </c:pt>
                <c:pt idx="1880">
                  <c:v>6.44</c:v>
                </c:pt>
                <c:pt idx="1881">
                  <c:v>6.47</c:v>
                </c:pt>
                <c:pt idx="1882">
                  <c:v>6.46</c:v>
                </c:pt>
                <c:pt idx="1883">
                  <c:v>6.46</c:v>
                </c:pt>
                <c:pt idx="1884">
                  <c:v>6.51</c:v>
                </c:pt>
                <c:pt idx="1885">
                  <c:v>6.55</c:v>
                </c:pt>
                <c:pt idx="1886">
                  <c:v>6.55</c:v>
                </c:pt>
                <c:pt idx="1887">
                  <c:v>6.59</c:v>
                </c:pt>
                <c:pt idx="1888">
                  <c:v>6.55</c:v>
                </c:pt>
                <c:pt idx="1889">
                  <c:v>6.55</c:v>
                </c:pt>
                <c:pt idx="1890">
                  <c:v>6.52</c:v>
                </c:pt>
                <c:pt idx="1891">
                  <c:v>6.5</c:v>
                </c:pt>
                <c:pt idx="1892">
                  <c:v>6.49</c:v>
                </c:pt>
                <c:pt idx="1893">
                  <c:v>6.53</c:v>
                </c:pt>
                <c:pt idx="1894">
                  <c:v>6.51</c:v>
                </c:pt>
                <c:pt idx="1895">
                  <c:v>6.95</c:v>
                </c:pt>
                <c:pt idx="1896">
                  <c:v>7.02</c:v>
                </c:pt>
                <c:pt idx="1897">
                  <c:v>6.95</c:v>
                </c:pt>
                <c:pt idx="1898">
                  <c:v>7</c:v>
                </c:pt>
                <c:pt idx="1899">
                  <c:v>7.09</c:v>
                </c:pt>
                <c:pt idx="1900">
                  <c:v>7.14</c:v>
                </c:pt>
                <c:pt idx="1901">
                  <c:v>7.14</c:v>
                </c:pt>
                <c:pt idx="1902">
                  <c:v>7.16</c:v>
                </c:pt>
                <c:pt idx="1903">
                  <c:v>7.12</c:v>
                </c:pt>
                <c:pt idx="1904">
                  <c:v>7.1</c:v>
                </c:pt>
                <c:pt idx="1905">
                  <c:v>7.12</c:v>
                </c:pt>
                <c:pt idx="1906">
                  <c:v>7.12</c:v>
                </c:pt>
                <c:pt idx="1907">
                  <c:v>7.17</c:v>
                </c:pt>
                <c:pt idx="1908">
                  <c:v>7.18</c:v>
                </c:pt>
                <c:pt idx="1909">
                  <c:v>7.17</c:v>
                </c:pt>
                <c:pt idx="1910">
                  <c:v>7.14</c:v>
                </c:pt>
                <c:pt idx="1911">
                  <c:v>7.11</c:v>
                </c:pt>
                <c:pt idx="1912">
                  <c:v>7.13</c:v>
                </c:pt>
                <c:pt idx="1913">
                  <c:v>7.13</c:v>
                </c:pt>
                <c:pt idx="1914">
                  <c:v>7.14</c:v>
                </c:pt>
                <c:pt idx="1915">
                  <c:v>7.09</c:v>
                </c:pt>
                <c:pt idx="1916">
                  <c:v>7.09</c:v>
                </c:pt>
                <c:pt idx="1917">
                  <c:v>7.1</c:v>
                </c:pt>
                <c:pt idx="1918">
                  <c:v>7.11</c:v>
                </c:pt>
                <c:pt idx="1919">
                  <c:v>7.15</c:v>
                </c:pt>
                <c:pt idx="1920">
                  <c:v>6.91</c:v>
                </c:pt>
                <c:pt idx="1921">
                  <c:v>6.92</c:v>
                </c:pt>
                <c:pt idx="1922">
                  <c:v>6.9</c:v>
                </c:pt>
                <c:pt idx="1923">
                  <c:v>6.9</c:v>
                </c:pt>
                <c:pt idx="1924">
                  <c:v>6.9</c:v>
                </c:pt>
                <c:pt idx="1925">
                  <c:v>6.9</c:v>
                </c:pt>
                <c:pt idx="1926">
                  <c:v>6.92</c:v>
                </c:pt>
                <c:pt idx="1927">
                  <c:v>6.94</c:v>
                </c:pt>
                <c:pt idx="1928">
                  <c:v>6.93</c:v>
                </c:pt>
                <c:pt idx="1929">
                  <c:v>6.9</c:v>
                </c:pt>
                <c:pt idx="1930">
                  <c:v>6.88</c:v>
                </c:pt>
                <c:pt idx="1931">
                  <c:v>6.85</c:v>
                </c:pt>
                <c:pt idx="1932">
                  <c:v>6.86</c:v>
                </c:pt>
                <c:pt idx="1933">
                  <c:v>6.87</c:v>
                </c:pt>
                <c:pt idx="1934">
                  <c:v>6.87</c:v>
                </c:pt>
                <c:pt idx="1935">
                  <c:v>6.88</c:v>
                </c:pt>
                <c:pt idx="1936">
                  <c:v>6.88</c:v>
                </c:pt>
                <c:pt idx="1937">
                  <c:v>6.88</c:v>
                </c:pt>
                <c:pt idx="1938">
                  <c:v>6.89</c:v>
                </c:pt>
                <c:pt idx="1939">
                  <c:v>6.87</c:v>
                </c:pt>
                <c:pt idx="1940">
                  <c:v>6.83</c:v>
                </c:pt>
                <c:pt idx="1941">
                  <c:v>6.84</c:v>
                </c:pt>
                <c:pt idx="1942">
                  <c:v>6.84</c:v>
                </c:pt>
                <c:pt idx="1943">
                  <c:v>6.85</c:v>
                </c:pt>
                <c:pt idx="1944">
                  <c:v>6.84</c:v>
                </c:pt>
                <c:pt idx="1945">
                  <c:v>6.85</c:v>
                </c:pt>
                <c:pt idx="1946">
                  <c:v>6.85</c:v>
                </c:pt>
                <c:pt idx="1947">
                  <c:v>6.82</c:v>
                </c:pt>
                <c:pt idx="1948">
                  <c:v>6.8</c:v>
                </c:pt>
                <c:pt idx="1949">
                  <c:v>6.79</c:v>
                </c:pt>
                <c:pt idx="1950">
                  <c:v>6.77</c:v>
                </c:pt>
                <c:pt idx="1951">
                  <c:v>6.85</c:v>
                </c:pt>
                <c:pt idx="1952">
                  <c:v>6.85</c:v>
                </c:pt>
                <c:pt idx="1953">
                  <c:v>6.8</c:v>
                </c:pt>
                <c:pt idx="1954">
                  <c:v>6.81</c:v>
                </c:pt>
                <c:pt idx="1955">
                  <c:v>6.8</c:v>
                </c:pt>
                <c:pt idx="1956">
                  <c:v>6.8</c:v>
                </c:pt>
                <c:pt idx="1957">
                  <c:v>6.8</c:v>
                </c:pt>
                <c:pt idx="1958">
                  <c:v>6.76</c:v>
                </c:pt>
                <c:pt idx="1959">
                  <c:v>6.78</c:v>
                </c:pt>
                <c:pt idx="1960">
                  <c:v>6.77</c:v>
                </c:pt>
                <c:pt idx="1961">
                  <c:v>6.77</c:v>
                </c:pt>
                <c:pt idx="1962">
                  <c:v>6.76</c:v>
                </c:pt>
                <c:pt idx="1963">
                  <c:v>6.76</c:v>
                </c:pt>
                <c:pt idx="1964">
                  <c:v>6.76</c:v>
                </c:pt>
                <c:pt idx="1965">
                  <c:v>6.76</c:v>
                </c:pt>
                <c:pt idx="1966">
                  <c:v>6.75</c:v>
                </c:pt>
                <c:pt idx="1967">
                  <c:v>6.73</c:v>
                </c:pt>
                <c:pt idx="1968">
                  <c:v>6.71</c:v>
                </c:pt>
                <c:pt idx="1969">
                  <c:v>6.72</c:v>
                </c:pt>
                <c:pt idx="1970">
                  <c:v>6.71</c:v>
                </c:pt>
                <c:pt idx="1971">
                  <c:v>6.7</c:v>
                </c:pt>
                <c:pt idx="1972">
                  <c:v>6.69</c:v>
                </c:pt>
                <c:pt idx="1973">
                  <c:v>6.7</c:v>
                </c:pt>
                <c:pt idx="1974">
                  <c:v>6.7</c:v>
                </c:pt>
                <c:pt idx="1975">
                  <c:v>6.75</c:v>
                </c:pt>
                <c:pt idx="1976">
                  <c:v>6.8</c:v>
                </c:pt>
                <c:pt idx="1977">
                  <c:v>6.8</c:v>
                </c:pt>
                <c:pt idx="1978">
                  <c:v>6.76</c:v>
                </c:pt>
                <c:pt idx="1979">
                  <c:v>6.7</c:v>
                </c:pt>
                <c:pt idx="1980">
                  <c:v>6.7</c:v>
                </c:pt>
                <c:pt idx="1981">
                  <c:v>6.67</c:v>
                </c:pt>
                <c:pt idx="1982">
                  <c:v>6.65</c:v>
                </c:pt>
                <c:pt idx="1983">
                  <c:v>6.65</c:v>
                </c:pt>
                <c:pt idx="1984">
                  <c:v>6.64</c:v>
                </c:pt>
                <c:pt idx="1985">
                  <c:v>6.61</c:v>
                </c:pt>
                <c:pt idx="1986">
                  <c:v>6.6</c:v>
                </c:pt>
                <c:pt idx="1987">
                  <c:v>6.62</c:v>
                </c:pt>
                <c:pt idx="1988">
                  <c:v>6.63</c:v>
                </c:pt>
                <c:pt idx="1989">
                  <c:v>6.64</c:v>
                </c:pt>
                <c:pt idx="1990">
                  <c:v>6.64</c:v>
                </c:pt>
                <c:pt idx="1991">
                  <c:v>6.65</c:v>
                </c:pt>
                <c:pt idx="1992">
                  <c:v>6.65</c:v>
                </c:pt>
                <c:pt idx="1993">
                  <c:v>6.65</c:v>
                </c:pt>
                <c:pt idx="1994">
                  <c:v>6.65</c:v>
                </c:pt>
                <c:pt idx="1995">
                  <c:v>6.65</c:v>
                </c:pt>
                <c:pt idx="1996">
                  <c:v>6.64</c:v>
                </c:pt>
                <c:pt idx="1997">
                  <c:v>6.65</c:v>
                </c:pt>
                <c:pt idx="1998">
                  <c:v>6.62</c:v>
                </c:pt>
                <c:pt idx="1999">
                  <c:v>6.63</c:v>
                </c:pt>
                <c:pt idx="2000">
                  <c:v>6.62</c:v>
                </c:pt>
                <c:pt idx="2001">
                  <c:v>6.62</c:v>
                </c:pt>
                <c:pt idx="2002">
                  <c:v>6.64</c:v>
                </c:pt>
                <c:pt idx="2003">
                  <c:v>6.63</c:v>
                </c:pt>
                <c:pt idx="2004">
                  <c:v>6.61</c:v>
                </c:pt>
                <c:pt idx="2005">
                  <c:v>6.61</c:v>
                </c:pt>
                <c:pt idx="2006">
                  <c:v>6.6</c:v>
                </c:pt>
                <c:pt idx="2007">
                  <c:v>6.6</c:v>
                </c:pt>
                <c:pt idx="2008">
                  <c:v>6.6</c:v>
                </c:pt>
                <c:pt idx="2009">
                  <c:v>6.6</c:v>
                </c:pt>
                <c:pt idx="2010">
                  <c:v>6.6</c:v>
                </c:pt>
                <c:pt idx="2011">
                  <c:v>6.6</c:v>
                </c:pt>
                <c:pt idx="2012">
                  <c:v>6.6</c:v>
                </c:pt>
                <c:pt idx="2013">
                  <c:v>6.61</c:v>
                </c:pt>
                <c:pt idx="2014">
                  <c:v>6.6</c:v>
                </c:pt>
                <c:pt idx="2015">
                  <c:v>6.59</c:v>
                </c:pt>
                <c:pt idx="2016">
                  <c:v>6.57</c:v>
                </c:pt>
                <c:pt idx="2017">
                  <c:v>6.51</c:v>
                </c:pt>
                <c:pt idx="2018">
                  <c:v>6.51</c:v>
                </c:pt>
                <c:pt idx="2019">
                  <c:v>6.51</c:v>
                </c:pt>
                <c:pt idx="2020">
                  <c:v>6.49</c:v>
                </c:pt>
                <c:pt idx="2021">
                  <c:v>6.49</c:v>
                </c:pt>
                <c:pt idx="2022">
                  <c:v>6.49</c:v>
                </c:pt>
                <c:pt idx="2023">
                  <c:v>6.48</c:v>
                </c:pt>
                <c:pt idx="2024">
                  <c:v>6.46</c:v>
                </c:pt>
                <c:pt idx="2025">
                  <c:v>6.31</c:v>
                </c:pt>
                <c:pt idx="2026">
                  <c:v>6.3</c:v>
                </c:pt>
                <c:pt idx="2027">
                  <c:v>6.3</c:v>
                </c:pt>
                <c:pt idx="2028">
                  <c:v>6.33</c:v>
                </c:pt>
                <c:pt idx="2029">
                  <c:v>6.35</c:v>
                </c:pt>
                <c:pt idx="2030">
                  <c:v>6.34</c:v>
                </c:pt>
                <c:pt idx="2031">
                  <c:v>6.26</c:v>
                </c:pt>
                <c:pt idx="2032">
                  <c:v>6.19</c:v>
                </c:pt>
                <c:pt idx="2033">
                  <c:v>6.17</c:v>
                </c:pt>
                <c:pt idx="2034">
                  <c:v>6.16</c:v>
                </c:pt>
                <c:pt idx="2035">
                  <c:v>6.15</c:v>
                </c:pt>
                <c:pt idx="2036">
                  <c:v>6.05</c:v>
                </c:pt>
                <c:pt idx="2037">
                  <c:v>6.1</c:v>
                </c:pt>
                <c:pt idx="2038">
                  <c:v>6.15</c:v>
                </c:pt>
                <c:pt idx="2039">
                  <c:v>6.1</c:v>
                </c:pt>
                <c:pt idx="2040">
                  <c:v>6.1</c:v>
                </c:pt>
                <c:pt idx="2041">
                  <c:v>6.09</c:v>
                </c:pt>
                <c:pt idx="2042">
                  <c:v>6.1</c:v>
                </c:pt>
                <c:pt idx="2043">
                  <c:v>6.05</c:v>
                </c:pt>
                <c:pt idx="2044">
                  <c:v>6.06</c:v>
                </c:pt>
                <c:pt idx="2045">
                  <c:v>6.09</c:v>
                </c:pt>
                <c:pt idx="2046">
                  <c:v>5.91</c:v>
                </c:pt>
                <c:pt idx="2047">
                  <c:v>5.89</c:v>
                </c:pt>
                <c:pt idx="2048">
                  <c:v>5.9</c:v>
                </c:pt>
                <c:pt idx="2049">
                  <c:v>5.9</c:v>
                </c:pt>
                <c:pt idx="2050">
                  <c:v>5.91</c:v>
                </c:pt>
                <c:pt idx="2051">
                  <c:v>5.9</c:v>
                </c:pt>
                <c:pt idx="2052">
                  <c:v>5.89</c:v>
                </c:pt>
                <c:pt idx="2053">
                  <c:v>5.89</c:v>
                </c:pt>
                <c:pt idx="2054">
                  <c:v>5.88</c:v>
                </c:pt>
                <c:pt idx="2055">
                  <c:v>5.86</c:v>
                </c:pt>
                <c:pt idx="2056">
                  <c:v>5.79</c:v>
                </c:pt>
                <c:pt idx="2057">
                  <c:v>5.79</c:v>
                </c:pt>
                <c:pt idx="2058">
                  <c:v>5.77</c:v>
                </c:pt>
                <c:pt idx="2059">
                  <c:v>5.7</c:v>
                </c:pt>
                <c:pt idx="2060">
                  <c:v>5.7</c:v>
                </c:pt>
                <c:pt idx="2061">
                  <c:v>5.66</c:v>
                </c:pt>
                <c:pt idx="2062">
                  <c:v>5.65</c:v>
                </c:pt>
                <c:pt idx="2063">
                  <c:v>5.65</c:v>
                </c:pt>
                <c:pt idx="2064">
                  <c:v>5.61</c:v>
                </c:pt>
                <c:pt idx="2065">
                  <c:v>5.6</c:v>
                </c:pt>
                <c:pt idx="2066">
                  <c:v>5.59</c:v>
                </c:pt>
                <c:pt idx="2067">
                  <c:v>5.58</c:v>
                </c:pt>
                <c:pt idx="2068">
                  <c:v>5.56</c:v>
                </c:pt>
                <c:pt idx="2069">
                  <c:v>5.56</c:v>
                </c:pt>
                <c:pt idx="2070">
                  <c:v>5.55</c:v>
                </c:pt>
                <c:pt idx="2071">
                  <c:v>5.51</c:v>
                </c:pt>
                <c:pt idx="2072">
                  <c:v>5.5</c:v>
                </c:pt>
                <c:pt idx="2073">
                  <c:v>5.51</c:v>
                </c:pt>
                <c:pt idx="2074">
                  <c:v>5.5</c:v>
                </c:pt>
                <c:pt idx="2075">
                  <c:v>5.5</c:v>
                </c:pt>
                <c:pt idx="2076">
                  <c:v>5.42</c:v>
                </c:pt>
                <c:pt idx="2077">
                  <c:v>5.46</c:v>
                </c:pt>
                <c:pt idx="2078">
                  <c:v>5.46</c:v>
                </c:pt>
                <c:pt idx="2079">
                  <c:v>5.44</c:v>
                </c:pt>
                <c:pt idx="2080">
                  <c:v>5.43</c:v>
                </c:pt>
                <c:pt idx="2081">
                  <c:v>5.45</c:v>
                </c:pt>
                <c:pt idx="2082">
                  <c:v>5.45</c:v>
                </c:pt>
                <c:pt idx="2083">
                  <c:v>5.43</c:v>
                </c:pt>
                <c:pt idx="2084">
                  <c:v>5.44</c:v>
                </c:pt>
                <c:pt idx="2085">
                  <c:v>5.44</c:v>
                </c:pt>
                <c:pt idx="2086">
                  <c:v>5.44</c:v>
                </c:pt>
                <c:pt idx="2087">
                  <c:v>5.28</c:v>
                </c:pt>
                <c:pt idx="2088">
                  <c:v>5.3</c:v>
                </c:pt>
                <c:pt idx="2089">
                  <c:v>5.3</c:v>
                </c:pt>
                <c:pt idx="2090">
                  <c:v>5.32</c:v>
                </c:pt>
                <c:pt idx="2091">
                  <c:v>5.31</c:v>
                </c:pt>
                <c:pt idx="2092">
                  <c:v>5.28</c:v>
                </c:pt>
                <c:pt idx="2093">
                  <c:v>5.29</c:v>
                </c:pt>
                <c:pt idx="2094">
                  <c:v>5.29</c:v>
                </c:pt>
                <c:pt idx="2095">
                  <c:v>5.26</c:v>
                </c:pt>
                <c:pt idx="2096">
                  <c:v>5.25</c:v>
                </c:pt>
                <c:pt idx="2097">
                  <c:v>5.26</c:v>
                </c:pt>
                <c:pt idx="2098">
                  <c:v>5.27</c:v>
                </c:pt>
                <c:pt idx="2099">
                  <c:v>5.28</c:v>
                </c:pt>
                <c:pt idx="2100">
                  <c:v>5.2</c:v>
                </c:pt>
                <c:pt idx="2101">
                  <c:v>5.2</c:v>
                </c:pt>
                <c:pt idx="2102">
                  <c:v>5.2</c:v>
                </c:pt>
                <c:pt idx="2103">
                  <c:v>5.17</c:v>
                </c:pt>
                <c:pt idx="2104">
                  <c:v>5.17</c:v>
                </c:pt>
                <c:pt idx="2105">
                  <c:v>5.12</c:v>
                </c:pt>
                <c:pt idx="2106">
                  <c:v>5.0999999999999996</c:v>
                </c:pt>
                <c:pt idx="2107">
                  <c:v>5.05</c:v>
                </c:pt>
                <c:pt idx="2108">
                  <c:v>4.9000000000000004</c:v>
                </c:pt>
                <c:pt idx="2109">
                  <c:v>4.76</c:v>
                </c:pt>
                <c:pt idx="2110">
                  <c:v>4.71</c:v>
                </c:pt>
                <c:pt idx="2111">
                  <c:v>4.74</c:v>
                </c:pt>
                <c:pt idx="2112">
                  <c:v>4.74</c:v>
                </c:pt>
                <c:pt idx="2113">
                  <c:v>4.7300000000000004</c:v>
                </c:pt>
                <c:pt idx="2114">
                  <c:v>4.72</c:v>
                </c:pt>
                <c:pt idx="2115">
                  <c:v>4.7300000000000004</c:v>
                </c:pt>
                <c:pt idx="2116">
                  <c:v>4.7</c:v>
                </c:pt>
                <c:pt idx="2117">
                  <c:v>4.6900000000000004</c:v>
                </c:pt>
                <c:pt idx="2118">
                  <c:v>4.7</c:v>
                </c:pt>
                <c:pt idx="2119">
                  <c:v>4.6100000000000003</c:v>
                </c:pt>
                <c:pt idx="2120">
                  <c:v>4.6100000000000003</c:v>
                </c:pt>
                <c:pt idx="2121">
                  <c:v>4.5999999999999996</c:v>
                </c:pt>
                <c:pt idx="2122">
                  <c:v>4.6500000000000004</c:v>
                </c:pt>
                <c:pt idx="2123">
                  <c:v>4.6500000000000004</c:v>
                </c:pt>
                <c:pt idx="2124">
                  <c:v>4.63</c:v>
                </c:pt>
                <c:pt idx="2125">
                  <c:v>4.6500000000000004</c:v>
                </c:pt>
                <c:pt idx="2126">
                  <c:v>4.66</c:v>
                </c:pt>
                <c:pt idx="2127">
                  <c:v>4.68</c:v>
                </c:pt>
                <c:pt idx="2128">
                  <c:v>4.67</c:v>
                </c:pt>
                <c:pt idx="2129">
                  <c:v>4.67</c:v>
                </c:pt>
                <c:pt idx="2130">
                  <c:v>4.66</c:v>
                </c:pt>
                <c:pt idx="2131">
                  <c:v>4.66</c:v>
                </c:pt>
                <c:pt idx="2132">
                  <c:v>4.66</c:v>
                </c:pt>
                <c:pt idx="2133">
                  <c:v>4.67</c:v>
                </c:pt>
                <c:pt idx="2134">
                  <c:v>4.6900000000000004</c:v>
                </c:pt>
                <c:pt idx="2135">
                  <c:v>4.7</c:v>
                </c:pt>
                <c:pt idx="2136">
                  <c:v>4.7</c:v>
                </c:pt>
                <c:pt idx="2137">
                  <c:v>4.7</c:v>
                </c:pt>
                <c:pt idx="2138">
                  <c:v>4.6900000000000004</c:v>
                </c:pt>
                <c:pt idx="2139">
                  <c:v>4.68</c:v>
                </c:pt>
                <c:pt idx="2140">
                  <c:v>4.6500000000000004</c:v>
                </c:pt>
                <c:pt idx="2141">
                  <c:v>4.7</c:v>
                </c:pt>
                <c:pt idx="2142">
                  <c:v>4.7</c:v>
                </c:pt>
                <c:pt idx="2143">
                  <c:v>4.7</c:v>
                </c:pt>
                <c:pt idx="2144">
                  <c:v>4.7</c:v>
                </c:pt>
                <c:pt idx="2145">
                  <c:v>4.7</c:v>
                </c:pt>
                <c:pt idx="2146">
                  <c:v>4.68</c:v>
                </c:pt>
                <c:pt idx="2147">
                  <c:v>4.66</c:v>
                </c:pt>
                <c:pt idx="2148">
                  <c:v>4.66</c:v>
                </c:pt>
                <c:pt idx="2149">
                  <c:v>4.63</c:v>
                </c:pt>
                <c:pt idx="2150">
                  <c:v>4.63</c:v>
                </c:pt>
                <c:pt idx="2151">
                  <c:v>4.6100000000000003</c:v>
                </c:pt>
                <c:pt idx="2152">
                  <c:v>4.55</c:v>
                </c:pt>
                <c:pt idx="2153">
                  <c:v>4.54</c:v>
                </c:pt>
                <c:pt idx="2154">
                  <c:v>4.5599999999999996</c:v>
                </c:pt>
                <c:pt idx="2155">
                  <c:v>4.57</c:v>
                </c:pt>
                <c:pt idx="2156">
                  <c:v>4.55</c:v>
                </c:pt>
                <c:pt idx="2157">
                  <c:v>4.53</c:v>
                </c:pt>
                <c:pt idx="2158">
                  <c:v>4.53</c:v>
                </c:pt>
                <c:pt idx="2159">
                  <c:v>4.55</c:v>
                </c:pt>
                <c:pt idx="2160">
                  <c:v>4.54</c:v>
                </c:pt>
                <c:pt idx="2161">
                  <c:v>4.54</c:v>
                </c:pt>
                <c:pt idx="2162">
                  <c:v>4.53</c:v>
                </c:pt>
                <c:pt idx="2163">
                  <c:v>4.53</c:v>
                </c:pt>
                <c:pt idx="2164">
                  <c:v>4.51</c:v>
                </c:pt>
                <c:pt idx="2165">
                  <c:v>4.49</c:v>
                </c:pt>
                <c:pt idx="2166">
                  <c:v>4.4800000000000004</c:v>
                </c:pt>
                <c:pt idx="2167">
                  <c:v>4.46</c:v>
                </c:pt>
                <c:pt idx="2168">
                  <c:v>4.46</c:v>
                </c:pt>
                <c:pt idx="2169">
                  <c:v>4.46</c:v>
                </c:pt>
                <c:pt idx="2170">
                  <c:v>4.46</c:v>
                </c:pt>
                <c:pt idx="2171">
                  <c:v>4.45</c:v>
                </c:pt>
                <c:pt idx="2172">
                  <c:v>4.5</c:v>
                </c:pt>
                <c:pt idx="2173">
                  <c:v>4.5</c:v>
                </c:pt>
                <c:pt idx="2174">
                  <c:v>4.51</c:v>
                </c:pt>
                <c:pt idx="2175">
                  <c:v>4.55</c:v>
                </c:pt>
                <c:pt idx="2176">
                  <c:v>4.54</c:v>
                </c:pt>
                <c:pt idx="2177">
                  <c:v>4.55</c:v>
                </c:pt>
                <c:pt idx="2178">
                  <c:v>4.54</c:v>
                </c:pt>
                <c:pt idx="2179">
                  <c:v>4.55</c:v>
                </c:pt>
                <c:pt idx="2180">
                  <c:v>4.54</c:v>
                </c:pt>
                <c:pt idx="2181">
                  <c:v>4.54</c:v>
                </c:pt>
                <c:pt idx="2182">
                  <c:v>4.53</c:v>
                </c:pt>
                <c:pt idx="2183">
                  <c:v>4.54</c:v>
                </c:pt>
                <c:pt idx="2184">
                  <c:v>4.53</c:v>
                </c:pt>
                <c:pt idx="2185">
                  <c:v>4.51</c:v>
                </c:pt>
                <c:pt idx="2186">
                  <c:v>4.5199999999999996</c:v>
                </c:pt>
                <c:pt idx="2187">
                  <c:v>4.51</c:v>
                </c:pt>
                <c:pt idx="2188">
                  <c:v>4.5199999999999996</c:v>
                </c:pt>
                <c:pt idx="2189">
                  <c:v>4.54</c:v>
                </c:pt>
                <c:pt idx="2190">
                  <c:v>4.54</c:v>
                </c:pt>
                <c:pt idx="2191">
                  <c:v>4.53</c:v>
                </c:pt>
                <c:pt idx="2192">
                  <c:v>4.62</c:v>
                </c:pt>
                <c:pt idx="2193">
                  <c:v>4.62</c:v>
                </c:pt>
                <c:pt idx="2194">
                  <c:v>4.62</c:v>
                </c:pt>
                <c:pt idx="2195">
                  <c:v>4.6399999999999997</c:v>
                </c:pt>
                <c:pt idx="2196">
                  <c:v>4.6399999999999997</c:v>
                </c:pt>
                <c:pt idx="2197">
                  <c:v>4.6399999999999997</c:v>
                </c:pt>
                <c:pt idx="2198">
                  <c:v>4.6500000000000004</c:v>
                </c:pt>
                <c:pt idx="2199">
                  <c:v>4.6500000000000004</c:v>
                </c:pt>
                <c:pt idx="2200">
                  <c:v>4.6500000000000004</c:v>
                </c:pt>
                <c:pt idx="2201">
                  <c:v>4.6500000000000004</c:v>
                </c:pt>
                <c:pt idx="2202">
                  <c:v>4.6500000000000004</c:v>
                </c:pt>
                <c:pt idx="2203">
                  <c:v>4.6500000000000004</c:v>
                </c:pt>
                <c:pt idx="2204">
                  <c:v>4.6500000000000004</c:v>
                </c:pt>
                <c:pt idx="2205">
                  <c:v>4.6399999999999997</c:v>
                </c:pt>
                <c:pt idx="2206">
                  <c:v>4.6399999999999997</c:v>
                </c:pt>
                <c:pt idx="2207">
                  <c:v>4.6399999999999997</c:v>
                </c:pt>
                <c:pt idx="2208">
                  <c:v>4.63</c:v>
                </c:pt>
                <c:pt idx="2209">
                  <c:v>4.62</c:v>
                </c:pt>
                <c:pt idx="2210">
                  <c:v>4.62</c:v>
                </c:pt>
                <c:pt idx="2211">
                  <c:v>4.63</c:v>
                </c:pt>
                <c:pt idx="2212">
                  <c:v>4.62</c:v>
                </c:pt>
                <c:pt idx="2213">
                  <c:v>4.63</c:v>
                </c:pt>
                <c:pt idx="2214">
                  <c:v>4.63</c:v>
                </c:pt>
                <c:pt idx="2215">
                  <c:v>4.6500000000000004</c:v>
                </c:pt>
                <c:pt idx="2216">
                  <c:v>4.6399999999999997</c:v>
                </c:pt>
                <c:pt idx="2217">
                  <c:v>4.6399999999999997</c:v>
                </c:pt>
                <c:pt idx="2218">
                  <c:v>4.6399999999999997</c:v>
                </c:pt>
                <c:pt idx="2219">
                  <c:v>4.6399999999999997</c:v>
                </c:pt>
                <c:pt idx="2220">
                  <c:v>4.63</c:v>
                </c:pt>
                <c:pt idx="2221">
                  <c:v>4.63</c:v>
                </c:pt>
                <c:pt idx="2222">
                  <c:v>4.6100000000000003</c:v>
                </c:pt>
                <c:pt idx="2223">
                  <c:v>4.6100000000000003</c:v>
                </c:pt>
                <c:pt idx="2224">
                  <c:v>4.63</c:v>
                </c:pt>
                <c:pt idx="2225">
                  <c:v>4.5599999999999996</c:v>
                </c:pt>
                <c:pt idx="2226">
                  <c:v>4.5999999999999996</c:v>
                </c:pt>
                <c:pt idx="2227">
                  <c:v>4.62</c:v>
                </c:pt>
                <c:pt idx="2228">
                  <c:v>4.63</c:v>
                </c:pt>
                <c:pt idx="2229">
                  <c:v>4.6100000000000003</c:v>
                </c:pt>
                <c:pt idx="2230">
                  <c:v>4.6100000000000003</c:v>
                </c:pt>
                <c:pt idx="2231">
                  <c:v>4.5999999999999996</c:v>
                </c:pt>
                <c:pt idx="2232">
                  <c:v>4.5999999999999996</c:v>
                </c:pt>
                <c:pt idx="2233">
                  <c:v>4.5999999999999996</c:v>
                </c:pt>
                <c:pt idx="2234">
                  <c:v>4.5999999999999996</c:v>
                </c:pt>
                <c:pt idx="2235">
                  <c:v>4.5999999999999996</c:v>
                </c:pt>
                <c:pt idx="2236">
                  <c:v>4.6100000000000003</c:v>
                </c:pt>
                <c:pt idx="2237">
                  <c:v>4.5999999999999996</c:v>
                </c:pt>
                <c:pt idx="2238">
                  <c:v>4.5599999999999996</c:v>
                </c:pt>
                <c:pt idx="2239">
                  <c:v>4.55</c:v>
                </c:pt>
                <c:pt idx="2240">
                  <c:v>4.55</c:v>
                </c:pt>
                <c:pt idx="2241">
                  <c:v>4.51</c:v>
                </c:pt>
                <c:pt idx="2242">
                  <c:v>4.5</c:v>
                </c:pt>
                <c:pt idx="2243">
                  <c:v>4.49</c:v>
                </c:pt>
                <c:pt idx="2244">
                  <c:v>4.49</c:v>
                </c:pt>
                <c:pt idx="2245">
                  <c:v>4.5</c:v>
                </c:pt>
                <c:pt idx="2246">
                  <c:v>4.47</c:v>
                </c:pt>
                <c:pt idx="2247">
                  <c:v>4.49</c:v>
                </c:pt>
                <c:pt idx="2248">
                  <c:v>4.49</c:v>
                </c:pt>
                <c:pt idx="2249">
                  <c:v>4.4800000000000004</c:v>
                </c:pt>
                <c:pt idx="2250">
                  <c:v>4.46</c:v>
                </c:pt>
                <c:pt idx="2251">
                  <c:v>4.47</c:v>
                </c:pt>
                <c:pt idx="2252">
                  <c:v>4.46</c:v>
                </c:pt>
                <c:pt idx="2253">
                  <c:v>4.43</c:v>
                </c:pt>
                <c:pt idx="2254">
                  <c:v>4.4000000000000004</c:v>
                </c:pt>
                <c:pt idx="2255">
                  <c:v>4.3899999999999997</c:v>
                </c:pt>
                <c:pt idx="2256">
                  <c:v>4.4000000000000004</c:v>
                </c:pt>
                <c:pt idx="2257">
                  <c:v>4.4000000000000004</c:v>
                </c:pt>
                <c:pt idx="2258">
                  <c:v>4.34</c:v>
                </c:pt>
                <c:pt idx="2259">
                  <c:v>4.34</c:v>
                </c:pt>
                <c:pt idx="2260">
                  <c:v>4.34</c:v>
                </c:pt>
                <c:pt idx="2261">
                  <c:v>4.34</c:v>
                </c:pt>
                <c:pt idx="2262">
                  <c:v>4.34</c:v>
                </c:pt>
                <c:pt idx="2263">
                  <c:v>4.32</c:v>
                </c:pt>
                <c:pt idx="2264">
                  <c:v>4.32</c:v>
                </c:pt>
                <c:pt idx="2265">
                  <c:v>4.33</c:v>
                </c:pt>
                <c:pt idx="2266">
                  <c:v>4.32</c:v>
                </c:pt>
                <c:pt idx="2267">
                  <c:v>4.3</c:v>
                </c:pt>
                <c:pt idx="2268">
                  <c:v>4.2699999999999996</c:v>
                </c:pt>
                <c:pt idx="2269">
                  <c:v>4.24</c:v>
                </c:pt>
                <c:pt idx="2270">
                  <c:v>4.2</c:v>
                </c:pt>
                <c:pt idx="2271">
                  <c:v>4.18</c:v>
                </c:pt>
                <c:pt idx="2272">
                  <c:v>4.1900000000000004</c:v>
                </c:pt>
                <c:pt idx="2273">
                  <c:v>4.18</c:v>
                </c:pt>
                <c:pt idx="2274">
                  <c:v>4.1900000000000004</c:v>
                </c:pt>
                <c:pt idx="2275">
                  <c:v>4.17</c:v>
                </c:pt>
                <c:pt idx="2276">
                  <c:v>4.16</c:v>
                </c:pt>
                <c:pt idx="2277">
                  <c:v>4.16</c:v>
                </c:pt>
                <c:pt idx="2278">
                  <c:v>4.08</c:v>
                </c:pt>
                <c:pt idx="2279">
                  <c:v>4.09</c:v>
                </c:pt>
                <c:pt idx="2280">
                  <c:v>4.08</c:v>
                </c:pt>
                <c:pt idx="2281">
                  <c:v>4.09</c:v>
                </c:pt>
                <c:pt idx="2282">
                  <c:v>4.0999999999999996</c:v>
                </c:pt>
                <c:pt idx="2283">
                  <c:v>4.0999999999999996</c:v>
                </c:pt>
                <c:pt idx="2284">
                  <c:v>4.1100000000000003</c:v>
                </c:pt>
                <c:pt idx="2285">
                  <c:v>4.13</c:v>
                </c:pt>
                <c:pt idx="2286">
                  <c:v>4.12</c:v>
                </c:pt>
                <c:pt idx="2287">
                  <c:v>4.13</c:v>
                </c:pt>
                <c:pt idx="2288">
                  <c:v>4.1100000000000003</c:v>
                </c:pt>
                <c:pt idx="2289">
                  <c:v>4.1100000000000003</c:v>
                </c:pt>
                <c:pt idx="2290">
                  <c:v>4.0999999999999996</c:v>
                </c:pt>
                <c:pt idx="2291">
                  <c:v>4.13</c:v>
                </c:pt>
                <c:pt idx="2292">
                  <c:v>4.13</c:v>
                </c:pt>
                <c:pt idx="2293">
                  <c:v>4.1399999999999997</c:v>
                </c:pt>
                <c:pt idx="2294">
                  <c:v>4.13</c:v>
                </c:pt>
                <c:pt idx="2295">
                  <c:v>4.13</c:v>
                </c:pt>
                <c:pt idx="2296">
                  <c:v>4.1500000000000004</c:v>
                </c:pt>
                <c:pt idx="2297">
                  <c:v>4.1500000000000004</c:v>
                </c:pt>
                <c:pt idx="2298">
                  <c:v>4.16</c:v>
                </c:pt>
                <c:pt idx="2299">
                  <c:v>4.1500000000000004</c:v>
                </c:pt>
                <c:pt idx="2300">
                  <c:v>4.17</c:v>
                </c:pt>
                <c:pt idx="2301">
                  <c:v>4.18</c:v>
                </c:pt>
                <c:pt idx="2302">
                  <c:v>4.17</c:v>
                </c:pt>
                <c:pt idx="2303">
                  <c:v>4.17</c:v>
                </c:pt>
                <c:pt idx="2304">
                  <c:v>4.1500000000000004</c:v>
                </c:pt>
                <c:pt idx="2305">
                  <c:v>4.1500000000000004</c:v>
                </c:pt>
                <c:pt idx="2306">
                  <c:v>4.16</c:v>
                </c:pt>
                <c:pt idx="2307">
                  <c:v>4.1500000000000004</c:v>
                </c:pt>
                <c:pt idx="2308">
                  <c:v>4.1399999999999997</c:v>
                </c:pt>
                <c:pt idx="2309">
                  <c:v>4.13</c:v>
                </c:pt>
                <c:pt idx="2310">
                  <c:v>4.1100000000000003</c:v>
                </c:pt>
                <c:pt idx="2311">
                  <c:v>4.12</c:v>
                </c:pt>
                <c:pt idx="2312">
                  <c:v>4.1100000000000003</c:v>
                </c:pt>
                <c:pt idx="2313">
                  <c:v>4.12</c:v>
                </c:pt>
                <c:pt idx="2314">
                  <c:v>4.13</c:v>
                </c:pt>
                <c:pt idx="2315">
                  <c:v>4.13</c:v>
                </c:pt>
                <c:pt idx="2316">
                  <c:v>4.13</c:v>
                </c:pt>
                <c:pt idx="2317">
                  <c:v>4.1399999999999997</c:v>
                </c:pt>
                <c:pt idx="2318">
                  <c:v>4.13</c:v>
                </c:pt>
                <c:pt idx="2319">
                  <c:v>4.1500000000000004</c:v>
                </c:pt>
                <c:pt idx="2320">
                  <c:v>4.16</c:v>
                </c:pt>
                <c:pt idx="2321">
                  <c:v>4.1500000000000004</c:v>
                </c:pt>
                <c:pt idx="2322">
                  <c:v>4.1500000000000004</c:v>
                </c:pt>
                <c:pt idx="2323">
                  <c:v>4.16</c:v>
                </c:pt>
                <c:pt idx="2324">
                  <c:v>4.16</c:v>
                </c:pt>
                <c:pt idx="2325">
                  <c:v>4.1500000000000004</c:v>
                </c:pt>
                <c:pt idx="2326">
                  <c:v>4.1500000000000004</c:v>
                </c:pt>
                <c:pt idx="2327">
                  <c:v>4.1500000000000004</c:v>
                </c:pt>
                <c:pt idx="2328">
                  <c:v>4.1500000000000004</c:v>
                </c:pt>
                <c:pt idx="2329">
                  <c:v>4.1500000000000004</c:v>
                </c:pt>
                <c:pt idx="2330">
                  <c:v>4.16</c:v>
                </c:pt>
                <c:pt idx="2331">
                  <c:v>4.1500000000000004</c:v>
                </c:pt>
                <c:pt idx="2332">
                  <c:v>4.1500000000000004</c:v>
                </c:pt>
                <c:pt idx="2333">
                  <c:v>4.16</c:v>
                </c:pt>
                <c:pt idx="2334">
                  <c:v>4.16</c:v>
                </c:pt>
                <c:pt idx="2335">
                  <c:v>4.16</c:v>
                </c:pt>
                <c:pt idx="2336">
                  <c:v>4.16</c:v>
                </c:pt>
                <c:pt idx="2337">
                  <c:v>4.1500000000000004</c:v>
                </c:pt>
                <c:pt idx="2338">
                  <c:v>4.1500000000000004</c:v>
                </c:pt>
                <c:pt idx="2339">
                  <c:v>4.1500000000000004</c:v>
                </c:pt>
                <c:pt idx="2340">
                  <c:v>4.1399999999999997</c:v>
                </c:pt>
                <c:pt idx="2341">
                  <c:v>4.13</c:v>
                </c:pt>
                <c:pt idx="2342">
                  <c:v>4.13</c:v>
                </c:pt>
                <c:pt idx="2343">
                  <c:v>4.1399999999999997</c:v>
                </c:pt>
                <c:pt idx="2344">
                  <c:v>4.1500000000000004</c:v>
                </c:pt>
                <c:pt idx="2345">
                  <c:v>4.1399999999999997</c:v>
                </c:pt>
                <c:pt idx="2346">
                  <c:v>4.1399999999999997</c:v>
                </c:pt>
                <c:pt idx="2347">
                  <c:v>4.1500000000000004</c:v>
                </c:pt>
                <c:pt idx="2348">
                  <c:v>4.17</c:v>
                </c:pt>
                <c:pt idx="2349">
                  <c:v>4.18</c:v>
                </c:pt>
                <c:pt idx="2350">
                  <c:v>4.18</c:v>
                </c:pt>
                <c:pt idx="2351">
                  <c:v>4.17</c:v>
                </c:pt>
                <c:pt idx="2352">
                  <c:v>4.16</c:v>
                </c:pt>
                <c:pt idx="2353">
                  <c:v>4.18</c:v>
                </c:pt>
                <c:pt idx="2354">
                  <c:v>4.17</c:v>
                </c:pt>
                <c:pt idx="2355">
                  <c:v>4.22</c:v>
                </c:pt>
                <c:pt idx="2356">
                  <c:v>4.2300000000000004</c:v>
                </c:pt>
                <c:pt idx="2357">
                  <c:v>4.22</c:v>
                </c:pt>
                <c:pt idx="2358">
                  <c:v>4.2300000000000004</c:v>
                </c:pt>
                <c:pt idx="2359">
                  <c:v>4.2300000000000004</c:v>
                </c:pt>
                <c:pt idx="2360">
                  <c:v>4.21</c:v>
                </c:pt>
                <c:pt idx="2361">
                  <c:v>4.2</c:v>
                </c:pt>
                <c:pt idx="2362">
                  <c:v>4.1900000000000004</c:v>
                </c:pt>
                <c:pt idx="2363">
                  <c:v>4.2</c:v>
                </c:pt>
                <c:pt idx="2364">
                  <c:v>4.1900000000000004</c:v>
                </c:pt>
                <c:pt idx="2365">
                  <c:v>4.2</c:v>
                </c:pt>
                <c:pt idx="2366">
                  <c:v>4.22</c:v>
                </c:pt>
                <c:pt idx="2367">
                  <c:v>4.22</c:v>
                </c:pt>
                <c:pt idx="2368">
                  <c:v>4.21</c:v>
                </c:pt>
                <c:pt idx="2369">
                  <c:v>4.21</c:v>
                </c:pt>
                <c:pt idx="2370">
                  <c:v>4.21</c:v>
                </c:pt>
                <c:pt idx="2371">
                  <c:v>4.2</c:v>
                </c:pt>
                <c:pt idx="2372">
                  <c:v>4.1900000000000004</c:v>
                </c:pt>
                <c:pt idx="2373">
                  <c:v>4.1900000000000004</c:v>
                </c:pt>
                <c:pt idx="2374">
                  <c:v>4.18</c:v>
                </c:pt>
                <c:pt idx="2375">
                  <c:v>4.17</c:v>
                </c:pt>
                <c:pt idx="2376">
                  <c:v>4.18</c:v>
                </c:pt>
                <c:pt idx="2377">
                  <c:v>4.17</c:v>
                </c:pt>
                <c:pt idx="2378">
                  <c:v>4.18</c:v>
                </c:pt>
                <c:pt idx="2379">
                  <c:v>4.1900000000000004</c:v>
                </c:pt>
                <c:pt idx="2380">
                  <c:v>4.18</c:v>
                </c:pt>
                <c:pt idx="2381">
                  <c:v>4.18</c:v>
                </c:pt>
                <c:pt idx="2382">
                  <c:v>4.2</c:v>
                </c:pt>
                <c:pt idx="2383">
                  <c:v>4.2</c:v>
                </c:pt>
                <c:pt idx="2384">
                  <c:v>4.1900000000000004</c:v>
                </c:pt>
                <c:pt idx="2385">
                  <c:v>4.1900000000000004</c:v>
                </c:pt>
                <c:pt idx="2386">
                  <c:v>4.18</c:v>
                </c:pt>
                <c:pt idx="2387">
                  <c:v>4.1900000000000004</c:v>
                </c:pt>
                <c:pt idx="2388">
                  <c:v>4.1900000000000004</c:v>
                </c:pt>
                <c:pt idx="2389">
                  <c:v>4.1900000000000004</c:v>
                </c:pt>
                <c:pt idx="2390">
                  <c:v>4.18</c:v>
                </c:pt>
                <c:pt idx="2391">
                  <c:v>4.2</c:v>
                </c:pt>
                <c:pt idx="2392">
                  <c:v>4.18</c:v>
                </c:pt>
                <c:pt idx="2393">
                  <c:v>4.1900000000000004</c:v>
                </c:pt>
                <c:pt idx="2394">
                  <c:v>4.2</c:v>
                </c:pt>
                <c:pt idx="2395">
                  <c:v>4.2</c:v>
                </c:pt>
                <c:pt idx="2396">
                  <c:v>4.2</c:v>
                </c:pt>
                <c:pt idx="2397">
                  <c:v>4.2</c:v>
                </c:pt>
                <c:pt idx="2398">
                  <c:v>4.2</c:v>
                </c:pt>
                <c:pt idx="2399">
                  <c:v>4.2</c:v>
                </c:pt>
                <c:pt idx="2400">
                  <c:v>4.21</c:v>
                </c:pt>
                <c:pt idx="2401">
                  <c:v>4.2</c:v>
                </c:pt>
                <c:pt idx="2402">
                  <c:v>4.1900000000000004</c:v>
                </c:pt>
                <c:pt idx="2403">
                  <c:v>4.1900000000000004</c:v>
                </c:pt>
                <c:pt idx="2404">
                  <c:v>4.2</c:v>
                </c:pt>
                <c:pt idx="2405">
                  <c:v>4.2</c:v>
                </c:pt>
                <c:pt idx="2406">
                  <c:v>4.2</c:v>
                </c:pt>
                <c:pt idx="2407">
                  <c:v>4.2</c:v>
                </c:pt>
                <c:pt idx="2408">
                  <c:v>4.21</c:v>
                </c:pt>
                <c:pt idx="2409">
                  <c:v>4.21</c:v>
                </c:pt>
                <c:pt idx="2410">
                  <c:v>4.21</c:v>
                </c:pt>
                <c:pt idx="2411">
                  <c:v>4.2</c:v>
                </c:pt>
                <c:pt idx="2412">
                  <c:v>4.21</c:v>
                </c:pt>
                <c:pt idx="2413">
                  <c:v>4.2</c:v>
                </c:pt>
                <c:pt idx="2414">
                  <c:v>4.21</c:v>
                </c:pt>
                <c:pt idx="2415">
                  <c:v>4.21</c:v>
                </c:pt>
                <c:pt idx="2416">
                  <c:v>4.2300000000000004</c:v>
                </c:pt>
                <c:pt idx="2417">
                  <c:v>4.22</c:v>
                </c:pt>
                <c:pt idx="2418">
                  <c:v>4.21</c:v>
                </c:pt>
                <c:pt idx="2419">
                  <c:v>4.21</c:v>
                </c:pt>
                <c:pt idx="2420">
                  <c:v>4.22</c:v>
                </c:pt>
                <c:pt idx="2421">
                  <c:v>4.21</c:v>
                </c:pt>
                <c:pt idx="2422">
                  <c:v>4.2</c:v>
                </c:pt>
                <c:pt idx="2423">
                  <c:v>4.21</c:v>
                </c:pt>
                <c:pt idx="2424">
                  <c:v>4.22</c:v>
                </c:pt>
                <c:pt idx="2425">
                  <c:v>4.22</c:v>
                </c:pt>
                <c:pt idx="2426">
                  <c:v>4.2300000000000004</c:v>
                </c:pt>
                <c:pt idx="2427">
                  <c:v>4.2300000000000004</c:v>
                </c:pt>
                <c:pt idx="2428">
                  <c:v>4.24</c:v>
                </c:pt>
                <c:pt idx="2429">
                  <c:v>4.22</c:v>
                </c:pt>
                <c:pt idx="2430">
                  <c:v>4.2300000000000004</c:v>
                </c:pt>
                <c:pt idx="2431">
                  <c:v>4.2300000000000004</c:v>
                </c:pt>
                <c:pt idx="2432">
                  <c:v>4.2300000000000004</c:v>
                </c:pt>
                <c:pt idx="2433">
                  <c:v>4.24</c:v>
                </c:pt>
                <c:pt idx="2434">
                  <c:v>4.22</c:v>
                </c:pt>
                <c:pt idx="2435">
                  <c:v>4.21</c:v>
                </c:pt>
                <c:pt idx="2436">
                  <c:v>4.21</c:v>
                </c:pt>
                <c:pt idx="2437">
                  <c:v>4.22</c:v>
                </c:pt>
                <c:pt idx="2438">
                  <c:v>4.2</c:v>
                </c:pt>
                <c:pt idx="2439">
                  <c:v>4.21</c:v>
                </c:pt>
                <c:pt idx="2440">
                  <c:v>4.2</c:v>
                </c:pt>
                <c:pt idx="2441">
                  <c:v>4.21</c:v>
                </c:pt>
                <c:pt idx="2442">
                  <c:v>4.2</c:v>
                </c:pt>
                <c:pt idx="2443">
                  <c:v>4.2</c:v>
                </c:pt>
                <c:pt idx="2444">
                  <c:v>4.2</c:v>
                </c:pt>
                <c:pt idx="2445">
                  <c:v>4.21</c:v>
                </c:pt>
                <c:pt idx="2446">
                  <c:v>4.21</c:v>
                </c:pt>
                <c:pt idx="2447">
                  <c:v>4.2</c:v>
                </c:pt>
                <c:pt idx="2448">
                  <c:v>4.21</c:v>
                </c:pt>
                <c:pt idx="2449">
                  <c:v>4.21</c:v>
                </c:pt>
                <c:pt idx="2450">
                  <c:v>4.2</c:v>
                </c:pt>
                <c:pt idx="2451">
                  <c:v>4.2</c:v>
                </c:pt>
                <c:pt idx="2452">
                  <c:v>4.2</c:v>
                </c:pt>
                <c:pt idx="2453">
                  <c:v>4.2</c:v>
                </c:pt>
                <c:pt idx="2454">
                  <c:v>4.2</c:v>
                </c:pt>
                <c:pt idx="2455">
                  <c:v>4.2</c:v>
                </c:pt>
                <c:pt idx="2456">
                  <c:v>4.1900000000000004</c:v>
                </c:pt>
                <c:pt idx="2457">
                  <c:v>4.1900000000000004</c:v>
                </c:pt>
                <c:pt idx="2458">
                  <c:v>4.1900000000000004</c:v>
                </c:pt>
                <c:pt idx="2459">
                  <c:v>4.2</c:v>
                </c:pt>
                <c:pt idx="2460">
                  <c:v>4.1900000000000004</c:v>
                </c:pt>
                <c:pt idx="2461">
                  <c:v>4.1900000000000004</c:v>
                </c:pt>
                <c:pt idx="2462">
                  <c:v>4.1900000000000004</c:v>
                </c:pt>
                <c:pt idx="2463">
                  <c:v>4.2</c:v>
                </c:pt>
                <c:pt idx="2464">
                  <c:v>4.1900000000000004</c:v>
                </c:pt>
                <c:pt idx="2465">
                  <c:v>4.1900000000000004</c:v>
                </c:pt>
                <c:pt idx="2466">
                  <c:v>4.2</c:v>
                </c:pt>
                <c:pt idx="2467">
                  <c:v>4.2</c:v>
                </c:pt>
                <c:pt idx="2468">
                  <c:v>4.2</c:v>
                </c:pt>
                <c:pt idx="2469">
                  <c:v>4.1900000000000004</c:v>
                </c:pt>
                <c:pt idx="2470">
                  <c:v>4.2</c:v>
                </c:pt>
                <c:pt idx="2471">
                  <c:v>4.2</c:v>
                </c:pt>
                <c:pt idx="2472">
                  <c:v>4.2</c:v>
                </c:pt>
                <c:pt idx="2473">
                  <c:v>4.2</c:v>
                </c:pt>
                <c:pt idx="2474">
                  <c:v>4.2</c:v>
                </c:pt>
                <c:pt idx="2475">
                  <c:v>4.1900000000000004</c:v>
                </c:pt>
                <c:pt idx="2476">
                  <c:v>4.1900000000000004</c:v>
                </c:pt>
                <c:pt idx="2477">
                  <c:v>4.2</c:v>
                </c:pt>
                <c:pt idx="2478">
                  <c:v>4.2</c:v>
                </c:pt>
                <c:pt idx="2479">
                  <c:v>4.2</c:v>
                </c:pt>
                <c:pt idx="2480">
                  <c:v>4.2</c:v>
                </c:pt>
                <c:pt idx="2481">
                  <c:v>4.2</c:v>
                </c:pt>
                <c:pt idx="2482">
                  <c:v>4.21</c:v>
                </c:pt>
                <c:pt idx="2483">
                  <c:v>4.21</c:v>
                </c:pt>
                <c:pt idx="2484">
                  <c:v>4.2</c:v>
                </c:pt>
                <c:pt idx="2485">
                  <c:v>4.2</c:v>
                </c:pt>
                <c:pt idx="2486">
                  <c:v>4.2</c:v>
                </c:pt>
                <c:pt idx="2487">
                  <c:v>4.21</c:v>
                </c:pt>
                <c:pt idx="2488">
                  <c:v>4.21</c:v>
                </c:pt>
                <c:pt idx="2489">
                  <c:v>4.2</c:v>
                </c:pt>
                <c:pt idx="2490">
                  <c:v>4.2</c:v>
                </c:pt>
                <c:pt idx="2491">
                  <c:v>4.2</c:v>
                </c:pt>
                <c:pt idx="2492">
                  <c:v>4.2</c:v>
                </c:pt>
                <c:pt idx="2493">
                  <c:v>4.2</c:v>
                </c:pt>
                <c:pt idx="2494">
                  <c:v>4.2</c:v>
                </c:pt>
                <c:pt idx="2495">
                  <c:v>4.2</c:v>
                </c:pt>
                <c:pt idx="2496">
                  <c:v>4.1900000000000004</c:v>
                </c:pt>
                <c:pt idx="2497">
                  <c:v>4.2</c:v>
                </c:pt>
                <c:pt idx="2498">
                  <c:v>4.2</c:v>
                </c:pt>
                <c:pt idx="2499">
                  <c:v>4.2</c:v>
                </c:pt>
                <c:pt idx="2500">
                  <c:v>4.1900000000000004</c:v>
                </c:pt>
                <c:pt idx="2501">
                  <c:v>4.18</c:v>
                </c:pt>
                <c:pt idx="2502">
                  <c:v>4.1900000000000004</c:v>
                </c:pt>
                <c:pt idx="2503">
                  <c:v>4.2</c:v>
                </c:pt>
                <c:pt idx="2504">
                  <c:v>4.1900000000000004</c:v>
                </c:pt>
                <c:pt idx="2505">
                  <c:v>4.2</c:v>
                </c:pt>
                <c:pt idx="2506">
                  <c:v>4.2</c:v>
                </c:pt>
                <c:pt idx="2507">
                  <c:v>4.1900000000000004</c:v>
                </c:pt>
                <c:pt idx="2508">
                  <c:v>4.1900000000000004</c:v>
                </c:pt>
                <c:pt idx="2509">
                  <c:v>4.18</c:v>
                </c:pt>
                <c:pt idx="2510">
                  <c:v>4.1900000000000004</c:v>
                </c:pt>
                <c:pt idx="2511">
                  <c:v>4.1900000000000004</c:v>
                </c:pt>
                <c:pt idx="2512">
                  <c:v>4.2</c:v>
                </c:pt>
                <c:pt idx="2513">
                  <c:v>4.2</c:v>
                </c:pt>
                <c:pt idx="2514">
                  <c:v>4.2</c:v>
                </c:pt>
                <c:pt idx="2515">
                  <c:v>4.2</c:v>
                </c:pt>
                <c:pt idx="2516">
                  <c:v>4.2</c:v>
                </c:pt>
                <c:pt idx="2517">
                  <c:v>4.1900000000000004</c:v>
                </c:pt>
                <c:pt idx="2518">
                  <c:v>4.2</c:v>
                </c:pt>
                <c:pt idx="2519">
                  <c:v>4.1900000000000004</c:v>
                </c:pt>
                <c:pt idx="2520">
                  <c:v>4.2</c:v>
                </c:pt>
                <c:pt idx="2521">
                  <c:v>4.2</c:v>
                </c:pt>
                <c:pt idx="2522">
                  <c:v>4.2</c:v>
                </c:pt>
                <c:pt idx="2523">
                  <c:v>4.1900000000000004</c:v>
                </c:pt>
                <c:pt idx="2524">
                  <c:v>4.2</c:v>
                </c:pt>
                <c:pt idx="2525">
                  <c:v>4.2</c:v>
                </c:pt>
                <c:pt idx="2526">
                  <c:v>4.2</c:v>
                </c:pt>
                <c:pt idx="2527">
                  <c:v>4.21</c:v>
                </c:pt>
                <c:pt idx="2528">
                  <c:v>4.22</c:v>
                </c:pt>
                <c:pt idx="2529">
                  <c:v>4.21</c:v>
                </c:pt>
                <c:pt idx="2530">
                  <c:v>4.21</c:v>
                </c:pt>
                <c:pt idx="2531">
                  <c:v>4.21</c:v>
                </c:pt>
                <c:pt idx="2532">
                  <c:v>4.21</c:v>
                </c:pt>
                <c:pt idx="2533">
                  <c:v>4.21</c:v>
                </c:pt>
                <c:pt idx="2534">
                  <c:v>4.21</c:v>
                </c:pt>
                <c:pt idx="2535">
                  <c:v>4.21</c:v>
                </c:pt>
                <c:pt idx="2536">
                  <c:v>4.2</c:v>
                </c:pt>
                <c:pt idx="2537">
                  <c:v>4.2</c:v>
                </c:pt>
                <c:pt idx="2538">
                  <c:v>4.21</c:v>
                </c:pt>
                <c:pt idx="2539">
                  <c:v>4.2</c:v>
                </c:pt>
                <c:pt idx="2540">
                  <c:v>4.2</c:v>
                </c:pt>
                <c:pt idx="2541">
                  <c:v>4.21</c:v>
                </c:pt>
                <c:pt idx="2542">
                  <c:v>4.22</c:v>
                </c:pt>
                <c:pt idx="2543">
                  <c:v>4.2300000000000004</c:v>
                </c:pt>
                <c:pt idx="2544">
                  <c:v>4.2300000000000004</c:v>
                </c:pt>
                <c:pt idx="2545">
                  <c:v>4.2300000000000004</c:v>
                </c:pt>
                <c:pt idx="2546">
                  <c:v>4.2300000000000004</c:v>
                </c:pt>
                <c:pt idx="2547">
                  <c:v>4.24</c:v>
                </c:pt>
                <c:pt idx="2548">
                  <c:v>4.2300000000000004</c:v>
                </c:pt>
                <c:pt idx="2549">
                  <c:v>4.24</c:v>
                </c:pt>
                <c:pt idx="2550">
                  <c:v>4.24</c:v>
                </c:pt>
                <c:pt idx="2551">
                  <c:v>4.24</c:v>
                </c:pt>
                <c:pt idx="2552">
                  <c:v>4.24</c:v>
                </c:pt>
                <c:pt idx="2553">
                  <c:v>4.2699999999999996</c:v>
                </c:pt>
                <c:pt idx="2554">
                  <c:v>4.29</c:v>
                </c:pt>
                <c:pt idx="2555">
                  <c:v>4.29</c:v>
                </c:pt>
                <c:pt idx="2556">
                  <c:v>4.29</c:v>
                </c:pt>
                <c:pt idx="2557">
                  <c:v>4.28</c:v>
                </c:pt>
                <c:pt idx="2558">
                  <c:v>4.29</c:v>
                </c:pt>
                <c:pt idx="2559">
                  <c:v>4.29</c:v>
                </c:pt>
                <c:pt idx="2560">
                  <c:v>4.3099999999999996</c:v>
                </c:pt>
                <c:pt idx="2561">
                  <c:v>4.32</c:v>
                </c:pt>
                <c:pt idx="2562">
                  <c:v>4.3499999999999996</c:v>
                </c:pt>
                <c:pt idx="2563">
                  <c:v>4.3499999999999996</c:v>
                </c:pt>
                <c:pt idx="2564">
                  <c:v>4.3499999999999996</c:v>
                </c:pt>
                <c:pt idx="2565">
                  <c:v>4.3499999999999996</c:v>
                </c:pt>
                <c:pt idx="2566">
                  <c:v>4.3499999999999996</c:v>
                </c:pt>
                <c:pt idx="2567">
                  <c:v>4.38</c:v>
                </c:pt>
                <c:pt idx="2568">
                  <c:v>4.4000000000000004</c:v>
                </c:pt>
                <c:pt idx="2569">
                  <c:v>4.4000000000000004</c:v>
                </c:pt>
                <c:pt idx="2570">
                  <c:v>4.42</c:v>
                </c:pt>
                <c:pt idx="2571">
                  <c:v>4.42</c:v>
                </c:pt>
                <c:pt idx="2572">
                  <c:v>4.43</c:v>
                </c:pt>
                <c:pt idx="2573">
                  <c:v>4.4400000000000004</c:v>
                </c:pt>
                <c:pt idx="2574">
                  <c:v>4.4400000000000004</c:v>
                </c:pt>
                <c:pt idx="2575">
                  <c:v>4.4400000000000004</c:v>
                </c:pt>
                <c:pt idx="2576">
                  <c:v>4.4400000000000004</c:v>
                </c:pt>
                <c:pt idx="2577">
                  <c:v>4.43</c:v>
                </c:pt>
                <c:pt idx="2578">
                  <c:v>4.43</c:v>
                </c:pt>
                <c:pt idx="2579">
                  <c:v>4.4400000000000004</c:v>
                </c:pt>
                <c:pt idx="2580">
                  <c:v>4.4400000000000004</c:v>
                </c:pt>
                <c:pt idx="2581">
                  <c:v>4.4400000000000004</c:v>
                </c:pt>
                <c:pt idx="2582">
                  <c:v>4.4400000000000004</c:v>
                </c:pt>
                <c:pt idx="2583">
                  <c:v>4.4400000000000004</c:v>
                </c:pt>
                <c:pt idx="2584">
                  <c:v>4.4400000000000004</c:v>
                </c:pt>
                <c:pt idx="2585">
                  <c:v>4.45</c:v>
                </c:pt>
                <c:pt idx="2586">
                  <c:v>4.45</c:v>
                </c:pt>
                <c:pt idx="2587">
                  <c:v>4.45</c:v>
                </c:pt>
                <c:pt idx="2588">
                  <c:v>4.45</c:v>
                </c:pt>
                <c:pt idx="2589">
                  <c:v>4.45</c:v>
                </c:pt>
                <c:pt idx="2590">
                  <c:v>4.4400000000000004</c:v>
                </c:pt>
                <c:pt idx="2591">
                  <c:v>4.4400000000000004</c:v>
                </c:pt>
                <c:pt idx="2592">
                  <c:v>4.45</c:v>
                </c:pt>
                <c:pt idx="2593">
                  <c:v>4.45</c:v>
                </c:pt>
                <c:pt idx="2594">
                  <c:v>4.46</c:v>
                </c:pt>
                <c:pt idx="2595">
                  <c:v>4.47</c:v>
                </c:pt>
                <c:pt idx="2596">
                  <c:v>4.47</c:v>
                </c:pt>
                <c:pt idx="2597">
                  <c:v>4.47</c:v>
                </c:pt>
                <c:pt idx="2598">
                  <c:v>4.47</c:v>
                </c:pt>
                <c:pt idx="2599">
                  <c:v>4.47</c:v>
                </c:pt>
                <c:pt idx="2600">
                  <c:v>4.47</c:v>
                </c:pt>
                <c:pt idx="2601">
                  <c:v>4.47</c:v>
                </c:pt>
                <c:pt idx="2602">
                  <c:v>4.4800000000000004</c:v>
                </c:pt>
                <c:pt idx="2603">
                  <c:v>4.53</c:v>
                </c:pt>
                <c:pt idx="2604">
                  <c:v>4.5599999999999996</c:v>
                </c:pt>
                <c:pt idx="2605">
                  <c:v>4.55</c:v>
                </c:pt>
                <c:pt idx="2606">
                  <c:v>4.5599999999999996</c:v>
                </c:pt>
                <c:pt idx="2607">
                  <c:v>4.5599999999999996</c:v>
                </c:pt>
                <c:pt idx="2608">
                  <c:v>4.57</c:v>
                </c:pt>
                <c:pt idx="2609">
                  <c:v>4.6900000000000004</c:v>
                </c:pt>
                <c:pt idx="2610">
                  <c:v>4.71</c:v>
                </c:pt>
                <c:pt idx="2611">
                  <c:v>4.74</c:v>
                </c:pt>
                <c:pt idx="2612">
                  <c:v>4.75</c:v>
                </c:pt>
                <c:pt idx="2613">
                  <c:v>4.7699999999999996</c:v>
                </c:pt>
                <c:pt idx="2614">
                  <c:v>4.7699999999999996</c:v>
                </c:pt>
                <c:pt idx="2615">
                  <c:v>4.78</c:v>
                </c:pt>
                <c:pt idx="2616">
                  <c:v>4.78</c:v>
                </c:pt>
                <c:pt idx="2617">
                  <c:v>4.78</c:v>
                </c:pt>
                <c:pt idx="2618">
                  <c:v>4.78</c:v>
                </c:pt>
                <c:pt idx="2619">
                  <c:v>4.7699999999999996</c:v>
                </c:pt>
                <c:pt idx="2620">
                  <c:v>4.76</c:v>
                </c:pt>
                <c:pt idx="2621">
                  <c:v>4.76</c:v>
                </c:pt>
                <c:pt idx="2622">
                  <c:v>4.7699999999999996</c:v>
                </c:pt>
                <c:pt idx="2623">
                  <c:v>4.78</c:v>
                </c:pt>
                <c:pt idx="2624">
                  <c:v>4.78</c:v>
                </c:pt>
                <c:pt idx="2625">
                  <c:v>4.79</c:v>
                </c:pt>
                <c:pt idx="2626">
                  <c:v>4.8</c:v>
                </c:pt>
                <c:pt idx="2627">
                  <c:v>4.8099999999999996</c:v>
                </c:pt>
                <c:pt idx="2628">
                  <c:v>4.79</c:v>
                </c:pt>
                <c:pt idx="2629">
                  <c:v>4.8099999999999996</c:v>
                </c:pt>
                <c:pt idx="2630">
                  <c:v>4.8099999999999996</c:v>
                </c:pt>
                <c:pt idx="2631">
                  <c:v>4.8099999999999996</c:v>
                </c:pt>
                <c:pt idx="2632">
                  <c:v>4.82</c:v>
                </c:pt>
                <c:pt idx="2633">
                  <c:v>4.8099999999999996</c:v>
                </c:pt>
                <c:pt idx="2634">
                  <c:v>4.82</c:v>
                </c:pt>
                <c:pt idx="2635">
                  <c:v>4.83</c:v>
                </c:pt>
                <c:pt idx="2636">
                  <c:v>4.83</c:v>
                </c:pt>
                <c:pt idx="2637">
                  <c:v>4.84</c:v>
                </c:pt>
                <c:pt idx="2638">
                  <c:v>4.8600000000000003</c:v>
                </c:pt>
                <c:pt idx="2639">
                  <c:v>4.8899999999999997</c:v>
                </c:pt>
                <c:pt idx="2640">
                  <c:v>4.8899999999999997</c:v>
                </c:pt>
                <c:pt idx="2641">
                  <c:v>4.9000000000000004</c:v>
                </c:pt>
                <c:pt idx="2642">
                  <c:v>4.9000000000000004</c:v>
                </c:pt>
                <c:pt idx="2643">
                  <c:v>4.92</c:v>
                </c:pt>
                <c:pt idx="2644">
                  <c:v>4.93</c:v>
                </c:pt>
                <c:pt idx="2645">
                  <c:v>4.95</c:v>
                </c:pt>
                <c:pt idx="2646">
                  <c:v>4.96</c:v>
                </c:pt>
                <c:pt idx="2647">
                  <c:v>4.96</c:v>
                </c:pt>
                <c:pt idx="2648">
                  <c:v>4.95</c:v>
                </c:pt>
                <c:pt idx="2649">
                  <c:v>4.95</c:v>
                </c:pt>
                <c:pt idx="2650">
                  <c:v>4.95</c:v>
                </c:pt>
                <c:pt idx="2651">
                  <c:v>4.97</c:v>
                </c:pt>
                <c:pt idx="2652">
                  <c:v>5.03</c:v>
                </c:pt>
                <c:pt idx="2653">
                  <c:v>5.03</c:v>
                </c:pt>
                <c:pt idx="2654">
                  <c:v>5.0599999999999996</c:v>
                </c:pt>
                <c:pt idx="2655">
                  <c:v>5.08</c:v>
                </c:pt>
                <c:pt idx="2656">
                  <c:v>5.09</c:v>
                </c:pt>
                <c:pt idx="2657">
                  <c:v>5.0999999999999996</c:v>
                </c:pt>
                <c:pt idx="2658">
                  <c:v>5.0999999999999996</c:v>
                </c:pt>
                <c:pt idx="2659">
                  <c:v>5.0999999999999996</c:v>
                </c:pt>
                <c:pt idx="2660">
                  <c:v>5.09</c:v>
                </c:pt>
                <c:pt idx="2661">
                  <c:v>5.09</c:v>
                </c:pt>
                <c:pt idx="2662">
                  <c:v>5.09</c:v>
                </c:pt>
                <c:pt idx="2663">
                  <c:v>5.08</c:v>
                </c:pt>
                <c:pt idx="2664">
                  <c:v>5.07</c:v>
                </c:pt>
                <c:pt idx="2665">
                  <c:v>5.09</c:v>
                </c:pt>
                <c:pt idx="2666">
                  <c:v>5.0999999999999996</c:v>
                </c:pt>
                <c:pt idx="2667">
                  <c:v>5.0999999999999996</c:v>
                </c:pt>
                <c:pt idx="2668">
                  <c:v>5.0999999999999996</c:v>
                </c:pt>
                <c:pt idx="2669">
                  <c:v>5.0999999999999996</c:v>
                </c:pt>
                <c:pt idx="2670">
                  <c:v>5.09</c:v>
                </c:pt>
                <c:pt idx="2671">
                  <c:v>5.09</c:v>
                </c:pt>
                <c:pt idx="2672">
                  <c:v>5.0999999999999996</c:v>
                </c:pt>
                <c:pt idx="2673">
                  <c:v>5.0999999999999996</c:v>
                </c:pt>
                <c:pt idx="2674">
                  <c:v>5.09</c:v>
                </c:pt>
                <c:pt idx="2675">
                  <c:v>5.09</c:v>
                </c:pt>
                <c:pt idx="2676">
                  <c:v>5.09</c:v>
                </c:pt>
                <c:pt idx="2677">
                  <c:v>5.09</c:v>
                </c:pt>
                <c:pt idx="2678">
                  <c:v>5.09</c:v>
                </c:pt>
                <c:pt idx="2679">
                  <c:v>5.09</c:v>
                </c:pt>
                <c:pt idx="2680">
                  <c:v>5.09</c:v>
                </c:pt>
                <c:pt idx="2681">
                  <c:v>5.09</c:v>
                </c:pt>
                <c:pt idx="2682">
                  <c:v>5.09</c:v>
                </c:pt>
                <c:pt idx="2683">
                  <c:v>5.09</c:v>
                </c:pt>
                <c:pt idx="2684">
                  <c:v>5.09</c:v>
                </c:pt>
                <c:pt idx="2685">
                  <c:v>5.12</c:v>
                </c:pt>
                <c:pt idx="2686">
                  <c:v>5.14</c:v>
                </c:pt>
                <c:pt idx="2687">
                  <c:v>5.15</c:v>
                </c:pt>
                <c:pt idx="2688">
                  <c:v>5.15</c:v>
                </c:pt>
                <c:pt idx="2689">
                  <c:v>5.16</c:v>
                </c:pt>
                <c:pt idx="2690">
                  <c:v>5.16</c:v>
                </c:pt>
                <c:pt idx="2691">
                  <c:v>5.16</c:v>
                </c:pt>
                <c:pt idx="2692">
                  <c:v>5.17</c:v>
                </c:pt>
                <c:pt idx="2693">
                  <c:v>5.18</c:v>
                </c:pt>
                <c:pt idx="2694">
                  <c:v>5.18</c:v>
                </c:pt>
                <c:pt idx="2695">
                  <c:v>5.19</c:v>
                </c:pt>
                <c:pt idx="2696">
                  <c:v>5.21</c:v>
                </c:pt>
                <c:pt idx="2697">
                  <c:v>5.21</c:v>
                </c:pt>
                <c:pt idx="2698">
                  <c:v>5.22</c:v>
                </c:pt>
                <c:pt idx="2699">
                  <c:v>5.24</c:v>
                </c:pt>
                <c:pt idx="2700">
                  <c:v>5.26</c:v>
                </c:pt>
                <c:pt idx="2701">
                  <c:v>5.27</c:v>
                </c:pt>
                <c:pt idx="2702">
                  <c:v>5.28</c:v>
                </c:pt>
                <c:pt idx="2703">
                  <c:v>5.29</c:v>
                </c:pt>
                <c:pt idx="2704">
                  <c:v>5.29</c:v>
                </c:pt>
                <c:pt idx="2705">
                  <c:v>5.3</c:v>
                </c:pt>
                <c:pt idx="2706">
                  <c:v>5.32</c:v>
                </c:pt>
                <c:pt idx="2707">
                  <c:v>5.33</c:v>
                </c:pt>
                <c:pt idx="2708">
                  <c:v>5.35</c:v>
                </c:pt>
                <c:pt idx="2709">
                  <c:v>5.39</c:v>
                </c:pt>
                <c:pt idx="2710">
                  <c:v>5.42</c:v>
                </c:pt>
                <c:pt idx="2711">
                  <c:v>5.43</c:v>
                </c:pt>
                <c:pt idx="2712">
                  <c:v>5.47</c:v>
                </c:pt>
                <c:pt idx="2713">
                  <c:v>5.48</c:v>
                </c:pt>
                <c:pt idx="2714">
                  <c:v>5.49</c:v>
                </c:pt>
                <c:pt idx="2715">
                  <c:v>5.5</c:v>
                </c:pt>
                <c:pt idx="2716">
                  <c:v>5.54</c:v>
                </c:pt>
                <c:pt idx="2717">
                  <c:v>5.56</c:v>
                </c:pt>
                <c:pt idx="2718">
                  <c:v>5.59</c:v>
                </c:pt>
                <c:pt idx="2719">
                  <c:v>5.62</c:v>
                </c:pt>
                <c:pt idx="2720">
                  <c:v>5.64</c:v>
                </c:pt>
                <c:pt idx="2721">
                  <c:v>5.63</c:v>
                </c:pt>
                <c:pt idx="2722">
                  <c:v>5.65</c:v>
                </c:pt>
                <c:pt idx="2723">
                  <c:v>5.65</c:v>
                </c:pt>
                <c:pt idx="2724">
                  <c:v>5.64</c:v>
                </c:pt>
                <c:pt idx="2725">
                  <c:v>5.64</c:v>
                </c:pt>
                <c:pt idx="2726">
                  <c:v>5.65</c:v>
                </c:pt>
                <c:pt idx="2727">
                  <c:v>5.67</c:v>
                </c:pt>
                <c:pt idx="2728">
                  <c:v>5.66</c:v>
                </c:pt>
                <c:pt idx="2729">
                  <c:v>5.69</c:v>
                </c:pt>
                <c:pt idx="2730">
                  <c:v>5.71</c:v>
                </c:pt>
                <c:pt idx="2731">
                  <c:v>5.71</c:v>
                </c:pt>
                <c:pt idx="2732">
                  <c:v>5.7</c:v>
                </c:pt>
                <c:pt idx="2733">
                  <c:v>5.73</c:v>
                </c:pt>
                <c:pt idx="2734">
                  <c:v>5.7</c:v>
                </c:pt>
                <c:pt idx="2735">
                  <c:v>5.6</c:v>
                </c:pt>
                <c:pt idx="2736">
                  <c:v>5.62</c:v>
                </c:pt>
                <c:pt idx="2737">
                  <c:v>5.62</c:v>
                </c:pt>
                <c:pt idx="2738">
                  <c:v>5.64</c:v>
                </c:pt>
                <c:pt idx="2739">
                  <c:v>5.64</c:v>
                </c:pt>
                <c:pt idx="2740">
                  <c:v>5.65</c:v>
                </c:pt>
                <c:pt idx="2741">
                  <c:v>5.66</c:v>
                </c:pt>
                <c:pt idx="2742">
                  <c:v>5.65</c:v>
                </c:pt>
                <c:pt idx="2743">
                  <c:v>5.65</c:v>
                </c:pt>
                <c:pt idx="2744">
                  <c:v>5.65</c:v>
                </c:pt>
                <c:pt idx="2745">
                  <c:v>5.65</c:v>
                </c:pt>
                <c:pt idx="2746">
                  <c:v>5.65</c:v>
                </c:pt>
                <c:pt idx="2747">
                  <c:v>5.65</c:v>
                </c:pt>
                <c:pt idx="2748">
                  <c:v>5.66</c:v>
                </c:pt>
                <c:pt idx="2749">
                  <c:v>5.66</c:v>
                </c:pt>
                <c:pt idx="2750">
                  <c:v>5.65</c:v>
                </c:pt>
                <c:pt idx="2751">
                  <c:v>5.65</c:v>
                </c:pt>
                <c:pt idx="2752">
                  <c:v>5.64</c:v>
                </c:pt>
                <c:pt idx="2753">
                  <c:v>5.63</c:v>
                </c:pt>
                <c:pt idx="2754">
                  <c:v>5.64</c:v>
                </c:pt>
                <c:pt idx="2755">
                  <c:v>5.63</c:v>
                </c:pt>
                <c:pt idx="2756">
                  <c:v>5.65</c:v>
                </c:pt>
                <c:pt idx="2757">
                  <c:v>5.65</c:v>
                </c:pt>
                <c:pt idx="2758">
                  <c:v>5.65</c:v>
                </c:pt>
                <c:pt idx="2759">
                  <c:v>5.65</c:v>
                </c:pt>
                <c:pt idx="2760">
                  <c:v>5.65</c:v>
                </c:pt>
                <c:pt idx="2761">
                  <c:v>5.66</c:v>
                </c:pt>
                <c:pt idx="2762">
                  <c:v>5.66</c:v>
                </c:pt>
                <c:pt idx="2763">
                  <c:v>5.67</c:v>
                </c:pt>
                <c:pt idx="2764">
                  <c:v>5.67</c:v>
                </c:pt>
                <c:pt idx="2765">
                  <c:v>5.67</c:v>
                </c:pt>
                <c:pt idx="2766">
                  <c:v>5.67</c:v>
                </c:pt>
                <c:pt idx="2767">
                  <c:v>5.67</c:v>
                </c:pt>
                <c:pt idx="2768">
                  <c:v>5.71</c:v>
                </c:pt>
                <c:pt idx="2769">
                  <c:v>5.77</c:v>
                </c:pt>
                <c:pt idx="2770">
                  <c:v>5.8</c:v>
                </c:pt>
                <c:pt idx="2771">
                  <c:v>5.83</c:v>
                </c:pt>
                <c:pt idx="2772">
                  <c:v>5.83</c:v>
                </c:pt>
                <c:pt idx="2773">
                  <c:v>5.83</c:v>
                </c:pt>
                <c:pt idx="2774">
                  <c:v>5.85</c:v>
                </c:pt>
                <c:pt idx="2775">
                  <c:v>5.85</c:v>
                </c:pt>
                <c:pt idx="2776">
                  <c:v>5.92</c:v>
                </c:pt>
                <c:pt idx="2777">
                  <c:v>5.94</c:v>
                </c:pt>
                <c:pt idx="2778">
                  <c:v>5.93</c:v>
                </c:pt>
                <c:pt idx="2779">
                  <c:v>5.95</c:v>
                </c:pt>
                <c:pt idx="2780">
                  <c:v>5.95</c:v>
                </c:pt>
                <c:pt idx="2781">
                  <c:v>5.95</c:v>
                </c:pt>
                <c:pt idx="2782">
                  <c:v>5.99</c:v>
                </c:pt>
                <c:pt idx="2783">
                  <c:v>6</c:v>
                </c:pt>
                <c:pt idx="2784">
                  <c:v>5.99</c:v>
                </c:pt>
                <c:pt idx="2785">
                  <c:v>6.01</c:v>
                </c:pt>
                <c:pt idx="2786">
                  <c:v>6.03</c:v>
                </c:pt>
                <c:pt idx="2787">
                  <c:v>6.01</c:v>
                </c:pt>
                <c:pt idx="2788">
                  <c:v>6.03</c:v>
                </c:pt>
                <c:pt idx="2789">
                  <c:v>6.03</c:v>
                </c:pt>
                <c:pt idx="2790">
                  <c:v>6.04</c:v>
                </c:pt>
                <c:pt idx="2791">
                  <c:v>6.04</c:v>
                </c:pt>
                <c:pt idx="2792">
                  <c:v>6.05</c:v>
                </c:pt>
                <c:pt idx="2793">
                  <c:v>6.06</c:v>
                </c:pt>
                <c:pt idx="2794">
                  <c:v>6.06</c:v>
                </c:pt>
                <c:pt idx="2795">
                  <c:v>6.14</c:v>
                </c:pt>
                <c:pt idx="2796">
                  <c:v>6.15</c:v>
                </c:pt>
                <c:pt idx="2797">
                  <c:v>6.18</c:v>
                </c:pt>
                <c:pt idx="2798">
                  <c:v>6.2</c:v>
                </c:pt>
                <c:pt idx="2799">
                  <c:v>6.23</c:v>
                </c:pt>
                <c:pt idx="2800">
                  <c:v>6.27</c:v>
                </c:pt>
                <c:pt idx="2801">
                  <c:v>6.27</c:v>
                </c:pt>
                <c:pt idx="2802">
                  <c:v>6.28</c:v>
                </c:pt>
                <c:pt idx="2803">
                  <c:v>6.31</c:v>
                </c:pt>
                <c:pt idx="2804">
                  <c:v>6.31</c:v>
                </c:pt>
                <c:pt idx="2805">
                  <c:v>6.31</c:v>
                </c:pt>
                <c:pt idx="2806">
                  <c:v>6.3</c:v>
                </c:pt>
                <c:pt idx="2807">
                  <c:v>6.3</c:v>
                </c:pt>
                <c:pt idx="2808">
                  <c:v>6.28</c:v>
                </c:pt>
                <c:pt idx="2809">
                  <c:v>6.32</c:v>
                </c:pt>
                <c:pt idx="2810">
                  <c:v>6.31</c:v>
                </c:pt>
                <c:pt idx="2811">
                  <c:v>6.3</c:v>
                </c:pt>
                <c:pt idx="2812">
                  <c:v>6.31</c:v>
                </c:pt>
                <c:pt idx="2813">
                  <c:v>6.32</c:v>
                </c:pt>
                <c:pt idx="2814">
                  <c:v>6.32</c:v>
                </c:pt>
                <c:pt idx="2815">
                  <c:v>6.32</c:v>
                </c:pt>
                <c:pt idx="2816">
                  <c:v>6.31</c:v>
                </c:pt>
                <c:pt idx="2817">
                  <c:v>6.32</c:v>
                </c:pt>
                <c:pt idx="2818">
                  <c:v>6.34</c:v>
                </c:pt>
                <c:pt idx="2819">
                  <c:v>6.33</c:v>
                </c:pt>
                <c:pt idx="2820">
                  <c:v>6.33</c:v>
                </c:pt>
                <c:pt idx="2821">
                  <c:v>6.39</c:v>
                </c:pt>
                <c:pt idx="2822">
                  <c:v>6.39</c:v>
                </c:pt>
                <c:pt idx="2823">
                  <c:v>6.4</c:v>
                </c:pt>
                <c:pt idx="2824">
                  <c:v>6.4</c:v>
                </c:pt>
                <c:pt idx="2825">
                  <c:v>6.4</c:v>
                </c:pt>
                <c:pt idx="2826">
                  <c:v>6.41</c:v>
                </c:pt>
                <c:pt idx="2827">
                  <c:v>6.41</c:v>
                </c:pt>
                <c:pt idx="2828">
                  <c:v>6.41</c:v>
                </c:pt>
                <c:pt idx="2829">
                  <c:v>6.4</c:v>
                </c:pt>
                <c:pt idx="2830">
                  <c:v>6.43</c:v>
                </c:pt>
                <c:pt idx="2831">
                  <c:v>6.44</c:v>
                </c:pt>
                <c:pt idx="2832">
                  <c:v>6.45</c:v>
                </c:pt>
                <c:pt idx="2833">
                  <c:v>6.47</c:v>
                </c:pt>
                <c:pt idx="2834">
                  <c:v>6.48</c:v>
                </c:pt>
                <c:pt idx="2835">
                  <c:v>6.47</c:v>
                </c:pt>
                <c:pt idx="2836">
                  <c:v>6.47</c:v>
                </c:pt>
                <c:pt idx="2837">
                  <c:v>6.48</c:v>
                </c:pt>
                <c:pt idx="2838">
                  <c:v>6.51</c:v>
                </c:pt>
                <c:pt idx="2839">
                  <c:v>6.51</c:v>
                </c:pt>
                <c:pt idx="2840">
                  <c:v>6.51</c:v>
                </c:pt>
                <c:pt idx="2841">
                  <c:v>6.53</c:v>
                </c:pt>
                <c:pt idx="2842">
                  <c:v>6.57</c:v>
                </c:pt>
                <c:pt idx="2843">
                  <c:v>6.57</c:v>
                </c:pt>
                <c:pt idx="2844">
                  <c:v>6.57</c:v>
                </c:pt>
                <c:pt idx="2845">
                  <c:v>6.58</c:v>
                </c:pt>
                <c:pt idx="2846">
                  <c:v>6.59</c:v>
                </c:pt>
                <c:pt idx="2847">
                  <c:v>6.58</c:v>
                </c:pt>
                <c:pt idx="2848">
                  <c:v>6.58</c:v>
                </c:pt>
                <c:pt idx="2849">
                  <c:v>6.57</c:v>
                </c:pt>
                <c:pt idx="2850">
                  <c:v>6.58</c:v>
                </c:pt>
                <c:pt idx="2851">
                  <c:v>6.57</c:v>
                </c:pt>
                <c:pt idx="2852">
                  <c:v>6.58</c:v>
                </c:pt>
                <c:pt idx="2853">
                  <c:v>6.58</c:v>
                </c:pt>
                <c:pt idx="2854">
                  <c:v>6.59</c:v>
                </c:pt>
                <c:pt idx="2855">
                  <c:v>6.6</c:v>
                </c:pt>
                <c:pt idx="2856">
                  <c:v>6.63</c:v>
                </c:pt>
                <c:pt idx="2857">
                  <c:v>6.64</c:v>
                </c:pt>
                <c:pt idx="2858">
                  <c:v>6.65</c:v>
                </c:pt>
                <c:pt idx="2859">
                  <c:v>6.66</c:v>
                </c:pt>
                <c:pt idx="2860">
                  <c:v>6.67</c:v>
                </c:pt>
                <c:pt idx="2861">
                  <c:v>6.66</c:v>
                </c:pt>
                <c:pt idx="2862">
                  <c:v>6.66</c:v>
                </c:pt>
                <c:pt idx="2863">
                  <c:v>6.66</c:v>
                </c:pt>
                <c:pt idx="2864">
                  <c:v>6.66</c:v>
                </c:pt>
                <c:pt idx="2865">
                  <c:v>6.65</c:v>
                </c:pt>
                <c:pt idx="2866">
                  <c:v>6.65</c:v>
                </c:pt>
                <c:pt idx="2867">
                  <c:v>6.64</c:v>
                </c:pt>
                <c:pt idx="2868">
                  <c:v>6.65</c:v>
                </c:pt>
                <c:pt idx="2869">
                  <c:v>6.61</c:v>
                </c:pt>
                <c:pt idx="2870">
                  <c:v>6.6</c:v>
                </c:pt>
                <c:pt idx="2871">
                  <c:v>6.61</c:v>
                </c:pt>
                <c:pt idx="2872">
                  <c:v>6.61</c:v>
                </c:pt>
                <c:pt idx="2873">
                  <c:v>6.61</c:v>
                </c:pt>
                <c:pt idx="2874">
                  <c:v>6.61</c:v>
                </c:pt>
                <c:pt idx="2875">
                  <c:v>6.61</c:v>
                </c:pt>
                <c:pt idx="2876">
                  <c:v>6.58</c:v>
                </c:pt>
                <c:pt idx="2877">
                  <c:v>6.58</c:v>
                </c:pt>
                <c:pt idx="2878">
                  <c:v>6.59</c:v>
                </c:pt>
                <c:pt idx="2879">
                  <c:v>6.57</c:v>
                </c:pt>
                <c:pt idx="2880">
                  <c:v>6.56</c:v>
                </c:pt>
                <c:pt idx="2881">
                  <c:v>6.56</c:v>
                </c:pt>
                <c:pt idx="2882">
                  <c:v>6.55</c:v>
                </c:pt>
                <c:pt idx="2883">
                  <c:v>6.55</c:v>
                </c:pt>
                <c:pt idx="2884">
                  <c:v>6.55</c:v>
                </c:pt>
                <c:pt idx="2885">
                  <c:v>6.55</c:v>
                </c:pt>
                <c:pt idx="2886">
                  <c:v>6.54</c:v>
                </c:pt>
                <c:pt idx="2887">
                  <c:v>6.54</c:v>
                </c:pt>
                <c:pt idx="2888">
                  <c:v>6.55</c:v>
                </c:pt>
                <c:pt idx="2889">
                  <c:v>6.54</c:v>
                </c:pt>
                <c:pt idx="2890">
                  <c:v>6.54</c:v>
                </c:pt>
                <c:pt idx="2891">
                  <c:v>6.53</c:v>
                </c:pt>
                <c:pt idx="2892">
                  <c:v>6.53</c:v>
                </c:pt>
                <c:pt idx="2893">
                  <c:v>6.54</c:v>
                </c:pt>
                <c:pt idx="2894">
                  <c:v>6.54</c:v>
                </c:pt>
                <c:pt idx="2895">
                  <c:v>6.5</c:v>
                </c:pt>
                <c:pt idx="2896">
                  <c:v>6.49</c:v>
                </c:pt>
                <c:pt idx="2897">
                  <c:v>6.46</c:v>
                </c:pt>
                <c:pt idx="2898">
                  <c:v>6.47</c:v>
                </c:pt>
                <c:pt idx="2899">
                  <c:v>6.46</c:v>
                </c:pt>
                <c:pt idx="2900">
                  <c:v>6.49</c:v>
                </c:pt>
                <c:pt idx="2901">
                  <c:v>6.5</c:v>
                </c:pt>
                <c:pt idx="2902">
                  <c:v>6.5</c:v>
                </c:pt>
                <c:pt idx="2903">
                  <c:v>6.51</c:v>
                </c:pt>
                <c:pt idx="2904">
                  <c:v>6.5</c:v>
                </c:pt>
                <c:pt idx="2905">
                  <c:v>6.51</c:v>
                </c:pt>
                <c:pt idx="2906">
                  <c:v>6.52</c:v>
                </c:pt>
                <c:pt idx="2907">
                  <c:v>6.51</c:v>
                </c:pt>
                <c:pt idx="2908">
                  <c:v>6.51</c:v>
                </c:pt>
                <c:pt idx="2909">
                  <c:v>6.52</c:v>
                </c:pt>
                <c:pt idx="2910">
                  <c:v>6.53</c:v>
                </c:pt>
                <c:pt idx="2911">
                  <c:v>6.54</c:v>
                </c:pt>
                <c:pt idx="2912">
                  <c:v>6.54</c:v>
                </c:pt>
                <c:pt idx="2913">
                  <c:v>6.59</c:v>
                </c:pt>
                <c:pt idx="2914">
                  <c:v>6.6</c:v>
                </c:pt>
                <c:pt idx="2915">
                  <c:v>6.62</c:v>
                </c:pt>
                <c:pt idx="2916">
                  <c:v>6.61</c:v>
                </c:pt>
                <c:pt idx="2917">
                  <c:v>6.59</c:v>
                </c:pt>
                <c:pt idx="2918">
                  <c:v>6.59</c:v>
                </c:pt>
                <c:pt idx="2919">
                  <c:v>6.59</c:v>
                </c:pt>
                <c:pt idx="2920">
                  <c:v>6.59</c:v>
                </c:pt>
                <c:pt idx="2921">
                  <c:v>6.59</c:v>
                </c:pt>
                <c:pt idx="2922">
                  <c:v>6.59</c:v>
                </c:pt>
                <c:pt idx="2923">
                  <c:v>6.63</c:v>
                </c:pt>
                <c:pt idx="2924">
                  <c:v>6.67</c:v>
                </c:pt>
                <c:pt idx="2925">
                  <c:v>6.67</c:v>
                </c:pt>
                <c:pt idx="2926">
                  <c:v>6.7</c:v>
                </c:pt>
                <c:pt idx="2927">
                  <c:v>6.72</c:v>
                </c:pt>
                <c:pt idx="2928">
                  <c:v>6.74</c:v>
                </c:pt>
                <c:pt idx="2929">
                  <c:v>6.75</c:v>
                </c:pt>
                <c:pt idx="2930">
                  <c:v>6.8</c:v>
                </c:pt>
                <c:pt idx="2931">
                  <c:v>6.82</c:v>
                </c:pt>
                <c:pt idx="2932">
                  <c:v>6.81</c:v>
                </c:pt>
                <c:pt idx="2933">
                  <c:v>6.8</c:v>
                </c:pt>
                <c:pt idx="2934">
                  <c:v>6.8</c:v>
                </c:pt>
                <c:pt idx="2935">
                  <c:v>6.81</c:v>
                </c:pt>
                <c:pt idx="2936">
                  <c:v>6.82</c:v>
                </c:pt>
                <c:pt idx="2937">
                  <c:v>6.8</c:v>
                </c:pt>
                <c:pt idx="2938">
                  <c:v>6.81</c:v>
                </c:pt>
                <c:pt idx="2939">
                  <c:v>6.81</c:v>
                </c:pt>
                <c:pt idx="2940">
                  <c:v>6.85</c:v>
                </c:pt>
                <c:pt idx="2941">
                  <c:v>6.87</c:v>
                </c:pt>
                <c:pt idx="2942">
                  <c:v>6.86</c:v>
                </c:pt>
                <c:pt idx="2943">
                  <c:v>6.85</c:v>
                </c:pt>
                <c:pt idx="2944">
                  <c:v>6.86</c:v>
                </c:pt>
                <c:pt idx="2945">
                  <c:v>6.86</c:v>
                </c:pt>
                <c:pt idx="2946">
                  <c:v>6.85</c:v>
                </c:pt>
                <c:pt idx="2947">
                  <c:v>6.84</c:v>
                </c:pt>
                <c:pt idx="2948">
                  <c:v>6.85</c:v>
                </c:pt>
                <c:pt idx="2949">
                  <c:v>6.84</c:v>
                </c:pt>
                <c:pt idx="2950">
                  <c:v>6.83</c:v>
                </c:pt>
                <c:pt idx="2951">
                  <c:v>6.83</c:v>
                </c:pt>
                <c:pt idx="2952">
                  <c:v>6.82</c:v>
                </c:pt>
                <c:pt idx="2953">
                  <c:v>6.79</c:v>
                </c:pt>
                <c:pt idx="2954">
                  <c:v>6.77</c:v>
                </c:pt>
                <c:pt idx="2955">
                  <c:v>6.76</c:v>
                </c:pt>
                <c:pt idx="2956">
                  <c:v>6.73</c:v>
                </c:pt>
                <c:pt idx="2957">
                  <c:v>6.71</c:v>
                </c:pt>
                <c:pt idx="2958">
                  <c:v>6.72</c:v>
                </c:pt>
                <c:pt idx="2959">
                  <c:v>6.72</c:v>
                </c:pt>
                <c:pt idx="2960">
                  <c:v>6.71</c:v>
                </c:pt>
                <c:pt idx="2961">
                  <c:v>6.69</c:v>
                </c:pt>
                <c:pt idx="2962">
                  <c:v>6.69</c:v>
                </c:pt>
                <c:pt idx="2963">
                  <c:v>6.63</c:v>
                </c:pt>
                <c:pt idx="2964">
                  <c:v>6.56</c:v>
                </c:pt>
                <c:pt idx="2965">
                  <c:v>6.56</c:v>
                </c:pt>
                <c:pt idx="2966">
                  <c:v>6.55</c:v>
                </c:pt>
                <c:pt idx="2967">
                  <c:v>6.54</c:v>
                </c:pt>
                <c:pt idx="2968">
                  <c:v>6.55</c:v>
                </c:pt>
                <c:pt idx="2969">
                  <c:v>6.54</c:v>
                </c:pt>
                <c:pt idx="2970">
                  <c:v>6.54</c:v>
                </c:pt>
                <c:pt idx="2971">
                  <c:v>6.53</c:v>
                </c:pt>
                <c:pt idx="2972">
                  <c:v>6.48</c:v>
                </c:pt>
                <c:pt idx="2973">
                  <c:v>6.48</c:v>
                </c:pt>
                <c:pt idx="2974">
                  <c:v>6.48</c:v>
                </c:pt>
                <c:pt idx="2975">
                  <c:v>6.49</c:v>
                </c:pt>
                <c:pt idx="2976">
                  <c:v>6.49</c:v>
                </c:pt>
                <c:pt idx="2977">
                  <c:v>6.48</c:v>
                </c:pt>
                <c:pt idx="2978">
                  <c:v>6.48</c:v>
                </c:pt>
                <c:pt idx="2979">
                  <c:v>6.46</c:v>
                </c:pt>
                <c:pt idx="2980">
                  <c:v>6.45</c:v>
                </c:pt>
                <c:pt idx="2981">
                  <c:v>6.44</c:v>
                </c:pt>
                <c:pt idx="2982">
                  <c:v>6.41</c:v>
                </c:pt>
                <c:pt idx="2983">
                  <c:v>5.9</c:v>
                </c:pt>
                <c:pt idx="2984">
                  <c:v>5.86</c:v>
                </c:pt>
                <c:pt idx="2985">
                  <c:v>5.88</c:v>
                </c:pt>
                <c:pt idx="2986">
                  <c:v>5.84</c:v>
                </c:pt>
                <c:pt idx="2987">
                  <c:v>5.82</c:v>
                </c:pt>
                <c:pt idx="2988">
                  <c:v>5.81</c:v>
                </c:pt>
                <c:pt idx="2989">
                  <c:v>5.77</c:v>
                </c:pt>
                <c:pt idx="2990">
                  <c:v>5.76</c:v>
                </c:pt>
                <c:pt idx="2991">
                  <c:v>5.72</c:v>
                </c:pt>
                <c:pt idx="2992">
                  <c:v>5.68</c:v>
                </c:pt>
                <c:pt idx="2993">
                  <c:v>5.65</c:v>
                </c:pt>
                <c:pt idx="2994">
                  <c:v>5.63</c:v>
                </c:pt>
                <c:pt idx="2995">
                  <c:v>5.57</c:v>
                </c:pt>
                <c:pt idx="2996">
                  <c:v>5.56</c:v>
                </c:pt>
                <c:pt idx="2997">
                  <c:v>5.55</c:v>
                </c:pt>
                <c:pt idx="2998">
                  <c:v>5.51</c:v>
                </c:pt>
                <c:pt idx="2999">
                  <c:v>5.43</c:v>
                </c:pt>
                <c:pt idx="3000">
                  <c:v>5.36</c:v>
                </c:pt>
                <c:pt idx="3001">
                  <c:v>5.31</c:v>
                </c:pt>
                <c:pt idx="3002">
                  <c:v>5.15</c:v>
                </c:pt>
                <c:pt idx="3003">
                  <c:v>4.93</c:v>
                </c:pt>
                <c:pt idx="3004">
                  <c:v>4.88</c:v>
                </c:pt>
                <c:pt idx="3005">
                  <c:v>4.8600000000000003</c:v>
                </c:pt>
                <c:pt idx="3006">
                  <c:v>4.8</c:v>
                </c:pt>
                <c:pt idx="3007">
                  <c:v>4.78</c:v>
                </c:pt>
                <c:pt idx="3008">
                  <c:v>4.76</c:v>
                </c:pt>
                <c:pt idx="3009">
                  <c:v>4.74</c:v>
                </c:pt>
                <c:pt idx="3010">
                  <c:v>4.74</c:v>
                </c:pt>
                <c:pt idx="3011">
                  <c:v>4.72</c:v>
                </c:pt>
                <c:pt idx="3012">
                  <c:v>4.71</c:v>
                </c:pt>
                <c:pt idx="3013">
                  <c:v>4.7</c:v>
                </c:pt>
                <c:pt idx="3014">
                  <c:v>4.68</c:v>
                </c:pt>
                <c:pt idx="3015">
                  <c:v>4.6900000000000004</c:v>
                </c:pt>
                <c:pt idx="3016">
                  <c:v>4.6900000000000004</c:v>
                </c:pt>
                <c:pt idx="3017">
                  <c:v>4.7</c:v>
                </c:pt>
                <c:pt idx="3018">
                  <c:v>4.7</c:v>
                </c:pt>
                <c:pt idx="3019">
                  <c:v>4.7</c:v>
                </c:pt>
                <c:pt idx="3020">
                  <c:v>4.6900000000000004</c:v>
                </c:pt>
                <c:pt idx="3021">
                  <c:v>4.68</c:v>
                </c:pt>
                <c:pt idx="3022">
                  <c:v>4.63</c:v>
                </c:pt>
                <c:pt idx="3023">
                  <c:v>4.5999999999999996</c:v>
                </c:pt>
                <c:pt idx="3024">
                  <c:v>4.53</c:v>
                </c:pt>
                <c:pt idx="3025">
                  <c:v>4.51</c:v>
                </c:pt>
                <c:pt idx="3026">
                  <c:v>4.4800000000000004</c:v>
                </c:pt>
                <c:pt idx="3027">
                  <c:v>4.46</c:v>
                </c:pt>
                <c:pt idx="3028">
                  <c:v>4.4400000000000004</c:v>
                </c:pt>
                <c:pt idx="3029">
                  <c:v>4.4000000000000004</c:v>
                </c:pt>
                <c:pt idx="3030">
                  <c:v>4.38</c:v>
                </c:pt>
                <c:pt idx="3031">
                  <c:v>4.37</c:v>
                </c:pt>
                <c:pt idx="3032">
                  <c:v>4.37</c:v>
                </c:pt>
                <c:pt idx="3033">
                  <c:v>4.3499999999999996</c:v>
                </c:pt>
                <c:pt idx="3034">
                  <c:v>4.33</c:v>
                </c:pt>
                <c:pt idx="3035">
                  <c:v>4.33</c:v>
                </c:pt>
                <c:pt idx="3036">
                  <c:v>4.3</c:v>
                </c:pt>
                <c:pt idx="3037">
                  <c:v>4.28</c:v>
                </c:pt>
                <c:pt idx="3038">
                  <c:v>4.2699999999999996</c:v>
                </c:pt>
                <c:pt idx="3039">
                  <c:v>4.26</c:v>
                </c:pt>
                <c:pt idx="3040">
                  <c:v>4.2699999999999996</c:v>
                </c:pt>
                <c:pt idx="3041">
                  <c:v>4.26</c:v>
                </c:pt>
                <c:pt idx="3042">
                  <c:v>4.2300000000000004</c:v>
                </c:pt>
                <c:pt idx="3043">
                  <c:v>4.21</c:v>
                </c:pt>
                <c:pt idx="3044">
                  <c:v>4.1399999999999997</c:v>
                </c:pt>
                <c:pt idx="3045">
                  <c:v>4.1399999999999997</c:v>
                </c:pt>
                <c:pt idx="3046">
                  <c:v>4.1399999999999997</c:v>
                </c:pt>
                <c:pt idx="3047">
                  <c:v>4.17</c:v>
                </c:pt>
                <c:pt idx="3048">
                  <c:v>4.16</c:v>
                </c:pt>
                <c:pt idx="3049">
                  <c:v>4.16</c:v>
                </c:pt>
                <c:pt idx="3050">
                  <c:v>4.16</c:v>
                </c:pt>
                <c:pt idx="3051">
                  <c:v>4.1399999999999997</c:v>
                </c:pt>
                <c:pt idx="3052">
                  <c:v>4.1399999999999997</c:v>
                </c:pt>
                <c:pt idx="3053">
                  <c:v>4.1399999999999997</c:v>
                </c:pt>
                <c:pt idx="3054">
                  <c:v>4.1399999999999997</c:v>
                </c:pt>
                <c:pt idx="3055">
                  <c:v>4.16</c:v>
                </c:pt>
                <c:pt idx="3056">
                  <c:v>4.1900000000000004</c:v>
                </c:pt>
                <c:pt idx="3057">
                  <c:v>4.21</c:v>
                </c:pt>
                <c:pt idx="3058">
                  <c:v>4.22</c:v>
                </c:pt>
                <c:pt idx="3059">
                  <c:v>4.22</c:v>
                </c:pt>
                <c:pt idx="3060">
                  <c:v>4.2300000000000004</c:v>
                </c:pt>
                <c:pt idx="3061">
                  <c:v>4.24</c:v>
                </c:pt>
                <c:pt idx="3062">
                  <c:v>4.24</c:v>
                </c:pt>
                <c:pt idx="3063">
                  <c:v>4.26</c:v>
                </c:pt>
                <c:pt idx="3064">
                  <c:v>4.2699999999999996</c:v>
                </c:pt>
                <c:pt idx="3065">
                  <c:v>4.28</c:v>
                </c:pt>
                <c:pt idx="3066">
                  <c:v>4.29</c:v>
                </c:pt>
                <c:pt idx="3067">
                  <c:v>4.3</c:v>
                </c:pt>
                <c:pt idx="3068">
                  <c:v>4.32</c:v>
                </c:pt>
                <c:pt idx="3069">
                  <c:v>4.38</c:v>
                </c:pt>
                <c:pt idx="3070">
                  <c:v>4.42</c:v>
                </c:pt>
                <c:pt idx="3071">
                  <c:v>4.43</c:v>
                </c:pt>
                <c:pt idx="3072">
                  <c:v>4.45</c:v>
                </c:pt>
                <c:pt idx="3073">
                  <c:v>4.46</c:v>
                </c:pt>
                <c:pt idx="3074">
                  <c:v>4.47</c:v>
                </c:pt>
                <c:pt idx="3075">
                  <c:v>4.49</c:v>
                </c:pt>
                <c:pt idx="3076">
                  <c:v>4.5</c:v>
                </c:pt>
                <c:pt idx="3077">
                  <c:v>4.5199999999999996</c:v>
                </c:pt>
                <c:pt idx="3078">
                  <c:v>4.53</c:v>
                </c:pt>
                <c:pt idx="3079">
                  <c:v>4.55</c:v>
                </c:pt>
                <c:pt idx="3080">
                  <c:v>4.5599999999999996</c:v>
                </c:pt>
                <c:pt idx="3081">
                  <c:v>4.57</c:v>
                </c:pt>
                <c:pt idx="3082">
                  <c:v>4.58</c:v>
                </c:pt>
                <c:pt idx="3083">
                  <c:v>4.59</c:v>
                </c:pt>
                <c:pt idx="3084">
                  <c:v>4.6100000000000003</c:v>
                </c:pt>
                <c:pt idx="3085">
                  <c:v>4.62</c:v>
                </c:pt>
                <c:pt idx="3086">
                  <c:v>4.6399999999999997</c:v>
                </c:pt>
                <c:pt idx="3087">
                  <c:v>4.62</c:v>
                </c:pt>
                <c:pt idx="3088">
                  <c:v>4.62</c:v>
                </c:pt>
                <c:pt idx="3089">
                  <c:v>4.63</c:v>
                </c:pt>
                <c:pt idx="3090">
                  <c:v>4.6399999999999997</c:v>
                </c:pt>
                <c:pt idx="3091">
                  <c:v>4.63</c:v>
                </c:pt>
                <c:pt idx="3092">
                  <c:v>4.63</c:v>
                </c:pt>
                <c:pt idx="3093">
                  <c:v>4.63</c:v>
                </c:pt>
                <c:pt idx="3094">
                  <c:v>4.6399999999999997</c:v>
                </c:pt>
                <c:pt idx="3095">
                  <c:v>4.62</c:v>
                </c:pt>
                <c:pt idx="3096">
                  <c:v>4.63</c:v>
                </c:pt>
                <c:pt idx="3097">
                  <c:v>4.63</c:v>
                </c:pt>
                <c:pt idx="3098">
                  <c:v>4.62</c:v>
                </c:pt>
                <c:pt idx="3099">
                  <c:v>4.62</c:v>
                </c:pt>
                <c:pt idx="3100">
                  <c:v>4.6399999999999997</c:v>
                </c:pt>
                <c:pt idx="3101">
                  <c:v>4.6500000000000004</c:v>
                </c:pt>
                <c:pt idx="3102">
                  <c:v>4.6399999999999997</c:v>
                </c:pt>
                <c:pt idx="3103">
                  <c:v>4.63</c:v>
                </c:pt>
                <c:pt idx="3104">
                  <c:v>4.62</c:v>
                </c:pt>
                <c:pt idx="3105">
                  <c:v>4.4800000000000004</c:v>
                </c:pt>
                <c:pt idx="3106">
                  <c:v>4.47</c:v>
                </c:pt>
                <c:pt idx="3107">
                  <c:v>4.45</c:v>
                </c:pt>
                <c:pt idx="3108">
                  <c:v>4.4400000000000004</c:v>
                </c:pt>
                <c:pt idx="3109">
                  <c:v>4.43</c:v>
                </c:pt>
                <c:pt idx="3110">
                  <c:v>4.41</c:v>
                </c:pt>
                <c:pt idx="3111">
                  <c:v>4.38</c:v>
                </c:pt>
                <c:pt idx="3112">
                  <c:v>4.3600000000000003</c:v>
                </c:pt>
                <c:pt idx="3113">
                  <c:v>4.34</c:v>
                </c:pt>
                <c:pt idx="3114">
                  <c:v>4.33</c:v>
                </c:pt>
                <c:pt idx="3115">
                  <c:v>4.3099999999999996</c:v>
                </c:pt>
                <c:pt idx="3116">
                  <c:v>4.29</c:v>
                </c:pt>
                <c:pt idx="3117">
                  <c:v>4.29</c:v>
                </c:pt>
                <c:pt idx="3118">
                  <c:v>4.29</c:v>
                </c:pt>
                <c:pt idx="3119">
                  <c:v>4.2699999999999996</c:v>
                </c:pt>
                <c:pt idx="3120">
                  <c:v>4.24</c:v>
                </c:pt>
                <c:pt idx="3121">
                  <c:v>4.22</c:v>
                </c:pt>
                <c:pt idx="3122">
                  <c:v>4.21</c:v>
                </c:pt>
                <c:pt idx="3123">
                  <c:v>4.2</c:v>
                </c:pt>
                <c:pt idx="3124">
                  <c:v>4.18</c:v>
                </c:pt>
                <c:pt idx="3125">
                  <c:v>4.17</c:v>
                </c:pt>
                <c:pt idx="3126">
                  <c:v>4.18</c:v>
                </c:pt>
                <c:pt idx="3127">
                  <c:v>4.17</c:v>
                </c:pt>
                <c:pt idx="3128">
                  <c:v>4.17</c:v>
                </c:pt>
                <c:pt idx="3129">
                  <c:v>4.16</c:v>
                </c:pt>
                <c:pt idx="3130">
                  <c:v>4.17</c:v>
                </c:pt>
                <c:pt idx="3131">
                  <c:v>4.17</c:v>
                </c:pt>
                <c:pt idx="3132">
                  <c:v>4.16</c:v>
                </c:pt>
                <c:pt idx="3133">
                  <c:v>4.16</c:v>
                </c:pt>
                <c:pt idx="3134">
                  <c:v>4.16</c:v>
                </c:pt>
                <c:pt idx="3135">
                  <c:v>4.16</c:v>
                </c:pt>
                <c:pt idx="3136">
                  <c:v>4.1500000000000004</c:v>
                </c:pt>
                <c:pt idx="3137">
                  <c:v>4.1500000000000004</c:v>
                </c:pt>
                <c:pt idx="3138">
                  <c:v>4.1500000000000004</c:v>
                </c:pt>
                <c:pt idx="3139">
                  <c:v>4.1500000000000004</c:v>
                </c:pt>
                <c:pt idx="3140">
                  <c:v>4.1500000000000004</c:v>
                </c:pt>
                <c:pt idx="3141">
                  <c:v>4.16</c:v>
                </c:pt>
                <c:pt idx="3142">
                  <c:v>4.16</c:v>
                </c:pt>
                <c:pt idx="3143">
                  <c:v>4.16</c:v>
                </c:pt>
                <c:pt idx="3144">
                  <c:v>4.16</c:v>
                </c:pt>
                <c:pt idx="3145">
                  <c:v>4.16</c:v>
                </c:pt>
                <c:pt idx="3146">
                  <c:v>4.16</c:v>
                </c:pt>
                <c:pt idx="3147">
                  <c:v>4.1500000000000004</c:v>
                </c:pt>
                <c:pt idx="3148">
                  <c:v>4.16</c:v>
                </c:pt>
                <c:pt idx="3149">
                  <c:v>4.17</c:v>
                </c:pt>
                <c:pt idx="3150">
                  <c:v>4.16</c:v>
                </c:pt>
                <c:pt idx="3151">
                  <c:v>4.17</c:v>
                </c:pt>
                <c:pt idx="3152">
                  <c:v>4.18</c:v>
                </c:pt>
                <c:pt idx="3153">
                  <c:v>4.18</c:v>
                </c:pt>
                <c:pt idx="3154">
                  <c:v>4.17</c:v>
                </c:pt>
                <c:pt idx="3155">
                  <c:v>4.17</c:v>
                </c:pt>
                <c:pt idx="3156">
                  <c:v>4.18</c:v>
                </c:pt>
                <c:pt idx="3157">
                  <c:v>4.17</c:v>
                </c:pt>
                <c:pt idx="3158">
                  <c:v>4.16</c:v>
                </c:pt>
                <c:pt idx="3159">
                  <c:v>4.18</c:v>
                </c:pt>
                <c:pt idx="3160">
                  <c:v>4.18</c:v>
                </c:pt>
                <c:pt idx="3161">
                  <c:v>4.18</c:v>
                </c:pt>
                <c:pt idx="3162">
                  <c:v>4.18</c:v>
                </c:pt>
                <c:pt idx="3163">
                  <c:v>4.18</c:v>
                </c:pt>
                <c:pt idx="3164">
                  <c:v>4.2</c:v>
                </c:pt>
                <c:pt idx="3165">
                  <c:v>4.1900000000000004</c:v>
                </c:pt>
                <c:pt idx="3166">
                  <c:v>4.18</c:v>
                </c:pt>
                <c:pt idx="3167">
                  <c:v>4.17</c:v>
                </c:pt>
                <c:pt idx="3168">
                  <c:v>4.17</c:v>
                </c:pt>
                <c:pt idx="3169">
                  <c:v>4.18</c:v>
                </c:pt>
                <c:pt idx="3170">
                  <c:v>4.18</c:v>
                </c:pt>
                <c:pt idx="3171">
                  <c:v>4.16</c:v>
                </c:pt>
                <c:pt idx="3172">
                  <c:v>4.18</c:v>
                </c:pt>
                <c:pt idx="3173">
                  <c:v>4.18</c:v>
                </c:pt>
                <c:pt idx="3174">
                  <c:v>4.18</c:v>
                </c:pt>
                <c:pt idx="3175">
                  <c:v>4.18</c:v>
                </c:pt>
                <c:pt idx="3176">
                  <c:v>4.1900000000000004</c:v>
                </c:pt>
                <c:pt idx="3177">
                  <c:v>4.1900000000000004</c:v>
                </c:pt>
                <c:pt idx="3178">
                  <c:v>4.18</c:v>
                </c:pt>
                <c:pt idx="3179">
                  <c:v>4.18</c:v>
                </c:pt>
                <c:pt idx="3180">
                  <c:v>4.18</c:v>
                </c:pt>
                <c:pt idx="3181">
                  <c:v>4.1900000000000004</c:v>
                </c:pt>
                <c:pt idx="3182">
                  <c:v>4.1900000000000004</c:v>
                </c:pt>
                <c:pt idx="3183">
                  <c:v>4.1900000000000004</c:v>
                </c:pt>
                <c:pt idx="3184">
                  <c:v>4.1900000000000004</c:v>
                </c:pt>
                <c:pt idx="3185">
                  <c:v>4.1900000000000004</c:v>
                </c:pt>
                <c:pt idx="3186">
                  <c:v>4.1900000000000004</c:v>
                </c:pt>
                <c:pt idx="3187">
                  <c:v>4.18</c:v>
                </c:pt>
                <c:pt idx="3188">
                  <c:v>4.18</c:v>
                </c:pt>
                <c:pt idx="3189">
                  <c:v>4.18</c:v>
                </c:pt>
                <c:pt idx="3190">
                  <c:v>4.18</c:v>
                </c:pt>
                <c:pt idx="3191">
                  <c:v>4.18</c:v>
                </c:pt>
                <c:pt idx="3192">
                  <c:v>4.18</c:v>
                </c:pt>
                <c:pt idx="3193">
                  <c:v>4.18</c:v>
                </c:pt>
                <c:pt idx="3194">
                  <c:v>4.18</c:v>
                </c:pt>
                <c:pt idx="3195">
                  <c:v>4.18</c:v>
                </c:pt>
                <c:pt idx="3196">
                  <c:v>4.18</c:v>
                </c:pt>
                <c:pt idx="3197">
                  <c:v>4.1900000000000004</c:v>
                </c:pt>
                <c:pt idx="3198">
                  <c:v>4.1900000000000004</c:v>
                </c:pt>
                <c:pt idx="3199">
                  <c:v>4.1900000000000004</c:v>
                </c:pt>
                <c:pt idx="3200">
                  <c:v>4.1900000000000004</c:v>
                </c:pt>
                <c:pt idx="3201">
                  <c:v>4.1900000000000004</c:v>
                </c:pt>
                <c:pt idx="3202">
                  <c:v>4.1900000000000004</c:v>
                </c:pt>
                <c:pt idx="3203">
                  <c:v>4.1900000000000004</c:v>
                </c:pt>
                <c:pt idx="3204">
                  <c:v>4.2</c:v>
                </c:pt>
                <c:pt idx="3205">
                  <c:v>4.1900000000000004</c:v>
                </c:pt>
                <c:pt idx="3206">
                  <c:v>4.2</c:v>
                </c:pt>
                <c:pt idx="3207">
                  <c:v>4.1900000000000004</c:v>
                </c:pt>
                <c:pt idx="3208">
                  <c:v>4.1900000000000004</c:v>
                </c:pt>
                <c:pt idx="3209">
                  <c:v>4.1900000000000004</c:v>
                </c:pt>
                <c:pt idx="3210">
                  <c:v>4.1900000000000004</c:v>
                </c:pt>
                <c:pt idx="3211">
                  <c:v>4.1900000000000004</c:v>
                </c:pt>
                <c:pt idx="3212">
                  <c:v>4.1900000000000004</c:v>
                </c:pt>
                <c:pt idx="3213">
                  <c:v>4.1900000000000004</c:v>
                </c:pt>
                <c:pt idx="3214">
                  <c:v>4.2</c:v>
                </c:pt>
                <c:pt idx="3215">
                  <c:v>4.1900000000000004</c:v>
                </c:pt>
                <c:pt idx="3216">
                  <c:v>4.1900000000000004</c:v>
                </c:pt>
                <c:pt idx="3217">
                  <c:v>4.1900000000000004</c:v>
                </c:pt>
                <c:pt idx="3218">
                  <c:v>4.1900000000000004</c:v>
                </c:pt>
                <c:pt idx="3219">
                  <c:v>4.2</c:v>
                </c:pt>
                <c:pt idx="3220">
                  <c:v>4.2</c:v>
                </c:pt>
                <c:pt idx="3221">
                  <c:v>4.2</c:v>
                </c:pt>
                <c:pt idx="3222">
                  <c:v>4.2</c:v>
                </c:pt>
                <c:pt idx="3223">
                  <c:v>4.2</c:v>
                </c:pt>
                <c:pt idx="3224">
                  <c:v>4.21</c:v>
                </c:pt>
                <c:pt idx="3225">
                  <c:v>4.22</c:v>
                </c:pt>
                <c:pt idx="3226">
                  <c:v>4.2300000000000004</c:v>
                </c:pt>
                <c:pt idx="3227">
                  <c:v>4.2300000000000004</c:v>
                </c:pt>
                <c:pt idx="3228">
                  <c:v>4.25</c:v>
                </c:pt>
                <c:pt idx="3229">
                  <c:v>4.25</c:v>
                </c:pt>
                <c:pt idx="3230">
                  <c:v>4.24</c:v>
                </c:pt>
                <c:pt idx="3231">
                  <c:v>4.25</c:v>
                </c:pt>
                <c:pt idx="3232">
                  <c:v>4.26</c:v>
                </c:pt>
                <c:pt idx="3233">
                  <c:v>4.26</c:v>
                </c:pt>
                <c:pt idx="3234">
                  <c:v>4.26</c:v>
                </c:pt>
                <c:pt idx="3235">
                  <c:v>4.26</c:v>
                </c:pt>
                <c:pt idx="3236">
                  <c:v>4.2699999999999996</c:v>
                </c:pt>
                <c:pt idx="3237">
                  <c:v>4.2699999999999996</c:v>
                </c:pt>
                <c:pt idx="3238">
                  <c:v>4.2699999999999996</c:v>
                </c:pt>
                <c:pt idx="3239">
                  <c:v>4.26</c:v>
                </c:pt>
                <c:pt idx="3240">
                  <c:v>4.25</c:v>
                </c:pt>
                <c:pt idx="3241">
                  <c:v>4.25</c:v>
                </c:pt>
                <c:pt idx="3242">
                  <c:v>4.26</c:v>
                </c:pt>
                <c:pt idx="3243">
                  <c:v>4.2699999999999996</c:v>
                </c:pt>
                <c:pt idx="3244">
                  <c:v>4.26</c:v>
                </c:pt>
                <c:pt idx="3245">
                  <c:v>4.25</c:v>
                </c:pt>
                <c:pt idx="3246">
                  <c:v>4.26</c:v>
                </c:pt>
                <c:pt idx="3247">
                  <c:v>4.25</c:v>
                </c:pt>
                <c:pt idx="3248">
                  <c:v>4.24</c:v>
                </c:pt>
                <c:pt idx="3249">
                  <c:v>4.2300000000000004</c:v>
                </c:pt>
                <c:pt idx="3250">
                  <c:v>4.22</c:v>
                </c:pt>
                <c:pt idx="3251">
                  <c:v>4.22</c:v>
                </c:pt>
                <c:pt idx="3252">
                  <c:v>4.22</c:v>
                </c:pt>
                <c:pt idx="3253">
                  <c:v>4.22</c:v>
                </c:pt>
                <c:pt idx="3254">
                  <c:v>4.22</c:v>
                </c:pt>
                <c:pt idx="3255">
                  <c:v>4.2</c:v>
                </c:pt>
                <c:pt idx="3256">
                  <c:v>4.2</c:v>
                </c:pt>
                <c:pt idx="3257">
                  <c:v>4.1900000000000004</c:v>
                </c:pt>
                <c:pt idx="3258">
                  <c:v>4.2</c:v>
                </c:pt>
                <c:pt idx="3259">
                  <c:v>4.2</c:v>
                </c:pt>
                <c:pt idx="3260">
                  <c:v>4.2</c:v>
                </c:pt>
                <c:pt idx="3261">
                  <c:v>4.2</c:v>
                </c:pt>
                <c:pt idx="3262">
                  <c:v>4.2</c:v>
                </c:pt>
                <c:pt idx="3263">
                  <c:v>4.1900000000000004</c:v>
                </c:pt>
                <c:pt idx="3264">
                  <c:v>4.1900000000000004</c:v>
                </c:pt>
                <c:pt idx="3265">
                  <c:v>4.17</c:v>
                </c:pt>
                <c:pt idx="3266">
                  <c:v>4.17</c:v>
                </c:pt>
                <c:pt idx="3267">
                  <c:v>4.17</c:v>
                </c:pt>
                <c:pt idx="3268">
                  <c:v>4.18</c:v>
                </c:pt>
                <c:pt idx="3269">
                  <c:v>4.16</c:v>
                </c:pt>
                <c:pt idx="3270">
                  <c:v>4.16</c:v>
                </c:pt>
                <c:pt idx="3271">
                  <c:v>4.16</c:v>
                </c:pt>
                <c:pt idx="3272">
                  <c:v>4.16</c:v>
                </c:pt>
                <c:pt idx="3273">
                  <c:v>4.1500000000000004</c:v>
                </c:pt>
                <c:pt idx="3274">
                  <c:v>4.1500000000000004</c:v>
                </c:pt>
                <c:pt idx="3275">
                  <c:v>4.1500000000000004</c:v>
                </c:pt>
                <c:pt idx="3276">
                  <c:v>4.1399999999999997</c:v>
                </c:pt>
                <c:pt idx="3277">
                  <c:v>4.1500000000000004</c:v>
                </c:pt>
                <c:pt idx="3278">
                  <c:v>4.1500000000000004</c:v>
                </c:pt>
                <c:pt idx="3279">
                  <c:v>4.1500000000000004</c:v>
                </c:pt>
                <c:pt idx="3280">
                  <c:v>4.1500000000000004</c:v>
                </c:pt>
                <c:pt idx="3281">
                  <c:v>4.1399999999999997</c:v>
                </c:pt>
                <c:pt idx="3282">
                  <c:v>4.1399999999999997</c:v>
                </c:pt>
                <c:pt idx="3283">
                  <c:v>4.13</c:v>
                </c:pt>
                <c:pt idx="3284">
                  <c:v>4.13</c:v>
                </c:pt>
                <c:pt idx="3285">
                  <c:v>4.13</c:v>
                </c:pt>
                <c:pt idx="3286">
                  <c:v>4.13</c:v>
                </c:pt>
                <c:pt idx="3287">
                  <c:v>4.12</c:v>
                </c:pt>
                <c:pt idx="3288">
                  <c:v>4.13</c:v>
                </c:pt>
                <c:pt idx="3289">
                  <c:v>4.12</c:v>
                </c:pt>
                <c:pt idx="3290">
                  <c:v>4.1399999999999997</c:v>
                </c:pt>
                <c:pt idx="3291">
                  <c:v>4.12</c:v>
                </c:pt>
                <c:pt idx="3292">
                  <c:v>4.12</c:v>
                </c:pt>
                <c:pt idx="3293">
                  <c:v>4.13</c:v>
                </c:pt>
                <c:pt idx="3294">
                  <c:v>4.12</c:v>
                </c:pt>
                <c:pt idx="3295">
                  <c:v>4.12</c:v>
                </c:pt>
                <c:pt idx="3296">
                  <c:v>4.12</c:v>
                </c:pt>
                <c:pt idx="3297">
                  <c:v>4.13</c:v>
                </c:pt>
                <c:pt idx="3298">
                  <c:v>4.13</c:v>
                </c:pt>
                <c:pt idx="3299">
                  <c:v>4.12</c:v>
                </c:pt>
                <c:pt idx="3300">
                  <c:v>4.0999999999999996</c:v>
                </c:pt>
                <c:pt idx="3301">
                  <c:v>4.05</c:v>
                </c:pt>
                <c:pt idx="3302">
                  <c:v>4.05</c:v>
                </c:pt>
                <c:pt idx="3303">
                  <c:v>4.03</c:v>
                </c:pt>
                <c:pt idx="3304">
                  <c:v>4</c:v>
                </c:pt>
                <c:pt idx="3305">
                  <c:v>3.96</c:v>
                </c:pt>
                <c:pt idx="3306">
                  <c:v>3.93</c:v>
                </c:pt>
                <c:pt idx="3307">
                  <c:v>3.92</c:v>
                </c:pt>
                <c:pt idx="3308">
                  <c:v>3.9</c:v>
                </c:pt>
                <c:pt idx="3309">
                  <c:v>3.89</c:v>
                </c:pt>
                <c:pt idx="3310">
                  <c:v>3.89</c:v>
                </c:pt>
                <c:pt idx="3311">
                  <c:v>3.89</c:v>
                </c:pt>
                <c:pt idx="3312">
                  <c:v>3.88</c:v>
                </c:pt>
                <c:pt idx="3313">
                  <c:v>3.87</c:v>
                </c:pt>
                <c:pt idx="3314">
                  <c:v>3.87</c:v>
                </c:pt>
                <c:pt idx="3315">
                  <c:v>3.87</c:v>
                </c:pt>
                <c:pt idx="3316">
                  <c:v>3.87</c:v>
                </c:pt>
                <c:pt idx="3317">
                  <c:v>3.86</c:v>
                </c:pt>
                <c:pt idx="3318">
                  <c:v>3.86</c:v>
                </c:pt>
                <c:pt idx="3319">
                  <c:v>3.86</c:v>
                </c:pt>
                <c:pt idx="3320">
                  <c:v>3.86</c:v>
                </c:pt>
                <c:pt idx="3321">
                  <c:v>3.86</c:v>
                </c:pt>
                <c:pt idx="3322">
                  <c:v>3.87</c:v>
                </c:pt>
                <c:pt idx="3323">
                  <c:v>3.87</c:v>
                </c:pt>
                <c:pt idx="3324">
                  <c:v>3.87</c:v>
                </c:pt>
                <c:pt idx="3325">
                  <c:v>3.85</c:v>
                </c:pt>
                <c:pt idx="3326">
                  <c:v>3.86</c:v>
                </c:pt>
                <c:pt idx="3327">
                  <c:v>3.85</c:v>
                </c:pt>
                <c:pt idx="3328">
                  <c:v>3.85</c:v>
                </c:pt>
                <c:pt idx="3329">
                  <c:v>3.85</c:v>
                </c:pt>
                <c:pt idx="3330">
                  <c:v>3.84</c:v>
                </c:pt>
                <c:pt idx="3331">
                  <c:v>3.85</c:v>
                </c:pt>
                <c:pt idx="3332">
                  <c:v>3.85</c:v>
                </c:pt>
                <c:pt idx="3333">
                  <c:v>3.84</c:v>
                </c:pt>
                <c:pt idx="3334">
                  <c:v>3.85</c:v>
                </c:pt>
                <c:pt idx="3335">
                  <c:v>3.85</c:v>
                </c:pt>
                <c:pt idx="3336">
                  <c:v>3.85</c:v>
                </c:pt>
                <c:pt idx="3337">
                  <c:v>3.85</c:v>
                </c:pt>
                <c:pt idx="3338">
                  <c:v>3.85</c:v>
                </c:pt>
                <c:pt idx="3339">
                  <c:v>3.86</c:v>
                </c:pt>
                <c:pt idx="3340">
                  <c:v>3.86</c:v>
                </c:pt>
                <c:pt idx="3341">
                  <c:v>3.86</c:v>
                </c:pt>
                <c:pt idx="3342">
                  <c:v>3.85</c:v>
                </c:pt>
                <c:pt idx="3343">
                  <c:v>3.86</c:v>
                </c:pt>
                <c:pt idx="3344">
                  <c:v>3.85</c:v>
                </c:pt>
                <c:pt idx="3345">
                  <c:v>3.86</c:v>
                </c:pt>
                <c:pt idx="3346">
                  <c:v>3.85</c:v>
                </c:pt>
                <c:pt idx="3347">
                  <c:v>3.85</c:v>
                </c:pt>
                <c:pt idx="3348">
                  <c:v>3.87</c:v>
                </c:pt>
                <c:pt idx="3349">
                  <c:v>3.86</c:v>
                </c:pt>
                <c:pt idx="3350">
                  <c:v>3.86</c:v>
                </c:pt>
                <c:pt idx="3351">
                  <c:v>3.85</c:v>
                </c:pt>
                <c:pt idx="3352">
                  <c:v>3.86</c:v>
                </c:pt>
                <c:pt idx="3353">
                  <c:v>3.84</c:v>
                </c:pt>
                <c:pt idx="3354">
                  <c:v>3.85</c:v>
                </c:pt>
                <c:pt idx="3355">
                  <c:v>3.85</c:v>
                </c:pt>
                <c:pt idx="3356">
                  <c:v>3.86</c:v>
                </c:pt>
                <c:pt idx="3357">
                  <c:v>3.85</c:v>
                </c:pt>
                <c:pt idx="3358">
                  <c:v>3.85</c:v>
                </c:pt>
                <c:pt idx="3359">
                  <c:v>3.85</c:v>
                </c:pt>
                <c:pt idx="3360">
                  <c:v>3.86</c:v>
                </c:pt>
                <c:pt idx="3361">
                  <c:v>3.87</c:v>
                </c:pt>
                <c:pt idx="3362">
                  <c:v>3.87</c:v>
                </c:pt>
                <c:pt idx="3363">
                  <c:v>3.85</c:v>
                </c:pt>
                <c:pt idx="3364">
                  <c:v>3.85</c:v>
                </c:pt>
                <c:pt idx="3365">
                  <c:v>3.84</c:v>
                </c:pt>
                <c:pt idx="3366">
                  <c:v>3.85</c:v>
                </c:pt>
                <c:pt idx="3367">
                  <c:v>3.85</c:v>
                </c:pt>
                <c:pt idx="3368">
                  <c:v>3.85</c:v>
                </c:pt>
                <c:pt idx="3369">
                  <c:v>3.86</c:v>
                </c:pt>
                <c:pt idx="3370">
                  <c:v>3.86</c:v>
                </c:pt>
                <c:pt idx="3371">
                  <c:v>3.84</c:v>
                </c:pt>
                <c:pt idx="3372">
                  <c:v>3.84</c:v>
                </c:pt>
                <c:pt idx="3373">
                  <c:v>3.84</c:v>
                </c:pt>
                <c:pt idx="3374">
                  <c:v>3.83</c:v>
                </c:pt>
                <c:pt idx="3375">
                  <c:v>3.82</c:v>
                </c:pt>
                <c:pt idx="3376">
                  <c:v>3.82</c:v>
                </c:pt>
                <c:pt idx="3377">
                  <c:v>3.82</c:v>
                </c:pt>
                <c:pt idx="3378">
                  <c:v>3.81</c:v>
                </c:pt>
                <c:pt idx="3379">
                  <c:v>3.81</c:v>
                </c:pt>
                <c:pt idx="3380">
                  <c:v>3.82</c:v>
                </c:pt>
                <c:pt idx="3381">
                  <c:v>3.81</c:v>
                </c:pt>
                <c:pt idx="3382">
                  <c:v>3.82</c:v>
                </c:pt>
                <c:pt idx="3383">
                  <c:v>3.82</c:v>
                </c:pt>
                <c:pt idx="3384">
                  <c:v>3.81</c:v>
                </c:pt>
                <c:pt idx="3385">
                  <c:v>3.81</c:v>
                </c:pt>
                <c:pt idx="3386">
                  <c:v>3.81</c:v>
                </c:pt>
                <c:pt idx="3387">
                  <c:v>3.81</c:v>
                </c:pt>
                <c:pt idx="3388">
                  <c:v>3.8</c:v>
                </c:pt>
                <c:pt idx="3389">
                  <c:v>3.81</c:v>
                </c:pt>
                <c:pt idx="3390">
                  <c:v>3.81</c:v>
                </c:pt>
                <c:pt idx="3391">
                  <c:v>3.81</c:v>
                </c:pt>
                <c:pt idx="3392">
                  <c:v>3.81</c:v>
                </c:pt>
                <c:pt idx="3393">
                  <c:v>3.81</c:v>
                </c:pt>
                <c:pt idx="3394">
                  <c:v>3.82</c:v>
                </c:pt>
                <c:pt idx="3395">
                  <c:v>3.82</c:v>
                </c:pt>
                <c:pt idx="3396">
                  <c:v>3.82</c:v>
                </c:pt>
                <c:pt idx="3397">
                  <c:v>3.82</c:v>
                </c:pt>
                <c:pt idx="3398">
                  <c:v>3.82</c:v>
                </c:pt>
                <c:pt idx="3399">
                  <c:v>3.82</c:v>
                </c:pt>
                <c:pt idx="3400">
                  <c:v>3.81</c:v>
                </c:pt>
                <c:pt idx="3401">
                  <c:v>3.81</c:v>
                </c:pt>
                <c:pt idx="3402">
                  <c:v>3.81</c:v>
                </c:pt>
                <c:pt idx="3403">
                  <c:v>3.81</c:v>
                </c:pt>
                <c:pt idx="3404">
                  <c:v>3.81</c:v>
                </c:pt>
                <c:pt idx="3405">
                  <c:v>3.81</c:v>
                </c:pt>
                <c:pt idx="3406">
                  <c:v>3.81</c:v>
                </c:pt>
                <c:pt idx="3407">
                  <c:v>3.81</c:v>
                </c:pt>
                <c:pt idx="3408">
                  <c:v>3.81</c:v>
                </c:pt>
                <c:pt idx="3409">
                  <c:v>3.81</c:v>
                </c:pt>
                <c:pt idx="3410">
                  <c:v>3.81</c:v>
                </c:pt>
                <c:pt idx="3411">
                  <c:v>3.81</c:v>
                </c:pt>
                <c:pt idx="3412">
                  <c:v>3.81</c:v>
                </c:pt>
                <c:pt idx="3413">
                  <c:v>3.81</c:v>
                </c:pt>
                <c:pt idx="3414">
                  <c:v>3.81</c:v>
                </c:pt>
                <c:pt idx="3415">
                  <c:v>3.82</c:v>
                </c:pt>
                <c:pt idx="3416">
                  <c:v>3.82</c:v>
                </c:pt>
                <c:pt idx="3417">
                  <c:v>3.82</c:v>
                </c:pt>
                <c:pt idx="3418">
                  <c:v>3.83</c:v>
                </c:pt>
                <c:pt idx="3419">
                  <c:v>3.83</c:v>
                </c:pt>
                <c:pt idx="3420">
                  <c:v>3.83</c:v>
                </c:pt>
                <c:pt idx="3421">
                  <c:v>3.83</c:v>
                </c:pt>
                <c:pt idx="3422">
                  <c:v>3.83</c:v>
                </c:pt>
                <c:pt idx="3423">
                  <c:v>3.83</c:v>
                </c:pt>
                <c:pt idx="3424">
                  <c:v>3.83</c:v>
                </c:pt>
                <c:pt idx="3425">
                  <c:v>3.83</c:v>
                </c:pt>
                <c:pt idx="3426">
                  <c:v>3.84</c:v>
                </c:pt>
                <c:pt idx="3427">
                  <c:v>3.84</c:v>
                </c:pt>
                <c:pt idx="3428">
                  <c:v>3.84</c:v>
                </c:pt>
                <c:pt idx="3429">
                  <c:v>3.83</c:v>
                </c:pt>
                <c:pt idx="3430">
                  <c:v>3.83</c:v>
                </c:pt>
                <c:pt idx="3431">
                  <c:v>3.83</c:v>
                </c:pt>
                <c:pt idx="3432">
                  <c:v>3.82</c:v>
                </c:pt>
                <c:pt idx="3433">
                  <c:v>3.82</c:v>
                </c:pt>
                <c:pt idx="3434">
                  <c:v>3.82</c:v>
                </c:pt>
                <c:pt idx="3435">
                  <c:v>3.82</c:v>
                </c:pt>
                <c:pt idx="3436">
                  <c:v>3.82</c:v>
                </c:pt>
                <c:pt idx="3437">
                  <c:v>3.82</c:v>
                </c:pt>
                <c:pt idx="3438">
                  <c:v>3.82</c:v>
                </c:pt>
                <c:pt idx="3439">
                  <c:v>3.82</c:v>
                </c:pt>
                <c:pt idx="3440">
                  <c:v>3.82</c:v>
                </c:pt>
                <c:pt idx="3441">
                  <c:v>3.83</c:v>
                </c:pt>
                <c:pt idx="3442">
                  <c:v>3.84</c:v>
                </c:pt>
                <c:pt idx="3443">
                  <c:v>3.84</c:v>
                </c:pt>
                <c:pt idx="3444">
                  <c:v>3.84</c:v>
                </c:pt>
                <c:pt idx="3445">
                  <c:v>3.86</c:v>
                </c:pt>
                <c:pt idx="3446">
                  <c:v>3.86</c:v>
                </c:pt>
                <c:pt idx="3447">
                  <c:v>3.85</c:v>
                </c:pt>
                <c:pt idx="3448">
                  <c:v>3.85</c:v>
                </c:pt>
                <c:pt idx="3449">
                  <c:v>3.85</c:v>
                </c:pt>
                <c:pt idx="3450">
                  <c:v>3.85</c:v>
                </c:pt>
                <c:pt idx="3451">
                  <c:v>3.85</c:v>
                </c:pt>
                <c:pt idx="3452">
                  <c:v>3.85</c:v>
                </c:pt>
                <c:pt idx="3453">
                  <c:v>3.85</c:v>
                </c:pt>
                <c:pt idx="3454">
                  <c:v>3.86</c:v>
                </c:pt>
                <c:pt idx="3455">
                  <c:v>3.86</c:v>
                </c:pt>
                <c:pt idx="3456">
                  <c:v>3.86</c:v>
                </c:pt>
                <c:pt idx="3457">
                  <c:v>3.85</c:v>
                </c:pt>
                <c:pt idx="3458">
                  <c:v>3.85</c:v>
                </c:pt>
                <c:pt idx="3459">
                  <c:v>3.86</c:v>
                </c:pt>
                <c:pt idx="3460">
                  <c:v>3.86</c:v>
                </c:pt>
                <c:pt idx="3461">
                  <c:v>3.85</c:v>
                </c:pt>
                <c:pt idx="3462">
                  <c:v>3.86</c:v>
                </c:pt>
                <c:pt idx="3463">
                  <c:v>3.85</c:v>
                </c:pt>
                <c:pt idx="3464">
                  <c:v>3.85</c:v>
                </c:pt>
                <c:pt idx="3465">
                  <c:v>3.85</c:v>
                </c:pt>
                <c:pt idx="3466">
                  <c:v>3.85</c:v>
                </c:pt>
                <c:pt idx="3467">
                  <c:v>3.86</c:v>
                </c:pt>
                <c:pt idx="3468">
                  <c:v>3.88</c:v>
                </c:pt>
                <c:pt idx="3469">
                  <c:v>3.89</c:v>
                </c:pt>
                <c:pt idx="3470">
                  <c:v>3.9</c:v>
                </c:pt>
                <c:pt idx="3471">
                  <c:v>3.9</c:v>
                </c:pt>
                <c:pt idx="3472">
                  <c:v>3.9</c:v>
                </c:pt>
                <c:pt idx="3473">
                  <c:v>3.9</c:v>
                </c:pt>
                <c:pt idx="3474">
                  <c:v>3.9</c:v>
                </c:pt>
                <c:pt idx="3475">
                  <c:v>3.9</c:v>
                </c:pt>
                <c:pt idx="3476">
                  <c:v>3.91</c:v>
                </c:pt>
                <c:pt idx="3477">
                  <c:v>3.91</c:v>
                </c:pt>
                <c:pt idx="3478">
                  <c:v>3.91</c:v>
                </c:pt>
                <c:pt idx="3479">
                  <c:v>3.91</c:v>
                </c:pt>
                <c:pt idx="3480">
                  <c:v>3.91</c:v>
                </c:pt>
                <c:pt idx="3481">
                  <c:v>3.91</c:v>
                </c:pt>
                <c:pt idx="3482">
                  <c:v>3.92</c:v>
                </c:pt>
                <c:pt idx="3483">
                  <c:v>3.92</c:v>
                </c:pt>
                <c:pt idx="3484">
                  <c:v>3.92</c:v>
                </c:pt>
                <c:pt idx="3485">
                  <c:v>3.92</c:v>
                </c:pt>
                <c:pt idx="3486">
                  <c:v>3.93</c:v>
                </c:pt>
                <c:pt idx="3487">
                  <c:v>3.93</c:v>
                </c:pt>
                <c:pt idx="3488">
                  <c:v>3.94</c:v>
                </c:pt>
                <c:pt idx="3489">
                  <c:v>3.95</c:v>
                </c:pt>
                <c:pt idx="3490">
                  <c:v>3.95</c:v>
                </c:pt>
                <c:pt idx="3491">
                  <c:v>3.94</c:v>
                </c:pt>
                <c:pt idx="3492">
                  <c:v>3.95</c:v>
                </c:pt>
                <c:pt idx="3493">
                  <c:v>3.96</c:v>
                </c:pt>
                <c:pt idx="3494">
                  <c:v>3.95</c:v>
                </c:pt>
                <c:pt idx="3495">
                  <c:v>3.97</c:v>
                </c:pt>
                <c:pt idx="3496">
                  <c:v>3.97</c:v>
                </c:pt>
                <c:pt idx="3497">
                  <c:v>3.98</c:v>
                </c:pt>
                <c:pt idx="3498">
                  <c:v>3.98</c:v>
                </c:pt>
                <c:pt idx="3499">
                  <c:v>3.97</c:v>
                </c:pt>
                <c:pt idx="3500">
                  <c:v>3.98</c:v>
                </c:pt>
                <c:pt idx="3501">
                  <c:v>3.98</c:v>
                </c:pt>
                <c:pt idx="3502">
                  <c:v>3.98</c:v>
                </c:pt>
                <c:pt idx="3503">
                  <c:v>4.08</c:v>
                </c:pt>
                <c:pt idx="3504">
                  <c:v>4.08</c:v>
                </c:pt>
                <c:pt idx="3505">
                  <c:v>4.07</c:v>
                </c:pt>
                <c:pt idx="3506">
                  <c:v>4.07</c:v>
                </c:pt>
                <c:pt idx="3507">
                  <c:v>4.07</c:v>
                </c:pt>
                <c:pt idx="3508">
                  <c:v>4.07</c:v>
                </c:pt>
                <c:pt idx="3509">
                  <c:v>4.07</c:v>
                </c:pt>
                <c:pt idx="3510">
                  <c:v>4.09</c:v>
                </c:pt>
                <c:pt idx="3511">
                  <c:v>4.08</c:v>
                </c:pt>
                <c:pt idx="3512">
                  <c:v>4.09</c:v>
                </c:pt>
                <c:pt idx="3513">
                  <c:v>4.09</c:v>
                </c:pt>
                <c:pt idx="3514">
                  <c:v>4.09</c:v>
                </c:pt>
                <c:pt idx="3515">
                  <c:v>4.09</c:v>
                </c:pt>
                <c:pt idx="3516">
                  <c:v>4.0999999999999996</c:v>
                </c:pt>
                <c:pt idx="3517">
                  <c:v>4.09</c:v>
                </c:pt>
                <c:pt idx="3518">
                  <c:v>4.0999999999999996</c:v>
                </c:pt>
                <c:pt idx="3519">
                  <c:v>4.1100000000000003</c:v>
                </c:pt>
                <c:pt idx="3520">
                  <c:v>4.0999999999999996</c:v>
                </c:pt>
                <c:pt idx="3521">
                  <c:v>4.12</c:v>
                </c:pt>
                <c:pt idx="3522">
                  <c:v>4.12</c:v>
                </c:pt>
                <c:pt idx="3523">
                  <c:v>4.12</c:v>
                </c:pt>
                <c:pt idx="3524">
                  <c:v>4.13</c:v>
                </c:pt>
                <c:pt idx="3525">
                  <c:v>4.13</c:v>
                </c:pt>
                <c:pt idx="3526">
                  <c:v>4.1399999999999997</c:v>
                </c:pt>
                <c:pt idx="3527">
                  <c:v>4.13</c:v>
                </c:pt>
                <c:pt idx="3528">
                  <c:v>4.1500000000000004</c:v>
                </c:pt>
                <c:pt idx="3529">
                  <c:v>4.1500000000000004</c:v>
                </c:pt>
                <c:pt idx="3530">
                  <c:v>4.1500000000000004</c:v>
                </c:pt>
                <c:pt idx="3531">
                  <c:v>4.16</c:v>
                </c:pt>
                <c:pt idx="3532">
                  <c:v>4.17</c:v>
                </c:pt>
                <c:pt idx="3533">
                  <c:v>4.16</c:v>
                </c:pt>
                <c:pt idx="3534">
                  <c:v>4.16</c:v>
                </c:pt>
                <c:pt idx="3535">
                  <c:v>4.17</c:v>
                </c:pt>
                <c:pt idx="3536">
                  <c:v>4.18</c:v>
                </c:pt>
                <c:pt idx="3537">
                  <c:v>4.18</c:v>
                </c:pt>
                <c:pt idx="3538">
                  <c:v>4.17</c:v>
                </c:pt>
                <c:pt idx="3539">
                  <c:v>4.18</c:v>
                </c:pt>
                <c:pt idx="3540">
                  <c:v>4.18</c:v>
                </c:pt>
                <c:pt idx="3541">
                  <c:v>4.18</c:v>
                </c:pt>
                <c:pt idx="3542">
                  <c:v>4.18</c:v>
                </c:pt>
                <c:pt idx="3543">
                  <c:v>4.18</c:v>
                </c:pt>
                <c:pt idx="3544">
                  <c:v>4.18</c:v>
                </c:pt>
                <c:pt idx="3545">
                  <c:v>4.18</c:v>
                </c:pt>
                <c:pt idx="3546">
                  <c:v>4.18</c:v>
                </c:pt>
                <c:pt idx="3547">
                  <c:v>4.1900000000000004</c:v>
                </c:pt>
                <c:pt idx="3548">
                  <c:v>4.18</c:v>
                </c:pt>
                <c:pt idx="3549">
                  <c:v>4.1900000000000004</c:v>
                </c:pt>
                <c:pt idx="3550">
                  <c:v>4.1900000000000004</c:v>
                </c:pt>
                <c:pt idx="3551">
                  <c:v>4.1900000000000004</c:v>
                </c:pt>
                <c:pt idx="3552">
                  <c:v>4.1900000000000004</c:v>
                </c:pt>
                <c:pt idx="3553">
                  <c:v>4.1900000000000004</c:v>
                </c:pt>
                <c:pt idx="3554">
                  <c:v>4.2</c:v>
                </c:pt>
                <c:pt idx="3555">
                  <c:v>4.2</c:v>
                </c:pt>
                <c:pt idx="3556">
                  <c:v>4.21</c:v>
                </c:pt>
                <c:pt idx="3557">
                  <c:v>4.25</c:v>
                </c:pt>
                <c:pt idx="3558">
                  <c:v>4.25</c:v>
                </c:pt>
                <c:pt idx="3559">
                  <c:v>4.26</c:v>
                </c:pt>
                <c:pt idx="3560">
                  <c:v>4.26</c:v>
                </c:pt>
                <c:pt idx="3561">
                  <c:v>4.2699999999999996</c:v>
                </c:pt>
                <c:pt idx="3562">
                  <c:v>4.2699999999999996</c:v>
                </c:pt>
                <c:pt idx="3563">
                  <c:v>4.29</c:v>
                </c:pt>
                <c:pt idx="3564">
                  <c:v>4.29</c:v>
                </c:pt>
                <c:pt idx="3565">
                  <c:v>4.3</c:v>
                </c:pt>
                <c:pt idx="3566">
                  <c:v>4.29</c:v>
                </c:pt>
                <c:pt idx="3567">
                  <c:v>4.29</c:v>
                </c:pt>
                <c:pt idx="3568">
                  <c:v>4.29</c:v>
                </c:pt>
                <c:pt idx="3569">
                  <c:v>4.3</c:v>
                </c:pt>
                <c:pt idx="3570">
                  <c:v>4.3</c:v>
                </c:pt>
                <c:pt idx="3571">
                  <c:v>4.3</c:v>
                </c:pt>
                <c:pt idx="3572">
                  <c:v>4.3</c:v>
                </c:pt>
                <c:pt idx="3573">
                  <c:v>4.3</c:v>
                </c:pt>
                <c:pt idx="3574">
                  <c:v>4.3</c:v>
                </c:pt>
                <c:pt idx="3575">
                  <c:v>4.3</c:v>
                </c:pt>
                <c:pt idx="3576">
                  <c:v>4.3099999999999996</c:v>
                </c:pt>
                <c:pt idx="3577">
                  <c:v>4.3099999999999996</c:v>
                </c:pt>
                <c:pt idx="3578">
                  <c:v>4.3099999999999996</c:v>
                </c:pt>
                <c:pt idx="3579">
                  <c:v>4.3099999999999996</c:v>
                </c:pt>
                <c:pt idx="3580">
                  <c:v>4.42</c:v>
                </c:pt>
                <c:pt idx="3581">
                  <c:v>4.4400000000000004</c:v>
                </c:pt>
                <c:pt idx="3582">
                  <c:v>4.4400000000000004</c:v>
                </c:pt>
                <c:pt idx="3583">
                  <c:v>4.45</c:v>
                </c:pt>
                <c:pt idx="3584">
                  <c:v>4.45</c:v>
                </c:pt>
                <c:pt idx="3585">
                  <c:v>4.45</c:v>
                </c:pt>
                <c:pt idx="3586">
                  <c:v>4.45</c:v>
                </c:pt>
                <c:pt idx="3587">
                  <c:v>4.45</c:v>
                </c:pt>
                <c:pt idx="3588">
                  <c:v>4.46</c:v>
                </c:pt>
                <c:pt idx="3589">
                  <c:v>4.45</c:v>
                </c:pt>
                <c:pt idx="3590">
                  <c:v>4.45</c:v>
                </c:pt>
                <c:pt idx="3591">
                  <c:v>4.45</c:v>
                </c:pt>
                <c:pt idx="3592">
                  <c:v>4.45</c:v>
                </c:pt>
                <c:pt idx="3593">
                  <c:v>4.45</c:v>
                </c:pt>
                <c:pt idx="3594">
                  <c:v>4.45</c:v>
                </c:pt>
                <c:pt idx="3595">
                  <c:v>4.45</c:v>
                </c:pt>
                <c:pt idx="3596">
                  <c:v>4.45</c:v>
                </c:pt>
                <c:pt idx="3597">
                  <c:v>4.45</c:v>
                </c:pt>
                <c:pt idx="3598">
                  <c:v>4.46</c:v>
                </c:pt>
                <c:pt idx="3599">
                  <c:v>4.47</c:v>
                </c:pt>
                <c:pt idx="3600">
                  <c:v>4.6500000000000004</c:v>
                </c:pt>
                <c:pt idx="3601">
                  <c:v>4.66</c:v>
                </c:pt>
                <c:pt idx="3602">
                  <c:v>4.66</c:v>
                </c:pt>
                <c:pt idx="3603">
                  <c:v>4.66</c:v>
                </c:pt>
                <c:pt idx="3604">
                  <c:v>4.66</c:v>
                </c:pt>
                <c:pt idx="3605">
                  <c:v>4.67</c:v>
                </c:pt>
                <c:pt idx="3606">
                  <c:v>4.66</c:v>
                </c:pt>
                <c:pt idx="3607">
                  <c:v>4.66</c:v>
                </c:pt>
                <c:pt idx="3608">
                  <c:v>4.67</c:v>
                </c:pt>
                <c:pt idx="3609">
                  <c:v>4.68</c:v>
                </c:pt>
                <c:pt idx="3610">
                  <c:v>4.68</c:v>
                </c:pt>
                <c:pt idx="3611">
                  <c:v>4.6900000000000004</c:v>
                </c:pt>
                <c:pt idx="3612">
                  <c:v>4.7</c:v>
                </c:pt>
                <c:pt idx="3613">
                  <c:v>4.71</c:v>
                </c:pt>
                <c:pt idx="3614">
                  <c:v>4.6900000000000004</c:v>
                </c:pt>
                <c:pt idx="3615">
                  <c:v>4.7</c:v>
                </c:pt>
                <c:pt idx="3616">
                  <c:v>4.7</c:v>
                </c:pt>
                <c:pt idx="3617">
                  <c:v>4.7</c:v>
                </c:pt>
                <c:pt idx="3618">
                  <c:v>4.6900000000000004</c:v>
                </c:pt>
                <c:pt idx="3619">
                  <c:v>4.7</c:v>
                </c:pt>
                <c:pt idx="3620">
                  <c:v>4.6900000000000004</c:v>
                </c:pt>
                <c:pt idx="3621">
                  <c:v>4.7</c:v>
                </c:pt>
                <c:pt idx="3622">
                  <c:v>4.7</c:v>
                </c:pt>
                <c:pt idx="3623">
                  <c:v>4.7</c:v>
                </c:pt>
                <c:pt idx="3624">
                  <c:v>4.7</c:v>
                </c:pt>
                <c:pt idx="3625">
                  <c:v>4.7</c:v>
                </c:pt>
                <c:pt idx="3626">
                  <c:v>4.6900000000000004</c:v>
                </c:pt>
                <c:pt idx="3627">
                  <c:v>4.7</c:v>
                </c:pt>
                <c:pt idx="3628">
                  <c:v>4.71</c:v>
                </c:pt>
                <c:pt idx="3629">
                  <c:v>4.71</c:v>
                </c:pt>
                <c:pt idx="3630">
                  <c:v>4.71</c:v>
                </c:pt>
                <c:pt idx="3631">
                  <c:v>4.7</c:v>
                </c:pt>
                <c:pt idx="3632">
                  <c:v>4.7</c:v>
                </c:pt>
                <c:pt idx="3633">
                  <c:v>4.71</c:v>
                </c:pt>
                <c:pt idx="3634">
                  <c:v>4.7</c:v>
                </c:pt>
                <c:pt idx="3635">
                  <c:v>4.71</c:v>
                </c:pt>
                <c:pt idx="3636">
                  <c:v>4.71</c:v>
                </c:pt>
                <c:pt idx="3637">
                  <c:v>4.71</c:v>
                </c:pt>
                <c:pt idx="3638">
                  <c:v>4.71</c:v>
                </c:pt>
                <c:pt idx="3639">
                  <c:v>4.72</c:v>
                </c:pt>
                <c:pt idx="3640">
                  <c:v>4.71</c:v>
                </c:pt>
                <c:pt idx="3641">
                  <c:v>4.71</c:v>
                </c:pt>
                <c:pt idx="3642">
                  <c:v>4.7300000000000004</c:v>
                </c:pt>
                <c:pt idx="3643">
                  <c:v>4.72</c:v>
                </c:pt>
                <c:pt idx="3644">
                  <c:v>4.72</c:v>
                </c:pt>
                <c:pt idx="3645">
                  <c:v>4.72</c:v>
                </c:pt>
                <c:pt idx="3646">
                  <c:v>4.71</c:v>
                </c:pt>
                <c:pt idx="3647">
                  <c:v>4.71</c:v>
                </c:pt>
                <c:pt idx="3648">
                  <c:v>4.71</c:v>
                </c:pt>
                <c:pt idx="3649">
                  <c:v>4.72</c:v>
                </c:pt>
                <c:pt idx="3650">
                  <c:v>4.71</c:v>
                </c:pt>
                <c:pt idx="3651">
                  <c:v>4.72</c:v>
                </c:pt>
                <c:pt idx="3652">
                  <c:v>4.72</c:v>
                </c:pt>
                <c:pt idx="3653">
                  <c:v>4.72</c:v>
                </c:pt>
                <c:pt idx="3654">
                  <c:v>4.72</c:v>
                </c:pt>
                <c:pt idx="3655">
                  <c:v>4.72</c:v>
                </c:pt>
                <c:pt idx="3656">
                  <c:v>4.72</c:v>
                </c:pt>
                <c:pt idx="3657">
                  <c:v>4.72</c:v>
                </c:pt>
                <c:pt idx="3658">
                  <c:v>4.72</c:v>
                </c:pt>
                <c:pt idx="3659">
                  <c:v>4.72</c:v>
                </c:pt>
                <c:pt idx="3660">
                  <c:v>4.72</c:v>
                </c:pt>
                <c:pt idx="3661">
                  <c:v>4.72</c:v>
                </c:pt>
                <c:pt idx="3662">
                  <c:v>4.7300000000000004</c:v>
                </c:pt>
                <c:pt idx="3663">
                  <c:v>4.7300000000000004</c:v>
                </c:pt>
                <c:pt idx="3664">
                  <c:v>4.74</c:v>
                </c:pt>
                <c:pt idx="3665">
                  <c:v>4.74</c:v>
                </c:pt>
                <c:pt idx="3666">
                  <c:v>4.74</c:v>
                </c:pt>
                <c:pt idx="3667">
                  <c:v>4.75</c:v>
                </c:pt>
                <c:pt idx="3668">
                  <c:v>4.75</c:v>
                </c:pt>
                <c:pt idx="3669">
                  <c:v>4.76</c:v>
                </c:pt>
                <c:pt idx="3670">
                  <c:v>4.76</c:v>
                </c:pt>
                <c:pt idx="3671">
                  <c:v>4.76</c:v>
                </c:pt>
                <c:pt idx="3672">
                  <c:v>4.76</c:v>
                </c:pt>
                <c:pt idx="3673">
                  <c:v>4.75</c:v>
                </c:pt>
                <c:pt idx="3674">
                  <c:v>4.76</c:v>
                </c:pt>
                <c:pt idx="3675">
                  <c:v>4.76</c:v>
                </c:pt>
                <c:pt idx="3676">
                  <c:v>4.76</c:v>
                </c:pt>
                <c:pt idx="3677">
                  <c:v>4.76</c:v>
                </c:pt>
                <c:pt idx="3678">
                  <c:v>4.76</c:v>
                </c:pt>
                <c:pt idx="3679">
                  <c:v>4.76</c:v>
                </c:pt>
                <c:pt idx="3680">
                  <c:v>4.76</c:v>
                </c:pt>
                <c:pt idx="3681">
                  <c:v>4.76</c:v>
                </c:pt>
                <c:pt idx="3682">
                  <c:v>4.75</c:v>
                </c:pt>
                <c:pt idx="3683">
                  <c:v>4.76</c:v>
                </c:pt>
                <c:pt idx="3684">
                  <c:v>4.76</c:v>
                </c:pt>
                <c:pt idx="3685">
                  <c:v>4.75</c:v>
                </c:pt>
                <c:pt idx="3686">
                  <c:v>4.75</c:v>
                </c:pt>
                <c:pt idx="3687">
                  <c:v>4.75</c:v>
                </c:pt>
                <c:pt idx="3688">
                  <c:v>4.75</c:v>
                </c:pt>
                <c:pt idx="3689">
                  <c:v>4.76</c:v>
                </c:pt>
                <c:pt idx="3690">
                  <c:v>4.76</c:v>
                </c:pt>
                <c:pt idx="3691">
                  <c:v>4.76</c:v>
                </c:pt>
                <c:pt idx="3692">
                  <c:v>4.7699999999999996</c:v>
                </c:pt>
                <c:pt idx="3693">
                  <c:v>4.83</c:v>
                </c:pt>
                <c:pt idx="3694">
                  <c:v>4.83</c:v>
                </c:pt>
                <c:pt idx="3695">
                  <c:v>4.87</c:v>
                </c:pt>
                <c:pt idx="3696">
                  <c:v>4.8899999999999997</c:v>
                </c:pt>
                <c:pt idx="3697">
                  <c:v>4.8899999999999997</c:v>
                </c:pt>
                <c:pt idx="3698">
                  <c:v>4.8899999999999997</c:v>
                </c:pt>
                <c:pt idx="3699">
                  <c:v>4.9000000000000004</c:v>
                </c:pt>
                <c:pt idx="3700">
                  <c:v>4.91</c:v>
                </c:pt>
                <c:pt idx="3701">
                  <c:v>4.92</c:v>
                </c:pt>
                <c:pt idx="3702">
                  <c:v>4.91</c:v>
                </c:pt>
                <c:pt idx="3703">
                  <c:v>4.92</c:v>
                </c:pt>
                <c:pt idx="3704">
                  <c:v>4.92</c:v>
                </c:pt>
                <c:pt idx="3705">
                  <c:v>4.93</c:v>
                </c:pt>
                <c:pt idx="3706">
                  <c:v>4.93</c:v>
                </c:pt>
                <c:pt idx="3707">
                  <c:v>4.93</c:v>
                </c:pt>
                <c:pt idx="3708">
                  <c:v>4.9400000000000004</c:v>
                </c:pt>
                <c:pt idx="3709">
                  <c:v>4.9400000000000004</c:v>
                </c:pt>
                <c:pt idx="3710">
                  <c:v>4.9400000000000004</c:v>
                </c:pt>
                <c:pt idx="3711">
                  <c:v>4.9400000000000004</c:v>
                </c:pt>
                <c:pt idx="3712">
                  <c:v>4.95</c:v>
                </c:pt>
                <c:pt idx="3713">
                  <c:v>4.9400000000000004</c:v>
                </c:pt>
                <c:pt idx="3714">
                  <c:v>4.9400000000000004</c:v>
                </c:pt>
                <c:pt idx="3715">
                  <c:v>4.9400000000000004</c:v>
                </c:pt>
                <c:pt idx="3716">
                  <c:v>4.96</c:v>
                </c:pt>
                <c:pt idx="3717">
                  <c:v>4.96</c:v>
                </c:pt>
                <c:pt idx="3718">
                  <c:v>4.95</c:v>
                </c:pt>
                <c:pt idx="3719">
                  <c:v>4.96</c:v>
                </c:pt>
                <c:pt idx="3720">
                  <c:v>4.97</c:v>
                </c:pt>
                <c:pt idx="3721">
                  <c:v>4.97</c:v>
                </c:pt>
                <c:pt idx="3722">
                  <c:v>4.97</c:v>
                </c:pt>
                <c:pt idx="3723">
                  <c:v>4.97</c:v>
                </c:pt>
                <c:pt idx="3724">
                  <c:v>4.97</c:v>
                </c:pt>
                <c:pt idx="3725">
                  <c:v>4.9800000000000004</c:v>
                </c:pt>
                <c:pt idx="3726">
                  <c:v>4.9800000000000004</c:v>
                </c:pt>
                <c:pt idx="3727">
                  <c:v>4.9800000000000004</c:v>
                </c:pt>
                <c:pt idx="3728">
                  <c:v>4.9800000000000004</c:v>
                </c:pt>
                <c:pt idx="3729">
                  <c:v>4.9800000000000004</c:v>
                </c:pt>
                <c:pt idx="3730">
                  <c:v>4.9800000000000004</c:v>
                </c:pt>
                <c:pt idx="3731">
                  <c:v>4.99</c:v>
                </c:pt>
                <c:pt idx="3732">
                  <c:v>4.99</c:v>
                </c:pt>
                <c:pt idx="3733">
                  <c:v>4.9800000000000004</c:v>
                </c:pt>
                <c:pt idx="3734">
                  <c:v>4.99</c:v>
                </c:pt>
                <c:pt idx="3735">
                  <c:v>4.99</c:v>
                </c:pt>
                <c:pt idx="3736">
                  <c:v>4.99</c:v>
                </c:pt>
                <c:pt idx="3737">
                  <c:v>4.99</c:v>
                </c:pt>
                <c:pt idx="3738">
                  <c:v>4.99</c:v>
                </c:pt>
                <c:pt idx="3739">
                  <c:v>4.99</c:v>
                </c:pt>
                <c:pt idx="3740">
                  <c:v>4.9800000000000004</c:v>
                </c:pt>
                <c:pt idx="3741">
                  <c:v>4.99</c:v>
                </c:pt>
                <c:pt idx="3742">
                  <c:v>4.99</c:v>
                </c:pt>
                <c:pt idx="3743">
                  <c:v>4.99</c:v>
                </c:pt>
                <c:pt idx="3744">
                  <c:v>4.99</c:v>
                </c:pt>
                <c:pt idx="3745">
                  <c:v>4.99</c:v>
                </c:pt>
                <c:pt idx="3746">
                  <c:v>4.99</c:v>
                </c:pt>
                <c:pt idx="3747">
                  <c:v>5</c:v>
                </c:pt>
                <c:pt idx="3748">
                  <c:v>4.99</c:v>
                </c:pt>
                <c:pt idx="3749">
                  <c:v>4.99</c:v>
                </c:pt>
                <c:pt idx="3750">
                  <c:v>4.9800000000000004</c:v>
                </c:pt>
                <c:pt idx="3751">
                  <c:v>4.9800000000000004</c:v>
                </c:pt>
                <c:pt idx="3752">
                  <c:v>4.99</c:v>
                </c:pt>
                <c:pt idx="3753">
                  <c:v>4.99</c:v>
                </c:pt>
                <c:pt idx="3754">
                  <c:v>4.9800000000000004</c:v>
                </c:pt>
                <c:pt idx="3755">
                  <c:v>4.9800000000000004</c:v>
                </c:pt>
                <c:pt idx="3756">
                  <c:v>4.97</c:v>
                </c:pt>
                <c:pt idx="3757">
                  <c:v>4.9800000000000004</c:v>
                </c:pt>
                <c:pt idx="3758">
                  <c:v>4.9800000000000004</c:v>
                </c:pt>
                <c:pt idx="3759">
                  <c:v>4.9800000000000004</c:v>
                </c:pt>
                <c:pt idx="3760">
                  <c:v>4.9800000000000004</c:v>
                </c:pt>
                <c:pt idx="3761">
                  <c:v>4.99</c:v>
                </c:pt>
                <c:pt idx="3762">
                  <c:v>4.99</c:v>
                </c:pt>
                <c:pt idx="3763">
                  <c:v>4.99</c:v>
                </c:pt>
                <c:pt idx="3764">
                  <c:v>4.9800000000000004</c:v>
                </c:pt>
                <c:pt idx="3765">
                  <c:v>4.9800000000000004</c:v>
                </c:pt>
                <c:pt idx="3766">
                  <c:v>4.9800000000000004</c:v>
                </c:pt>
                <c:pt idx="3767">
                  <c:v>4.9800000000000004</c:v>
                </c:pt>
                <c:pt idx="3768">
                  <c:v>4.9800000000000004</c:v>
                </c:pt>
                <c:pt idx="3769">
                  <c:v>4.9800000000000004</c:v>
                </c:pt>
                <c:pt idx="3770">
                  <c:v>4.9800000000000004</c:v>
                </c:pt>
                <c:pt idx="3771">
                  <c:v>4.9800000000000004</c:v>
                </c:pt>
                <c:pt idx="3772">
                  <c:v>4.9800000000000004</c:v>
                </c:pt>
                <c:pt idx="3773">
                  <c:v>4.9800000000000004</c:v>
                </c:pt>
                <c:pt idx="3774">
                  <c:v>4.97</c:v>
                </c:pt>
                <c:pt idx="3775">
                  <c:v>4.97</c:v>
                </c:pt>
                <c:pt idx="3776">
                  <c:v>4.9800000000000004</c:v>
                </c:pt>
                <c:pt idx="3777">
                  <c:v>4.97</c:v>
                </c:pt>
                <c:pt idx="3778">
                  <c:v>4.97</c:v>
                </c:pt>
                <c:pt idx="3779">
                  <c:v>4.97</c:v>
                </c:pt>
                <c:pt idx="3780">
                  <c:v>4.97</c:v>
                </c:pt>
                <c:pt idx="3781">
                  <c:v>4.96</c:v>
                </c:pt>
                <c:pt idx="3782">
                  <c:v>4.96</c:v>
                </c:pt>
                <c:pt idx="3783">
                  <c:v>4.96</c:v>
                </c:pt>
                <c:pt idx="3784">
                  <c:v>4.96</c:v>
                </c:pt>
                <c:pt idx="3785">
                  <c:v>4.95</c:v>
                </c:pt>
                <c:pt idx="3786">
                  <c:v>4.95</c:v>
                </c:pt>
                <c:pt idx="3787">
                  <c:v>4.96</c:v>
                </c:pt>
                <c:pt idx="3788">
                  <c:v>4.95</c:v>
                </c:pt>
                <c:pt idx="3789">
                  <c:v>4.9400000000000004</c:v>
                </c:pt>
                <c:pt idx="3790">
                  <c:v>4.9400000000000004</c:v>
                </c:pt>
                <c:pt idx="3791">
                  <c:v>4.95</c:v>
                </c:pt>
                <c:pt idx="3792">
                  <c:v>4.95</c:v>
                </c:pt>
                <c:pt idx="3793">
                  <c:v>4.9400000000000004</c:v>
                </c:pt>
                <c:pt idx="3794">
                  <c:v>4.95</c:v>
                </c:pt>
                <c:pt idx="3795">
                  <c:v>4.95</c:v>
                </c:pt>
                <c:pt idx="3796">
                  <c:v>4.95</c:v>
                </c:pt>
                <c:pt idx="3797">
                  <c:v>4.95</c:v>
                </c:pt>
                <c:pt idx="3798">
                  <c:v>4.95</c:v>
                </c:pt>
                <c:pt idx="3799">
                  <c:v>4.9400000000000004</c:v>
                </c:pt>
                <c:pt idx="3800">
                  <c:v>4.9400000000000004</c:v>
                </c:pt>
                <c:pt idx="3801">
                  <c:v>4.9400000000000004</c:v>
                </c:pt>
                <c:pt idx="3802">
                  <c:v>4.95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4.9400000000000004</c:v>
                </c:pt>
                <c:pt idx="3807">
                  <c:v>4.9400000000000004</c:v>
                </c:pt>
                <c:pt idx="3808">
                  <c:v>4.9400000000000004</c:v>
                </c:pt>
                <c:pt idx="3809">
                  <c:v>4.9400000000000004</c:v>
                </c:pt>
                <c:pt idx="3810">
                  <c:v>4.9400000000000004</c:v>
                </c:pt>
                <c:pt idx="3811">
                  <c:v>4.9400000000000004</c:v>
                </c:pt>
                <c:pt idx="3812">
                  <c:v>4.9400000000000004</c:v>
                </c:pt>
                <c:pt idx="3813">
                  <c:v>4.95</c:v>
                </c:pt>
                <c:pt idx="3814">
                  <c:v>4.95</c:v>
                </c:pt>
                <c:pt idx="3815">
                  <c:v>4.95</c:v>
                </c:pt>
                <c:pt idx="3816">
                  <c:v>4.95</c:v>
                </c:pt>
                <c:pt idx="3817">
                  <c:v>4.9400000000000004</c:v>
                </c:pt>
                <c:pt idx="3818">
                  <c:v>4.9400000000000004</c:v>
                </c:pt>
                <c:pt idx="3819">
                  <c:v>4.9400000000000004</c:v>
                </c:pt>
                <c:pt idx="3820">
                  <c:v>4.9400000000000004</c:v>
                </c:pt>
                <c:pt idx="3821">
                  <c:v>4.9400000000000004</c:v>
                </c:pt>
                <c:pt idx="3822">
                  <c:v>4.95</c:v>
                </c:pt>
                <c:pt idx="3823">
                  <c:v>4.95</c:v>
                </c:pt>
                <c:pt idx="3824">
                  <c:v>4.9400000000000004</c:v>
                </c:pt>
                <c:pt idx="3825">
                  <c:v>4.9400000000000004</c:v>
                </c:pt>
                <c:pt idx="3826">
                  <c:v>4.9400000000000004</c:v>
                </c:pt>
                <c:pt idx="3827">
                  <c:v>4.95</c:v>
                </c:pt>
                <c:pt idx="3828">
                  <c:v>4.9400000000000004</c:v>
                </c:pt>
                <c:pt idx="3829">
                  <c:v>5.05</c:v>
                </c:pt>
                <c:pt idx="3830">
                  <c:v>5.0599999999999996</c:v>
                </c:pt>
                <c:pt idx="3831">
                  <c:v>5.0599999999999996</c:v>
                </c:pt>
                <c:pt idx="3832">
                  <c:v>5.0599999999999996</c:v>
                </c:pt>
                <c:pt idx="3833">
                  <c:v>5.07</c:v>
                </c:pt>
                <c:pt idx="3834">
                  <c:v>5.07</c:v>
                </c:pt>
                <c:pt idx="3835">
                  <c:v>5.08</c:v>
                </c:pt>
                <c:pt idx="3836">
                  <c:v>5.08</c:v>
                </c:pt>
                <c:pt idx="3837">
                  <c:v>5.08</c:v>
                </c:pt>
                <c:pt idx="3838">
                  <c:v>5.09</c:v>
                </c:pt>
                <c:pt idx="3839">
                  <c:v>5.09</c:v>
                </c:pt>
                <c:pt idx="3840">
                  <c:v>5.09</c:v>
                </c:pt>
                <c:pt idx="3841">
                  <c:v>5.0999999999999996</c:v>
                </c:pt>
                <c:pt idx="3842">
                  <c:v>5.09</c:v>
                </c:pt>
                <c:pt idx="3843">
                  <c:v>5.0999999999999996</c:v>
                </c:pt>
                <c:pt idx="3844">
                  <c:v>5.1100000000000003</c:v>
                </c:pt>
                <c:pt idx="3845">
                  <c:v>5.1100000000000003</c:v>
                </c:pt>
                <c:pt idx="3846">
                  <c:v>5.1100000000000003</c:v>
                </c:pt>
                <c:pt idx="3847">
                  <c:v>5.12</c:v>
                </c:pt>
                <c:pt idx="3848">
                  <c:v>5.12</c:v>
                </c:pt>
                <c:pt idx="3849">
                  <c:v>5.12</c:v>
                </c:pt>
                <c:pt idx="3850">
                  <c:v>5.12</c:v>
                </c:pt>
                <c:pt idx="3851">
                  <c:v>5.1100000000000003</c:v>
                </c:pt>
                <c:pt idx="3852">
                  <c:v>5.12</c:v>
                </c:pt>
                <c:pt idx="3853">
                  <c:v>5.12</c:v>
                </c:pt>
                <c:pt idx="3854">
                  <c:v>5.1100000000000003</c:v>
                </c:pt>
                <c:pt idx="3855">
                  <c:v>5.1100000000000003</c:v>
                </c:pt>
                <c:pt idx="3856">
                  <c:v>5.1100000000000003</c:v>
                </c:pt>
                <c:pt idx="3857">
                  <c:v>5.12</c:v>
                </c:pt>
                <c:pt idx="3858">
                  <c:v>5.13</c:v>
                </c:pt>
                <c:pt idx="3859">
                  <c:v>5.13</c:v>
                </c:pt>
                <c:pt idx="3860">
                  <c:v>5.12</c:v>
                </c:pt>
                <c:pt idx="3861">
                  <c:v>5.13</c:v>
                </c:pt>
                <c:pt idx="3862">
                  <c:v>5.13</c:v>
                </c:pt>
                <c:pt idx="3863">
                  <c:v>5.13</c:v>
                </c:pt>
                <c:pt idx="3864">
                  <c:v>5.13</c:v>
                </c:pt>
                <c:pt idx="3865">
                  <c:v>5.13</c:v>
                </c:pt>
                <c:pt idx="3866">
                  <c:v>5.13</c:v>
                </c:pt>
                <c:pt idx="3867">
                  <c:v>5.13</c:v>
                </c:pt>
                <c:pt idx="3868">
                  <c:v>5.13</c:v>
                </c:pt>
                <c:pt idx="3869">
                  <c:v>5.13</c:v>
                </c:pt>
                <c:pt idx="3870">
                  <c:v>5.13</c:v>
                </c:pt>
                <c:pt idx="3871">
                  <c:v>5.13</c:v>
                </c:pt>
                <c:pt idx="3872">
                  <c:v>5.14</c:v>
                </c:pt>
                <c:pt idx="3873">
                  <c:v>5.13</c:v>
                </c:pt>
                <c:pt idx="3874">
                  <c:v>5.13</c:v>
                </c:pt>
                <c:pt idx="3875">
                  <c:v>5.12</c:v>
                </c:pt>
                <c:pt idx="3876">
                  <c:v>5.13</c:v>
                </c:pt>
                <c:pt idx="3877">
                  <c:v>5.13</c:v>
                </c:pt>
                <c:pt idx="3878">
                  <c:v>5.13</c:v>
                </c:pt>
                <c:pt idx="3879">
                  <c:v>5.13</c:v>
                </c:pt>
                <c:pt idx="3880">
                  <c:v>5.13</c:v>
                </c:pt>
                <c:pt idx="3881">
                  <c:v>5.12</c:v>
                </c:pt>
                <c:pt idx="3882">
                  <c:v>5.12</c:v>
                </c:pt>
                <c:pt idx="3883">
                  <c:v>5.12</c:v>
                </c:pt>
                <c:pt idx="3884">
                  <c:v>5.12</c:v>
                </c:pt>
                <c:pt idx="3885">
                  <c:v>5.12</c:v>
                </c:pt>
                <c:pt idx="3886">
                  <c:v>5.1100000000000003</c:v>
                </c:pt>
                <c:pt idx="3887">
                  <c:v>5.1100000000000003</c:v>
                </c:pt>
                <c:pt idx="3888">
                  <c:v>5.1100000000000003</c:v>
                </c:pt>
                <c:pt idx="3889">
                  <c:v>5.12</c:v>
                </c:pt>
                <c:pt idx="3890">
                  <c:v>5.1100000000000003</c:v>
                </c:pt>
                <c:pt idx="3891">
                  <c:v>5.1100000000000003</c:v>
                </c:pt>
                <c:pt idx="3892">
                  <c:v>5.1100000000000003</c:v>
                </c:pt>
                <c:pt idx="3893">
                  <c:v>5.1100000000000003</c:v>
                </c:pt>
                <c:pt idx="3894">
                  <c:v>5.1100000000000003</c:v>
                </c:pt>
                <c:pt idx="3895">
                  <c:v>5.1100000000000003</c:v>
                </c:pt>
                <c:pt idx="3896">
                  <c:v>5.1100000000000003</c:v>
                </c:pt>
                <c:pt idx="3897">
                  <c:v>5.1100000000000003</c:v>
                </c:pt>
                <c:pt idx="3898">
                  <c:v>5.1100000000000003</c:v>
                </c:pt>
                <c:pt idx="3899">
                  <c:v>5.1100000000000003</c:v>
                </c:pt>
                <c:pt idx="3900">
                  <c:v>5.0999999999999996</c:v>
                </c:pt>
                <c:pt idx="3901">
                  <c:v>5.1100000000000003</c:v>
                </c:pt>
                <c:pt idx="3902">
                  <c:v>5.1100000000000003</c:v>
                </c:pt>
                <c:pt idx="3903">
                  <c:v>5.1100000000000003</c:v>
                </c:pt>
                <c:pt idx="3904">
                  <c:v>5.12</c:v>
                </c:pt>
                <c:pt idx="3905">
                  <c:v>5.1100000000000003</c:v>
                </c:pt>
                <c:pt idx="3906">
                  <c:v>5.1100000000000003</c:v>
                </c:pt>
                <c:pt idx="3907">
                  <c:v>5.04</c:v>
                </c:pt>
                <c:pt idx="3908">
                  <c:v>4.99</c:v>
                </c:pt>
                <c:pt idx="3909">
                  <c:v>4.9800000000000004</c:v>
                </c:pt>
                <c:pt idx="3910">
                  <c:v>4.97</c:v>
                </c:pt>
                <c:pt idx="3911">
                  <c:v>4.96</c:v>
                </c:pt>
                <c:pt idx="3912">
                  <c:v>4.96</c:v>
                </c:pt>
                <c:pt idx="3913">
                  <c:v>4.96</c:v>
                </c:pt>
                <c:pt idx="3914">
                  <c:v>4.96</c:v>
                </c:pt>
                <c:pt idx="3915">
                  <c:v>4.96</c:v>
                </c:pt>
                <c:pt idx="3916">
                  <c:v>4.95</c:v>
                </c:pt>
                <c:pt idx="3917">
                  <c:v>4.95</c:v>
                </c:pt>
                <c:pt idx="3918">
                  <c:v>4.95</c:v>
                </c:pt>
                <c:pt idx="3919">
                  <c:v>4.95</c:v>
                </c:pt>
                <c:pt idx="3920">
                  <c:v>4.95</c:v>
                </c:pt>
                <c:pt idx="3921">
                  <c:v>4.95</c:v>
                </c:pt>
                <c:pt idx="3922">
                  <c:v>4.95</c:v>
                </c:pt>
                <c:pt idx="3923">
                  <c:v>4.95</c:v>
                </c:pt>
                <c:pt idx="3924">
                  <c:v>4.9400000000000004</c:v>
                </c:pt>
                <c:pt idx="3925">
                  <c:v>4.9400000000000004</c:v>
                </c:pt>
                <c:pt idx="3926">
                  <c:v>4.9400000000000004</c:v>
                </c:pt>
                <c:pt idx="3927">
                  <c:v>4.93</c:v>
                </c:pt>
                <c:pt idx="3928">
                  <c:v>4.92</c:v>
                </c:pt>
                <c:pt idx="3929">
                  <c:v>4.92</c:v>
                </c:pt>
                <c:pt idx="3930">
                  <c:v>4.92</c:v>
                </c:pt>
                <c:pt idx="3931">
                  <c:v>4.9000000000000004</c:v>
                </c:pt>
                <c:pt idx="3932">
                  <c:v>4.9000000000000004</c:v>
                </c:pt>
                <c:pt idx="3933">
                  <c:v>4.9000000000000004</c:v>
                </c:pt>
                <c:pt idx="3934">
                  <c:v>4.91</c:v>
                </c:pt>
                <c:pt idx="3935">
                  <c:v>4.91</c:v>
                </c:pt>
                <c:pt idx="3936">
                  <c:v>4.9000000000000004</c:v>
                </c:pt>
                <c:pt idx="3937">
                  <c:v>4.88</c:v>
                </c:pt>
                <c:pt idx="3938">
                  <c:v>4.83</c:v>
                </c:pt>
                <c:pt idx="3939">
                  <c:v>4.8</c:v>
                </c:pt>
                <c:pt idx="3940">
                  <c:v>4.8</c:v>
                </c:pt>
                <c:pt idx="3941">
                  <c:v>4.79</c:v>
                </c:pt>
                <c:pt idx="3942">
                  <c:v>4.78</c:v>
                </c:pt>
                <c:pt idx="3943">
                  <c:v>4.78</c:v>
                </c:pt>
                <c:pt idx="3944">
                  <c:v>4.7699999999999996</c:v>
                </c:pt>
                <c:pt idx="3945">
                  <c:v>4.76</c:v>
                </c:pt>
                <c:pt idx="3946">
                  <c:v>4.75</c:v>
                </c:pt>
                <c:pt idx="3947">
                  <c:v>4.75</c:v>
                </c:pt>
                <c:pt idx="3948">
                  <c:v>4.75</c:v>
                </c:pt>
                <c:pt idx="3949">
                  <c:v>4.75</c:v>
                </c:pt>
                <c:pt idx="3950">
                  <c:v>4.75</c:v>
                </c:pt>
                <c:pt idx="3951">
                  <c:v>4.7300000000000004</c:v>
                </c:pt>
                <c:pt idx="3952">
                  <c:v>4.72</c:v>
                </c:pt>
                <c:pt idx="3953">
                  <c:v>4.71</c:v>
                </c:pt>
                <c:pt idx="3954">
                  <c:v>4.7</c:v>
                </c:pt>
                <c:pt idx="3955">
                  <c:v>4.7</c:v>
                </c:pt>
                <c:pt idx="3956">
                  <c:v>4.6500000000000004</c:v>
                </c:pt>
                <c:pt idx="3957">
                  <c:v>4.6500000000000004</c:v>
                </c:pt>
                <c:pt idx="3958">
                  <c:v>4.6500000000000004</c:v>
                </c:pt>
                <c:pt idx="3959">
                  <c:v>4.6399999999999997</c:v>
                </c:pt>
                <c:pt idx="3960">
                  <c:v>4.6399999999999997</c:v>
                </c:pt>
                <c:pt idx="3961">
                  <c:v>4.6399999999999997</c:v>
                </c:pt>
                <c:pt idx="3962">
                  <c:v>4.6399999999999997</c:v>
                </c:pt>
                <c:pt idx="3963">
                  <c:v>4.63</c:v>
                </c:pt>
                <c:pt idx="3964">
                  <c:v>4.6100000000000003</c:v>
                </c:pt>
                <c:pt idx="3965">
                  <c:v>4.6100000000000003</c:v>
                </c:pt>
                <c:pt idx="3966">
                  <c:v>4.5999999999999996</c:v>
                </c:pt>
                <c:pt idx="3967">
                  <c:v>4.5999999999999996</c:v>
                </c:pt>
                <c:pt idx="3968">
                  <c:v>4.57</c:v>
                </c:pt>
                <c:pt idx="3969">
                  <c:v>4.54</c:v>
                </c:pt>
                <c:pt idx="3970">
                  <c:v>4.5199999999999996</c:v>
                </c:pt>
                <c:pt idx="3971">
                  <c:v>4.5</c:v>
                </c:pt>
                <c:pt idx="3972">
                  <c:v>4.49</c:v>
                </c:pt>
                <c:pt idx="3973">
                  <c:v>4.46</c:v>
                </c:pt>
                <c:pt idx="3974">
                  <c:v>4.43</c:v>
                </c:pt>
                <c:pt idx="3975">
                  <c:v>4.4000000000000004</c:v>
                </c:pt>
                <c:pt idx="3976">
                  <c:v>4.37</c:v>
                </c:pt>
                <c:pt idx="3977">
                  <c:v>4.3499999999999996</c:v>
                </c:pt>
                <c:pt idx="3978">
                  <c:v>4.33</c:v>
                </c:pt>
                <c:pt idx="3979">
                  <c:v>4.32</c:v>
                </c:pt>
                <c:pt idx="3980">
                  <c:v>4.29</c:v>
                </c:pt>
                <c:pt idx="3981">
                  <c:v>4.26</c:v>
                </c:pt>
                <c:pt idx="3982">
                  <c:v>4.2300000000000004</c:v>
                </c:pt>
                <c:pt idx="3983">
                  <c:v>4.21</c:v>
                </c:pt>
                <c:pt idx="3984">
                  <c:v>4.2</c:v>
                </c:pt>
                <c:pt idx="3985">
                  <c:v>4.1900000000000004</c:v>
                </c:pt>
                <c:pt idx="3986">
                  <c:v>4.17</c:v>
                </c:pt>
                <c:pt idx="3987">
                  <c:v>4.16</c:v>
                </c:pt>
                <c:pt idx="3988">
                  <c:v>4.1500000000000004</c:v>
                </c:pt>
                <c:pt idx="3989">
                  <c:v>4.1399999999999997</c:v>
                </c:pt>
                <c:pt idx="3990">
                  <c:v>4.13</c:v>
                </c:pt>
                <c:pt idx="3991">
                  <c:v>4.1100000000000003</c:v>
                </c:pt>
                <c:pt idx="3992">
                  <c:v>4.0999999999999996</c:v>
                </c:pt>
                <c:pt idx="3993">
                  <c:v>4.09</c:v>
                </c:pt>
                <c:pt idx="3994">
                  <c:v>4.08</c:v>
                </c:pt>
                <c:pt idx="3995">
                  <c:v>4.07</c:v>
                </c:pt>
                <c:pt idx="3996">
                  <c:v>4.0599999999999996</c:v>
                </c:pt>
                <c:pt idx="3997">
                  <c:v>4.05</c:v>
                </c:pt>
                <c:pt idx="3998">
                  <c:v>4.04</c:v>
                </c:pt>
                <c:pt idx="3999">
                  <c:v>4.03</c:v>
                </c:pt>
                <c:pt idx="4000">
                  <c:v>4.03</c:v>
                </c:pt>
                <c:pt idx="4001">
                  <c:v>4.03</c:v>
                </c:pt>
                <c:pt idx="4002">
                  <c:v>4.03</c:v>
                </c:pt>
                <c:pt idx="4003">
                  <c:v>4.03</c:v>
                </c:pt>
                <c:pt idx="4004">
                  <c:v>4.03</c:v>
                </c:pt>
                <c:pt idx="4005">
                  <c:v>4.03</c:v>
                </c:pt>
                <c:pt idx="4006">
                  <c:v>4.03</c:v>
                </c:pt>
                <c:pt idx="4007">
                  <c:v>4.03</c:v>
                </c:pt>
                <c:pt idx="4008">
                  <c:v>4.01</c:v>
                </c:pt>
                <c:pt idx="4009">
                  <c:v>4</c:v>
                </c:pt>
                <c:pt idx="4010">
                  <c:v>3.99</c:v>
                </c:pt>
                <c:pt idx="4011">
                  <c:v>3.98</c:v>
                </c:pt>
                <c:pt idx="4012">
                  <c:v>3.96</c:v>
                </c:pt>
                <c:pt idx="4013">
                  <c:v>3.95</c:v>
                </c:pt>
                <c:pt idx="4014">
                  <c:v>3.94</c:v>
                </c:pt>
                <c:pt idx="4015">
                  <c:v>3.93</c:v>
                </c:pt>
                <c:pt idx="4016">
                  <c:v>3.92</c:v>
                </c:pt>
                <c:pt idx="4017">
                  <c:v>3.88</c:v>
                </c:pt>
                <c:pt idx="4018">
                  <c:v>3.84</c:v>
                </c:pt>
                <c:pt idx="4019">
                  <c:v>3.82</c:v>
                </c:pt>
                <c:pt idx="4020">
                  <c:v>3.81</c:v>
                </c:pt>
                <c:pt idx="4021">
                  <c:v>3.8</c:v>
                </c:pt>
                <c:pt idx="4022">
                  <c:v>3.8</c:v>
                </c:pt>
                <c:pt idx="4023">
                  <c:v>3.8</c:v>
                </c:pt>
                <c:pt idx="4024">
                  <c:v>3.79</c:v>
                </c:pt>
                <c:pt idx="4025">
                  <c:v>3.79</c:v>
                </c:pt>
                <c:pt idx="4026">
                  <c:v>3.76</c:v>
                </c:pt>
                <c:pt idx="4027">
                  <c:v>3.75</c:v>
                </c:pt>
                <c:pt idx="4028">
                  <c:v>3.75</c:v>
                </c:pt>
                <c:pt idx="4029">
                  <c:v>3.75</c:v>
                </c:pt>
                <c:pt idx="4030">
                  <c:v>3.75</c:v>
                </c:pt>
                <c:pt idx="4031">
                  <c:v>3.74</c:v>
                </c:pt>
                <c:pt idx="4032">
                  <c:v>3.74</c:v>
                </c:pt>
                <c:pt idx="4033">
                  <c:v>3.73</c:v>
                </c:pt>
                <c:pt idx="4034">
                  <c:v>3.73</c:v>
                </c:pt>
                <c:pt idx="4035">
                  <c:v>3.73</c:v>
                </c:pt>
                <c:pt idx="4036">
                  <c:v>3.72</c:v>
                </c:pt>
                <c:pt idx="4037">
                  <c:v>3.71</c:v>
                </c:pt>
                <c:pt idx="4038">
                  <c:v>3.47</c:v>
                </c:pt>
                <c:pt idx="4039">
                  <c:v>3.46</c:v>
                </c:pt>
                <c:pt idx="4040">
                  <c:v>3.46</c:v>
                </c:pt>
                <c:pt idx="4041">
                  <c:v>3.46</c:v>
                </c:pt>
                <c:pt idx="4042">
                  <c:v>3.46</c:v>
                </c:pt>
                <c:pt idx="4043">
                  <c:v>3.45</c:v>
                </c:pt>
                <c:pt idx="4044">
                  <c:v>3.42</c:v>
                </c:pt>
                <c:pt idx="4045">
                  <c:v>3.4</c:v>
                </c:pt>
                <c:pt idx="4046">
                  <c:v>3.39</c:v>
                </c:pt>
                <c:pt idx="4047">
                  <c:v>3.39</c:v>
                </c:pt>
                <c:pt idx="4048">
                  <c:v>3.39</c:v>
                </c:pt>
                <c:pt idx="4049">
                  <c:v>3.39</c:v>
                </c:pt>
                <c:pt idx="4050">
                  <c:v>3.39</c:v>
                </c:pt>
                <c:pt idx="4051">
                  <c:v>3.39</c:v>
                </c:pt>
                <c:pt idx="4052">
                  <c:v>3.39</c:v>
                </c:pt>
                <c:pt idx="4053">
                  <c:v>3.39</c:v>
                </c:pt>
                <c:pt idx="4054">
                  <c:v>3.39</c:v>
                </c:pt>
                <c:pt idx="4055">
                  <c:v>3.38</c:v>
                </c:pt>
                <c:pt idx="4056">
                  <c:v>3.38</c:v>
                </c:pt>
                <c:pt idx="4057">
                  <c:v>3.37</c:v>
                </c:pt>
                <c:pt idx="4058">
                  <c:v>3.37</c:v>
                </c:pt>
                <c:pt idx="4059">
                  <c:v>3.37</c:v>
                </c:pt>
                <c:pt idx="4060">
                  <c:v>3.36</c:v>
                </c:pt>
                <c:pt idx="4061">
                  <c:v>3.36</c:v>
                </c:pt>
                <c:pt idx="4062">
                  <c:v>3.35</c:v>
                </c:pt>
                <c:pt idx="4063">
                  <c:v>3.35</c:v>
                </c:pt>
                <c:pt idx="4064">
                  <c:v>3.35</c:v>
                </c:pt>
                <c:pt idx="4065">
                  <c:v>3.35</c:v>
                </c:pt>
                <c:pt idx="4066">
                  <c:v>3.35</c:v>
                </c:pt>
                <c:pt idx="4067">
                  <c:v>3.31</c:v>
                </c:pt>
                <c:pt idx="4068">
                  <c:v>3.27</c:v>
                </c:pt>
                <c:pt idx="4069">
                  <c:v>3.24</c:v>
                </c:pt>
                <c:pt idx="4070">
                  <c:v>3.22</c:v>
                </c:pt>
                <c:pt idx="4071">
                  <c:v>3.2</c:v>
                </c:pt>
                <c:pt idx="4072">
                  <c:v>3.14</c:v>
                </c:pt>
                <c:pt idx="4073">
                  <c:v>3.1</c:v>
                </c:pt>
                <c:pt idx="4074">
                  <c:v>3.09</c:v>
                </c:pt>
                <c:pt idx="4075">
                  <c:v>3.08</c:v>
                </c:pt>
                <c:pt idx="4076">
                  <c:v>3.07</c:v>
                </c:pt>
                <c:pt idx="4077">
                  <c:v>3.05</c:v>
                </c:pt>
                <c:pt idx="4078">
                  <c:v>3.03</c:v>
                </c:pt>
                <c:pt idx="4079">
                  <c:v>3.02</c:v>
                </c:pt>
                <c:pt idx="4080">
                  <c:v>2.95</c:v>
                </c:pt>
                <c:pt idx="4081">
                  <c:v>2.93</c:v>
                </c:pt>
                <c:pt idx="4082">
                  <c:v>2.9</c:v>
                </c:pt>
                <c:pt idx="4083">
                  <c:v>2.89</c:v>
                </c:pt>
                <c:pt idx="4084">
                  <c:v>2.87</c:v>
                </c:pt>
                <c:pt idx="4085">
                  <c:v>2.84</c:v>
                </c:pt>
                <c:pt idx="4086">
                  <c:v>2.82</c:v>
                </c:pt>
                <c:pt idx="4087">
                  <c:v>2.81</c:v>
                </c:pt>
                <c:pt idx="4088">
                  <c:v>2.8</c:v>
                </c:pt>
                <c:pt idx="4089">
                  <c:v>2.79</c:v>
                </c:pt>
                <c:pt idx="4090">
                  <c:v>2.77</c:v>
                </c:pt>
                <c:pt idx="4091">
                  <c:v>2.76</c:v>
                </c:pt>
                <c:pt idx="4092">
                  <c:v>2.74</c:v>
                </c:pt>
                <c:pt idx="4093">
                  <c:v>2.74</c:v>
                </c:pt>
                <c:pt idx="4094">
                  <c:v>2.74</c:v>
                </c:pt>
                <c:pt idx="4095">
                  <c:v>2.74</c:v>
                </c:pt>
                <c:pt idx="4096">
                  <c:v>2.74</c:v>
                </c:pt>
                <c:pt idx="4097">
                  <c:v>2.74</c:v>
                </c:pt>
                <c:pt idx="4098">
                  <c:v>2.74</c:v>
                </c:pt>
                <c:pt idx="4099">
                  <c:v>2.74</c:v>
                </c:pt>
                <c:pt idx="4100">
                  <c:v>2.75</c:v>
                </c:pt>
                <c:pt idx="4101">
                  <c:v>2.76</c:v>
                </c:pt>
                <c:pt idx="4102">
                  <c:v>2.76</c:v>
                </c:pt>
                <c:pt idx="4103">
                  <c:v>2.76</c:v>
                </c:pt>
                <c:pt idx="4104">
                  <c:v>2.76</c:v>
                </c:pt>
                <c:pt idx="4105">
                  <c:v>2.75</c:v>
                </c:pt>
                <c:pt idx="4106">
                  <c:v>2.75</c:v>
                </c:pt>
                <c:pt idx="4107">
                  <c:v>2.75</c:v>
                </c:pt>
                <c:pt idx="4108">
                  <c:v>2.74</c:v>
                </c:pt>
                <c:pt idx="4109">
                  <c:v>2.74</c:v>
                </c:pt>
                <c:pt idx="4110">
                  <c:v>2.74</c:v>
                </c:pt>
                <c:pt idx="4111">
                  <c:v>2.74</c:v>
                </c:pt>
                <c:pt idx="4112">
                  <c:v>2.73</c:v>
                </c:pt>
                <c:pt idx="4113">
                  <c:v>2.74</c:v>
                </c:pt>
                <c:pt idx="4114">
                  <c:v>2.73</c:v>
                </c:pt>
                <c:pt idx="4115">
                  <c:v>2.73</c:v>
                </c:pt>
                <c:pt idx="4116">
                  <c:v>2.72</c:v>
                </c:pt>
                <c:pt idx="4117">
                  <c:v>2.72</c:v>
                </c:pt>
                <c:pt idx="4118">
                  <c:v>2.71</c:v>
                </c:pt>
                <c:pt idx="4119">
                  <c:v>2.69</c:v>
                </c:pt>
                <c:pt idx="4120">
                  <c:v>2.69</c:v>
                </c:pt>
                <c:pt idx="4121">
                  <c:v>2.69</c:v>
                </c:pt>
                <c:pt idx="4122">
                  <c:v>2.69</c:v>
                </c:pt>
                <c:pt idx="4123">
                  <c:v>2.69</c:v>
                </c:pt>
                <c:pt idx="4124">
                  <c:v>2.69</c:v>
                </c:pt>
                <c:pt idx="4125">
                  <c:v>2.69</c:v>
                </c:pt>
                <c:pt idx="4126">
                  <c:v>2.69</c:v>
                </c:pt>
                <c:pt idx="4127">
                  <c:v>2.69</c:v>
                </c:pt>
                <c:pt idx="4128">
                  <c:v>2.69</c:v>
                </c:pt>
                <c:pt idx="4129">
                  <c:v>2.7</c:v>
                </c:pt>
                <c:pt idx="4130">
                  <c:v>2.7</c:v>
                </c:pt>
                <c:pt idx="4131">
                  <c:v>2.69</c:v>
                </c:pt>
                <c:pt idx="4132">
                  <c:v>2.7</c:v>
                </c:pt>
                <c:pt idx="4133">
                  <c:v>2.7</c:v>
                </c:pt>
                <c:pt idx="4134">
                  <c:v>2.7</c:v>
                </c:pt>
                <c:pt idx="4135">
                  <c:v>2.7</c:v>
                </c:pt>
                <c:pt idx="4136">
                  <c:v>2.7</c:v>
                </c:pt>
                <c:pt idx="4137">
                  <c:v>2.7</c:v>
                </c:pt>
                <c:pt idx="4138">
                  <c:v>2.7</c:v>
                </c:pt>
                <c:pt idx="4139">
                  <c:v>2.7</c:v>
                </c:pt>
                <c:pt idx="4140">
                  <c:v>2.7</c:v>
                </c:pt>
                <c:pt idx="4141">
                  <c:v>2.7</c:v>
                </c:pt>
                <c:pt idx="4142">
                  <c:v>2.7</c:v>
                </c:pt>
                <c:pt idx="4143">
                  <c:v>2.7</c:v>
                </c:pt>
                <c:pt idx="4144">
                  <c:v>2.7</c:v>
                </c:pt>
                <c:pt idx="4145">
                  <c:v>2.7</c:v>
                </c:pt>
                <c:pt idx="4146">
                  <c:v>2.69</c:v>
                </c:pt>
                <c:pt idx="4147">
                  <c:v>2.69</c:v>
                </c:pt>
                <c:pt idx="4148">
                  <c:v>2.7</c:v>
                </c:pt>
                <c:pt idx="4149">
                  <c:v>2.7</c:v>
                </c:pt>
                <c:pt idx="4150">
                  <c:v>2.7</c:v>
                </c:pt>
                <c:pt idx="4151">
                  <c:v>2.7</c:v>
                </c:pt>
                <c:pt idx="4152">
                  <c:v>2.7</c:v>
                </c:pt>
                <c:pt idx="4153">
                  <c:v>2.7</c:v>
                </c:pt>
                <c:pt idx="4154">
                  <c:v>2.71</c:v>
                </c:pt>
                <c:pt idx="4155">
                  <c:v>2.71</c:v>
                </c:pt>
                <c:pt idx="4156">
                  <c:v>2.71</c:v>
                </c:pt>
                <c:pt idx="4157">
                  <c:v>2.71</c:v>
                </c:pt>
                <c:pt idx="4158">
                  <c:v>2.71</c:v>
                </c:pt>
                <c:pt idx="4159">
                  <c:v>2.7</c:v>
                </c:pt>
                <c:pt idx="4160">
                  <c:v>2.71</c:v>
                </c:pt>
                <c:pt idx="4161">
                  <c:v>2.7</c:v>
                </c:pt>
                <c:pt idx="4162">
                  <c:v>2.7</c:v>
                </c:pt>
                <c:pt idx="4163">
                  <c:v>2.7</c:v>
                </c:pt>
                <c:pt idx="4164">
                  <c:v>2.7</c:v>
                </c:pt>
                <c:pt idx="4165">
                  <c:v>2.7</c:v>
                </c:pt>
                <c:pt idx="4166">
                  <c:v>2.7</c:v>
                </c:pt>
                <c:pt idx="4167">
                  <c:v>2.7</c:v>
                </c:pt>
                <c:pt idx="4168">
                  <c:v>2.7</c:v>
                </c:pt>
                <c:pt idx="4169">
                  <c:v>2.7</c:v>
                </c:pt>
                <c:pt idx="4170">
                  <c:v>2.7</c:v>
                </c:pt>
                <c:pt idx="4171">
                  <c:v>2.7</c:v>
                </c:pt>
                <c:pt idx="4172">
                  <c:v>2.7</c:v>
                </c:pt>
                <c:pt idx="4173">
                  <c:v>2.7</c:v>
                </c:pt>
                <c:pt idx="4174">
                  <c:v>2.68</c:v>
                </c:pt>
                <c:pt idx="4175">
                  <c:v>2.67</c:v>
                </c:pt>
                <c:pt idx="4176">
                  <c:v>2.67</c:v>
                </c:pt>
                <c:pt idx="4177">
                  <c:v>2.67</c:v>
                </c:pt>
                <c:pt idx="4178">
                  <c:v>2.67</c:v>
                </c:pt>
                <c:pt idx="4179">
                  <c:v>2.67</c:v>
                </c:pt>
                <c:pt idx="4180">
                  <c:v>2.67</c:v>
                </c:pt>
                <c:pt idx="4181">
                  <c:v>2.67</c:v>
                </c:pt>
                <c:pt idx="4182">
                  <c:v>2.68</c:v>
                </c:pt>
                <c:pt idx="4183">
                  <c:v>2.68</c:v>
                </c:pt>
                <c:pt idx="4184">
                  <c:v>2.68</c:v>
                </c:pt>
                <c:pt idx="4185">
                  <c:v>2.68</c:v>
                </c:pt>
                <c:pt idx="4186">
                  <c:v>2.68</c:v>
                </c:pt>
                <c:pt idx="4187">
                  <c:v>2.68</c:v>
                </c:pt>
                <c:pt idx="4188">
                  <c:v>2.68</c:v>
                </c:pt>
                <c:pt idx="4189">
                  <c:v>2.68</c:v>
                </c:pt>
                <c:pt idx="4190">
                  <c:v>2.68</c:v>
                </c:pt>
                <c:pt idx="4191">
                  <c:v>2.67</c:v>
                </c:pt>
                <c:pt idx="4192">
                  <c:v>2.67</c:v>
                </c:pt>
                <c:pt idx="4193">
                  <c:v>2.67</c:v>
                </c:pt>
                <c:pt idx="4194">
                  <c:v>2.67</c:v>
                </c:pt>
                <c:pt idx="4195">
                  <c:v>2.67</c:v>
                </c:pt>
                <c:pt idx="4196">
                  <c:v>2.67</c:v>
                </c:pt>
                <c:pt idx="4197">
                  <c:v>2.66</c:v>
                </c:pt>
                <c:pt idx="4198">
                  <c:v>2.66</c:v>
                </c:pt>
                <c:pt idx="4199">
                  <c:v>2.66</c:v>
                </c:pt>
                <c:pt idx="4200">
                  <c:v>2.66</c:v>
                </c:pt>
                <c:pt idx="4201">
                  <c:v>2.66</c:v>
                </c:pt>
                <c:pt idx="4202">
                  <c:v>2.66</c:v>
                </c:pt>
                <c:pt idx="4203">
                  <c:v>2.66</c:v>
                </c:pt>
                <c:pt idx="4204">
                  <c:v>2.66</c:v>
                </c:pt>
                <c:pt idx="4205">
                  <c:v>2.66</c:v>
                </c:pt>
                <c:pt idx="4206">
                  <c:v>2.66</c:v>
                </c:pt>
                <c:pt idx="4207">
                  <c:v>2.66</c:v>
                </c:pt>
                <c:pt idx="4208">
                  <c:v>2.66</c:v>
                </c:pt>
                <c:pt idx="4209">
                  <c:v>2.66</c:v>
                </c:pt>
                <c:pt idx="4210">
                  <c:v>2.66</c:v>
                </c:pt>
                <c:pt idx="4211">
                  <c:v>2.65</c:v>
                </c:pt>
                <c:pt idx="4212">
                  <c:v>2.65</c:v>
                </c:pt>
                <c:pt idx="4213">
                  <c:v>2.65</c:v>
                </c:pt>
                <c:pt idx="4214">
                  <c:v>2.65</c:v>
                </c:pt>
                <c:pt idx="4215">
                  <c:v>2.65</c:v>
                </c:pt>
                <c:pt idx="4216">
                  <c:v>2.65</c:v>
                </c:pt>
                <c:pt idx="4217">
                  <c:v>2.65</c:v>
                </c:pt>
                <c:pt idx="4218">
                  <c:v>2.65</c:v>
                </c:pt>
                <c:pt idx="4219">
                  <c:v>2.65</c:v>
                </c:pt>
                <c:pt idx="4220">
                  <c:v>2.65</c:v>
                </c:pt>
                <c:pt idx="4221">
                  <c:v>2.65</c:v>
                </c:pt>
                <c:pt idx="4222">
                  <c:v>2.65</c:v>
                </c:pt>
                <c:pt idx="4223">
                  <c:v>2.65</c:v>
                </c:pt>
                <c:pt idx="4224">
                  <c:v>2.65</c:v>
                </c:pt>
                <c:pt idx="4225">
                  <c:v>2.65</c:v>
                </c:pt>
                <c:pt idx="4226">
                  <c:v>2.65</c:v>
                </c:pt>
                <c:pt idx="4227">
                  <c:v>2.65</c:v>
                </c:pt>
                <c:pt idx="4228">
                  <c:v>2.65</c:v>
                </c:pt>
                <c:pt idx="4229">
                  <c:v>2.65</c:v>
                </c:pt>
                <c:pt idx="4230">
                  <c:v>2.65</c:v>
                </c:pt>
                <c:pt idx="4231">
                  <c:v>2.65</c:v>
                </c:pt>
                <c:pt idx="4232">
                  <c:v>2.65</c:v>
                </c:pt>
                <c:pt idx="4233">
                  <c:v>2.65</c:v>
                </c:pt>
                <c:pt idx="4234">
                  <c:v>2.65</c:v>
                </c:pt>
                <c:pt idx="4235">
                  <c:v>2.68</c:v>
                </c:pt>
                <c:pt idx="4236">
                  <c:v>2.69</c:v>
                </c:pt>
                <c:pt idx="4237">
                  <c:v>2.7</c:v>
                </c:pt>
                <c:pt idx="4238">
                  <c:v>2.71</c:v>
                </c:pt>
                <c:pt idx="4239">
                  <c:v>2.71</c:v>
                </c:pt>
                <c:pt idx="4240">
                  <c:v>2.71</c:v>
                </c:pt>
                <c:pt idx="4241">
                  <c:v>2.71</c:v>
                </c:pt>
                <c:pt idx="4242">
                  <c:v>2.71</c:v>
                </c:pt>
                <c:pt idx="4243">
                  <c:v>2.7</c:v>
                </c:pt>
                <c:pt idx="4244">
                  <c:v>2.7</c:v>
                </c:pt>
                <c:pt idx="4245">
                  <c:v>2.7</c:v>
                </c:pt>
                <c:pt idx="4246">
                  <c:v>2.7</c:v>
                </c:pt>
                <c:pt idx="4247">
                  <c:v>2.7</c:v>
                </c:pt>
                <c:pt idx="4248">
                  <c:v>2.7</c:v>
                </c:pt>
                <c:pt idx="4249">
                  <c:v>2.7</c:v>
                </c:pt>
                <c:pt idx="4250">
                  <c:v>2.7</c:v>
                </c:pt>
                <c:pt idx="4251">
                  <c:v>2.7</c:v>
                </c:pt>
                <c:pt idx="4252">
                  <c:v>2.7</c:v>
                </c:pt>
                <c:pt idx="4253">
                  <c:v>2.7</c:v>
                </c:pt>
                <c:pt idx="4254">
                  <c:v>2.7</c:v>
                </c:pt>
                <c:pt idx="4255">
                  <c:v>2.7</c:v>
                </c:pt>
                <c:pt idx="4256">
                  <c:v>2.7</c:v>
                </c:pt>
                <c:pt idx="4257">
                  <c:v>2.7</c:v>
                </c:pt>
                <c:pt idx="4258">
                  <c:v>2.7</c:v>
                </c:pt>
                <c:pt idx="4259">
                  <c:v>2.7</c:v>
                </c:pt>
                <c:pt idx="4260">
                  <c:v>2.7</c:v>
                </c:pt>
                <c:pt idx="4261">
                  <c:v>2.7</c:v>
                </c:pt>
                <c:pt idx="4262">
                  <c:v>2.7</c:v>
                </c:pt>
                <c:pt idx="4263">
                  <c:v>2.71</c:v>
                </c:pt>
                <c:pt idx="4264">
                  <c:v>2.71</c:v>
                </c:pt>
                <c:pt idx="4265">
                  <c:v>2.71</c:v>
                </c:pt>
                <c:pt idx="4266">
                  <c:v>2.71</c:v>
                </c:pt>
                <c:pt idx="4267">
                  <c:v>2.71</c:v>
                </c:pt>
                <c:pt idx="4268">
                  <c:v>2.71</c:v>
                </c:pt>
                <c:pt idx="4269">
                  <c:v>2.71</c:v>
                </c:pt>
                <c:pt idx="4270">
                  <c:v>2.71</c:v>
                </c:pt>
                <c:pt idx="4271">
                  <c:v>2.71</c:v>
                </c:pt>
                <c:pt idx="4272">
                  <c:v>2.71</c:v>
                </c:pt>
                <c:pt idx="4273">
                  <c:v>2.71</c:v>
                </c:pt>
                <c:pt idx="4274">
                  <c:v>2.71</c:v>
                </c:pt>
                <c:pt idx="4275">
                  <c:v>2.71</c:v>
                </c:pt>
                <c:pt idx="4276">
                  <c:v>2.71</c:v>
                </c:pt>
                <c:pt idx="4277">
                  <c:v>2.71</c:v>
                </c:pt>
                <c:pt idx="4278">
                  <c:v>2.71</c:v>
                </c:pt>
                <c:pt idx="4279">
                  <c:v>2.71</c:v>
                </c:pt>
                <c:pt idx="4280">
                  <c:v>2.71</c:v>
                </c:pt>
                <c:pt idx="4281">
                  <c:v>2.71</c:v>
                </c:pt>
                <c:pt idx="4282">
                  <c:v>2.71</c:v>
                </c:pt>
                <c:pt idx="4283">
                  <c:v>2.71</c:v>
                </c:pt>
                <c:pt idx="4284">
                  <c:v>2.71</c:v>
                </c:pt>
                <c:pt idx="4285">
                  <c:v>2.71</c:v>
                </c:pt>
                <c:pt idx="4286">
                  <c:v>2.71</c:v>
                </c:pt>
                <c:pt idx="4287">
                  <c:v>2.71</c:v>
                </c:pt>
                <c:pt idx="4288">
                  <c:v>2.71</c:v>
                </c:pt>
                <c:pt idx="4289">
                  <c:v>2.71</c:v>
                </c:pt>
                <c:pt idx="4290">
                  <c:v>2.71</c:v>
                </c:pt>
                <c:pt idx="4291">
                  <c:v>2.71</c:v>
                </c:pt>
                <c:pt idx="4292">
                  <c:v>2.71</c:v>
                </c:pt>
                <c:pt idx="4293">
                  <c:v>2.71</c:v>
                </c:pt>
                <c:pt idx="4294">
                  <c:v>2.71</c:v>
                </c:pt>
                <c:pt idx="4295">
                  <c:v>2.71</c:v>
                </c:pt>
                <c:pt idx="4296">
                  <c:v>2.71</c:v>
                </c:pt>
                <c:pt idx="4297">
                  <c:v>2.71</c:v>
                </c:pt>
                <c:pt idx="4298">
                  <c:v>2.71</c:v>
                </c:pt>
                <c:pt idx="4299">
                  <c:v>2.71</c:v>
                </c:pt>
                <c:pt idx="4300">
                  <c:v>2.71</c:v>
                </c:pt>
                <c:pt idx="4301">
                  <c:v>2.71</c:v>
                </c:pt>
                <c:pt idx="4302">
                  <c:v>2.71</c:v>
                </c:pt>
                <c:pt idx="4303">
                  <c:v>2.71</c:v>
                </c:pt>
                <c:pt idx="4304">
                  <c:v>2.71</c:v>
                </c:pt>
                <c:pt idx="4305">
                  <c:v>2.71</c:v>
                </c:pt>
                <c:pt idx="4306">
                  <c:v>2.71</c:v>
                </c:pt>
                <c:pt idx="4307">
                  <c:v>2.72</c:v>
                </c:pt>
                <c:pt idx="4308">
                  <c:v>2.72</c:v>
                </c:pt>
                <c:pt idx="4309">
                  <c:v>2.72</c:v>
                </c:pt>
                <c:pt idx="4310">
                  <c:v>2.72</c:v>
                </c:pt>
                <c:pt idx="4311">
                  <c:v>2.72</c:v>
                </c:pt>
                <c:pt idx="4312">
                  <c:v>2.72</c:v>
                </c:pt>
                <c:pt idx="4313">
                  <c:v>2.72</c:v>
                </c:pt>
                <c:pt idx="4314">
                  <c:v>2.72</c:v>
                </c:pt>
                <c:pt idx="4315">
                  <c:v>2.72</c:v>
                </c:pt>
                <c:pt idx="4316">
                  <c:v>2.72</c:v>
                </c:pt>
                <c:pt idx="4317">
                  <c:v>2.72</c:v>
                </c:pt>
                <c:pt idx="4318">
                  <c:v>2.72</c:v>
                </c:pt>
                <c:pt idx="4319">
                  <c:v>2.72</c:v>
                </c:pt>
                <c:pt idx="4320">
                  <c:v>2.72</c:v>
                </c:pt>
                <c:pt idx="4321">
                  <c:v>2.72</c:v>
                </c:pt>
                <c:pt idx="4322">
                  <c:v>2.72</c:v>
                </c:pt>
                <c:pt idx="4323">
                  <c:v>2.72</c:v>
                </c:pt>
                <c:pt idx="4324">
                  <c:v>2.72</c:v>
                </c:pt>
                <c:pt idx="4325">
                  <c:v>2.72</c:v>
                </c:pt>
                <c:pt idx="4326">
                  <c:v>2.72</c:v>
                </c:pt>
                <c:pt idx="4327">
                  <c:v>2.72</c:v>
                </c:pt>
                <c:pt idx="4328">
                  <c:v>2.72</c:v>
                </c:pt>
                <c:pt idx="4329">
                  <c:v>2.72</c:v>
                </c:pt>
                <c:pt idx="4330">
                  <c:v>2.72</c:v>
                </c:pt>
                <c:pt idx="4331">
                  <c:v>2.72</c:v>
                </c:pt>
                <c:pt idx="4332">
                  <c:v>2.72</c:v>
                </c:pt>
                <c:pt idx="4333">
                  <c:v>2.72</c:v>
                </c:pt>
                <c:pt idx="4334">
                  <c:v>2.72</c:v>
                </c:pt>
                <c:pt idx="4335">
                  <c:v>2.72</c:v>
                </c:pt>
                <c:pt idx="4336">
                  <c:v>2.72</c:v>
                </c:pt>
                <c:pt idx="4337">
                  <c:v>2.72</c:v>
                </c:pt>
                <c:pt idx="4338">
                  <c:v>2.72</c:v>
                </c:pt>
                <c:pt idx="4339">
                  <c:v>2.72</c:v>
                </c:pt>
                <c:pt idx="4340">
                  <c:v>2.72</c:v>
                </c:pt>
                <c:pt idx="4341">
                  <c:v>2.72</c:v>
                </c:pt>
                <c:pt idx="4342">
                  <c:v>2.72</c:v>
                </c:pt>
                <c:pt idx="4343">
                  <c:v>2.72</c:v>
                </c:pt>
                <c:pt idx="4344">
                  <c:v>2.72</c:v>
                </c:pt>
                <c:pt idx="4345">
                  <c:v>2.72</c:v>
                </c:pt>
                <c:pt idx="4346">
                  <c:v>2.72</c:v>
                </c:pt>
                <c:pt idx="4347">
                  <c:v>2.72</c:v>
                </c:pt>
                <c:pt idx="4348">
                  <c:v>2.72</c:v>
                </c:pt>
                <c:pt idx="4349">
                  <c:v>2.71</c:v>
                </c:pt>
                <c:pt idx="4350">
                  <c:v>2.7</c:v>
                </c:pt>
                <c:pt idx="4351">
                  <c:v>2.69</c:v>
                </c:pt>
                <c:pt idx="4352">
                  <c:v>2.69</c:v>
                </c:pt>
                <c:pt idx="4353">
                  <c:v>2.69</c:v>
                </c:pt>
                <c:pt idx="4354">
                  <c:v>2.68</c:v>
                </c:pt>
                <c:pt idx="4355">
                  <c:v>2.68</c:v>
                </c:pt>
                <c:pt idx="4356">
                  <c:v>2.68</c:v>
                </c:pt>
                <c:pt idx="4357">
                  <c:v>2.68</c:v>
                </c:pt>
                <c:pt idx="4358">
                  <c:v>2.68</c:v>
                </c:pt>
                <c:pt idx="4359">
                  <c:v>2.68</c:v>
                </c:pt>
                <c:pt idx="4360">
                  <c:v>2.68</c:v>
                </c:pt>
                <c:pt idx="4361">
                  <c:v>2.68</c:v>
                </c:pt>
                <c:pt idx="4362">
                  <c:v>2.68</c:v>
                </c:pt>
                <c:pt idx="4363">
                  <c:v>2.68</c:v>
                </c:pt>
                <c:pt idx="4364">
                  <c:v>2.68</c:v>
                </c:pt>
                <c:pt idx="4365">
                  <c:v>2.68</c:v>
                </c:pt>
                <c:pt idx="4366">
                  <c:v>2.68</c:v>
                </c:pt>
                <c:pt idx="4367">
                  <c:v>2.68</c:v>
                </c:pt>
                <c:pt idx="4368">
                  <c:v>2.68</c:v>
                </c:pt>
                <c:pt idx="4369">
                  <c:v>2.68</c:v>
                </c:pt>
                <c:pt idx="4370">
                  <c:v>2.68</c:v>
                </c:pt>
                <c:pt idx="4371">
                  <c:v>2.68</c:v>
                </c:pt>
                <c:pt idx="4372">
                  <c:v>2.68</c:v>
                </c:pt>
                <c:pt idx="4373">
                  <c:v>2.68</c:v>
                </c:pt>
                <c:pt idx="4374">
                  <c:v>2.68</c:v>
                </c:pt>
                <c:pt idx="4375">
                  <c:v>2.68</c:v>
                </c:pt>
                <c:pt idx="4376">
                  <c:v>2.68</c:v>
                </c:pt>
                <c:pt idx="4377">
                  <c:v>2.68</c:v>
                </c:pt>
                <c:pt idx="4378">
                  <c:v>2.68</c:v>
                </c:pt>
                <c:pt idx="4379">
                  <c:v>2.68</c:v>
                </c:pt>
                <c:pt idx="4380">
                  <c:v>2.68</c:v>
                </c:pt>
                <c:pt idx="4381">
                  <c:v>2.68</c:v>
                </c:pt>
                <c:pt idx="4382">
                  <c:v>2.68</c:v>
                </c:pt>
                <c:pt idx="4383">
                  <c:v>2.67</c:v>
                </c:pt>
                <c:pt idx="4384">
                  <c:v>2.67</c:v>
                </c:pt>
                <c:pt idx="4385">
                  <c:v>2.67</c:v>
                </c:pt>
                <c:pt idx="4386">
                  <c:v>2.67</c:v>
                </c:pt>
                <c:pt idx="4387">
                  <c:v>2.67</c:v>
                </c:pt>
                <c:pt idx="4388">
                  <c:v>2.67</c:v>
                </c:pt>
                <c:pt idx="4389">
                  <c:v>2.67</c:v>
                </c:pt>
                <c:pt idx="4390">
                  <c:v>2.67</c:v>
                </c:pt>
                <c:pt idx="4391">
                  <c:v>2.67</c:v>
                </c:pt>
                <c:pt idx="4392">
                  <c:v>2.67</c:v>
                </c:pt>
                <c:pt idx="4393">
                  <c:v>2.67</c:v>
                </c:pt>
                <c:pt idx="4394">
                  <c:v>2.67</c:v>
                </c:pt>
                <c:pt idx="4395">
                  <c:v>2.67</c:v>
                </c:pt>
                <c:pt idx="4396">
                  <c:v>2.67</c:v>
                </c:pt>
                <c:pt idx="4397">
                  <c:v>2.67</c:v>
                </c:pt>
                <c:pt idx="4398">
                  <c:v>2.67</c:v>
                </c:pt>
                <c:pt idx="4399">
                  <c:v>2.66</c:v>
                </c:pt>
                <c:pt idx="4400">
                  <c:v>2.66</c:v>
                </c:pt>
                <c:pt idx="4401">
                  <c:v>2.65</c:v>
                </c:pt>
                <c:pt idx="4402">
                  <c:v>2.65</c:v>
                </c:pt>
                <c:pt idx="4403">
                  <c:v>2.64</c:v>
                </c:pt>
                <c:pt idx="4404">
                  <c:v>2.64</c:v>
                </c:pt>
                <c:pt idx="4405">
                  <c:v>2.63</c:v>
                </c:pt>
                <c:pt idx="4406">
                  <c:v>2.62</c:v>
                </c:pt>
                <c:pt idx="4407">
                  <c:v>2.61</c:v>
                </c:pt>
                <c:pt idx="4408">
                  <c:v>2.6</c:v>
                </c:pt>
                <c:pt idx="4409">
                  <c:v>2.59</c:v>
                </c:pt>
                <c:pt idx="4410">
                  <c:v>2.58</c:v>
                </c:pt>
                <c:pt idx="4411">
                  <c:v>2.57</c:v>
                </c:pt>
                <c:pt idx="4412">
                  <c:v>2.56</c:v>
                </c:pt>
                <c:pt idx="4413">
                  <c:v>2.5499999999999998</c:v>
                </c:pt>
                <c:pt idx="4414">
                  <c:v>2.5299999999999998</c:v>
                </c:pt>
                <c:pt idx="4415">
                  <c:v>2.52</c:v>
                </c:pt>
                <c:pt idx="4416">
                  <c:v>2.5099999999999998</c:v>
                </c:pt>
                <c:pt idx="4417">
                  <c:v>2.5</c:v>
                </c:pt>
                <c:pt idx="4418">
                  <c:v>2.4900000000000002</c:v>
                </c:pt>
                <c:pt idx="4419">
                  <c:v>2.48</c:v>
                </c:pt>
                <c:pt idx="4420">
                  <c:v>2.4700000000000002</c:v>
                </c:pt>
                <c:pt idx="4421">
                  <c:v>2.46</c:v>
                </c:pt>
                <c:pt idx="4422">
                  <c:v>2.4500000000000002</c:v>
                </c:pt>
                <c:pt idx="4423">
                  <c:v>2.44</c:v>
                </c:pt>
                <c:pt idx="4424">
                  <c:v>2.42</c:v>
                </c:pt>
                <c:pt idx="4425">
                  <c:v>2.4</c:v>
                </c:pt>
                <c:pt idx="4426">
                  <c:v>2.38</c:v>
                </c:pt>
                <c:pt idx="4427">
                  <c:v>2.36</c:v>
                </c:pt>
                <c:pt idx="4428">
                  <c:v>2.3199999999999998</c:v>
                </c:pt>
                <c:pt idx="4429">
                  <c:v>2.2999999999999998</c:v>
                </c:pt>
                <c:pt idx="4430">
                  <c:v>2.29</c:v>
                </c:pt>
                <c:pt idx="4431">
                  <c:v>2.2799999999999998</c:v>
                </c:pt>
                <c:pt idx="4432">
                  <c:v>2.27</c:v>
                </c:pt>
                <c:pt idx="4433">
                  <c:v>2.2599999999999998</c:v>
                </c:pt>
                <c:pt idx="4434">
                  <c:v>2.25</c:v>
                </c:pt>
                <c:pt idx="4435">
                  <c:v>2.2400000000000002</c:v>
                </c:pt>
                <c:pt idx="4436">
                  <c:v>2.23</c:v>
                </c:pt>
                <c:pt idx="4437">
                  <c:v>2.23</c:v>
                </c:pt>
                <c:pt idx="4438">
                  <c:v>2.09</c:v>
                </c:pt>
                <c:pt idx="4439">
                  <c:v>2.06</c:v>
                </c:pt>
                <c:pt idx="4440">
                  <c:v>2.0499999999999998</c:v>
                </c:pt>
                <c:pt idx="4441">
                  <c:v>2.04</c:v>
                </c:pt>
                <c:pt idx="4442">
                  <c:v>2.0299999999999998</c:v>
                </c:pt>
                <c:pt idx="4443">
                  <c:v>2.0299999999999998</c:v>
                </c:pt>
                <c:pt idx="4444">
                  <c:v>2.02</c:v>
                </c:pt>
                <c:pt idx="4445">
                  <c:v>2.02</c:v>
                </c:pt>
                <c:pt idx="4446">
                  <c:v>2.0099999999999998</c:v>
                </c:pt>
                <c:pt idx="4447">
                  <c:v>2</c:v>
                </c:pt>
                <c:pt idx="4448">
                  <c:v>1.99</c:v>
                </c:pt>
                <c:pt idx="4449">
                  <c:v>1.98</c:v>
                </c:pt>
                <c:pt idx="4450">
                  <c:v>1.98</c:v>
                </c:pt>
                <c:pt idx="4451">
                  <c:v>1.98</c:v>
                </c:pt>
                <c:pt idx="4452">
                  <c:v>1.98</c:v>
                </c:pt>
                <c:pt idx="4453">
                  <c:v>1.97</c:v>
                </c:pt>
                <c:pt idx="4454">
                  <c:v>1.96</c:v>
                </c:pt>
                <c:pt idx="4455">
                  <c:v>1.95</c:v>
                </c:pt>
                <c:pt idx="4456">
                  <c:v>1.95</c:v>
                </c:pt>
                <c:pt idx="4457">
                  <c:v>1.94</c:v>
                </c:pt>
                <c:pt idx="4458">
                  <c:v>2.02</c:v>
                </c:pt>
                <c:pt idx="4459">
                  <c:v>2.0299999999999998</c:v>
                </c:pt>
                <c:pt idx="4460">
                  <c:v>2.04</c:v>
                </c:pt>
                <c:pt idx="4461">
                  <c:v>2.04</c:v>
                </c:pt>
                <c:pt idx="4462">
                  <c:v>2.04</c:v>
                </c:pt>
                <c:pt idx="4463">
                  <c:v>2.04</c:v>
                </c:pt>
                <c:pt idx="4464">
                  <c:v>2.0499999999999998</c:v>
                </c:pt>
                <c:pt idx="4465">
                  <c:v>2.06</c:v>
                </c:pt>
                <c:pt idx="4466">
                  <c:v>2.06</c:v>
                </c:pt>
                <c:pt idx="4467">
                  <c:v>2.06</c:v>
                </c:pt>
                <c:pt idx="4468">
                  <c:v>2.06</c:v>
                </c:pt>
                <c:pt idx="4469">
                  <c:v>2.06</c:v>
                </c:pt>
                <c:pt idx="4470">
                  <c:v>2.06</c:v>
                </c:pt>
                <c:pt idx="4471">
                  <c:v>2.06</c:v>
                </c:pt>
                <c:pt idx="4472">
                  <c:v>2.06</c:v>
                </c:pt>
                <c:pt idx="4473">
                  <c:v>2.06</c:v>
                </c:pt>
                <c:pt idx="4474">
                  <c:v>2.06</c:v>
                </c:pt>
                <c:pt idx="4475">
                  <c:v>2.06</c:v>
                </c:pt>
                <c:pt idx="4476">
                  <c:v>2.06</c:v>
                </c:pt>
                <c:pt idx="4477">
                  <c:v>2.06</c:v>
                </c:pt>
                <c:pt idx="4478">
                  <c:v>2.06</c:v>
                </c:pt>
                <c:pt idx="4479">
                  <c:v>2.06</c:v>
                </c:pt>
                <c:pt idx="4480">
                  <c:v>2.06</c:v>
                </c:pt>
                <c:pt idx="4481">
                  <c:v>2.06</c:v>
                </c:pt>
                <c:pt idx="4482">
                  <c:v>2.06</c:v>
                </c:pt>
                <c:pt idx="4483">
                  <c:v>2.06</c:v>
                </c:pt>
                <c:pt idx="4484">
                  <c:v>2.06</c:v>
                </c:pt>
                <c:pt idx="4485">
                  <c:v>2.06</c:v>
                </c:pt>
                <c:pt idx="4486">
                  <c:v>2.06</c:v>
                </c:pt>
                <c:pt idx="4487">
                  <c:v>2.06</c:v>
                </c:pt>
                <c:pt idx="4488">
                  <c:v>2.06</c:v>
                </c:pt>
                <c:pt idx="4489">
                  <c:v>2.06</c:v>
                </c:pt>
                <c:pt idx="4490">
                  <c:v>2.06</c:v>
                </c:pt>
                <c:pt idx="4491">
                  <c:v>2.06</c:v>
                </c:pt>
                <c:pt idx="4492">
                  <c:v>2.06</c:v>
                </c:pt>
                <c:pt idx="4493">
                  <c:v>2.06</c:v>
                </c:pt>
                <c:pt idx="4494">
                  <c:v>2.06</c:v>
                </c:pt>
                <c:pt idx="4495">
                  <c:v>2.06</c:v>
                </c:pt>
                <c:pt idx="4496">
                  <c:v>2.06</c:v>
                </c:pt>
                <c:pt idx="4497">
                  <c:v>2.06</c:v>
                </c:pt>
                <c:pt idx="4498">
                  <c:v>2.06</c:v>
                </c:pt>
                <c:pt idx="4499">
                  <c:v>2.0499999999999998</c:v>
                </c:pt>
                <c:pt idx="4500">
                  <c:v>2.0499999999999998</c:v>
                </c:pt>
                <c:pt idx="4501">
                  <c:v>2.04</c:v>
                </c:pt>
                <c:pt idx="4502">
                  <c:v>2.04</c:v>
                </c:pt>
                <c:pt idx="4503">
                  <c:v>2.04</c:v>
                </c:pt>
                <c:pt idx="4504">
                  <c:v>2.0299999999999998</c:v>
                </c:pt>
                <c:pt idx="4505">
                  <c:v>2.02</c:v>
                </c:pt>
                <c:pt idx="4506">
                  <c:v>2.02</c:v>
                </c:pt>
                <c:pt idx="4507">
                  <c:v>2.02</c:v>
                </c:pt>
                <c:pt idx="4508">
                  <c:v>2.02</c:v>
                </c:pt>
                <c:pt idx="4509">
                  <c:v>2.02</c:v>
                </c:pt>
                <c:pt idx="4510">
                  <c:v>2.0099999999999998</c:v>
                </c:pt>
                <c:pt idx="4511">
                  <c:v>2.0099999999999998</c:v>
                </c:pt>
                <c:pt idx="4512">
                  <c:v>2</c:v>
                </c:pt>
                <c:pt idx="4513">
                  <c:v>2</c:v>
                </c:pt>
                <c:pt idx="4514">
                  <c:v>2</c:v>
                </c:pt>
                <c:pt idx="4515">
                  <c:v>1.99</c:v>
                </c:pt>
                <c:pt idx="4516">
                  <c:v>1.99</c:v>
                </c:pt>
                <c:pt idx="4517">
                  <c:v>1.98</c:v>
                </c:pt>
                <c:pt idx="4518">
                  <c:v>1.98</c:v>
                </c:pt>
                <c:pt idx="4519">
                  <c:v>1.97</c:v>
                </c:pt>
                <c:pt idx="4520">
                  <c:v>1.97</c:v>
                </c:pt>
                <c:pt idx="4521">
                  <c:v>1.96</c:v>
                </c:pt>
                <c:pt idx="4522">
                  <c:v>1.96</c:v>
                </c:pt>
                <c:pt idx="4523">
                  <c:v>1.95</c:v>
                </c:pt>
                <c:pt idx="4524">
                  <c:v>1.94</c:v>
                </c:pt>
                <c:pt idx="4525">
                  <c:v>1.93</c:v>
                </c:pt>
                <c:pt idx="4526">
                  <c:v>1.92</c:v>
                </c:pt>
                <c:pt idx="4527">
                  <c:v>1.92</c:v>
                </c:pt>
                <c:pt idx="4528">
                  <c:v>1.89</c:v>
                </c:pt>
                <c:pt idx="4529">
                  <c:v>1.86</c:v>
                </c:pt>
                <c:pt idx="4530">
                  <c:v>1.84</c:v>
                </c:pt>
                <c:pt idx="4531">
                  <c:v>1.83</c:v>
                </c:pt>
                <c:pt idx="4532">
                  <c:v>1.83</c:v>
                </c:pt>
                <c:pt idx="4533">
                  <c:v>1.82</c:v>
                </c:pt>
                <c:pt idx="4534">
                  <c:v>1.81</c:v>
                </c:pt>
                <c:pt idx="4535">
                  <c:v>1.81</c:v>
                </c:pt>
                <c:pt idx="4536">
                  <c:v>1.81</c:v>
                </c:pt>
                <c:pt idx="4537">
                  <c:v>1.81</c:v>
                </c:pt>
                <c:pt idx="4538">
                  <c:v>1.65</c:v>
                </c:pt>
                <c:pt idx="4539">
                  <c:v>1.65</c:v>
                </c:pt>
                <c:pt idx="4540">
                  <c:v>1.65</c:v>
                </c:pt>
                <c:pt idx="4541">
                  <c:v>1.65</c:v>
                </c:pt>
                <c:pt idx="4542">
                  <c:v>1.65</c:v>
                </c:pt>
                <c:pt idx="4543">
                  <c:v>1.65</c:v>
                </c:pt>
                <c:pt idx="4544">
                  <c:v>1.65</c:v>
                </c:pt>
                <c:pt idx="4545">
                  <c:v>1.65</c:v>
                </c:pt>
                <c:pt idx="4546">
                  <c:v>1.65</c:v>
                </c:pt>
                <c:pt idx="4547">
                  <c:v>1.65</c:v>
                </c:pt>
                <c:pt idx="4548">
                  <c:v>1.65</c:v>
                </c:pt>
                <c:pt idx="4549">
                  <c:v>1.65</c:v>
                </c:pt>
                <c:pt idx="4550">
                  <c:v>1.65</c:v>
                </c:pt>
                <c:pt idx="4551">
                  <c:v>1.65</c:v>
                </c:pt>
                <c:pt idx="4552">
                  <c:v>1.65</c:v>
                </c:pt>
                <c:pt idx="4553">
                  <c:v>1.65</c:v>
                </c:pt>
                <c:pt idx="4554">
                  <c:v>1.65</c:v>
                </c:pt>
                <c:pt idx="4555">
                  <c:v>1.65</c:v>
                </c:pt>
                <c:pt idx="4556">
                  <c:v>1.65</c:v>
                </c:pt>
                <c:pt idx="4557">
                  <c:v>1.65</c:v>
                </c:pt>
                <c:pt idx="4558">
                  <c:v>1.65</c:v>
                </c:pt>
                <c:pt idx="4559">
                  <c:v>1.65</c:v>
                </c:pt>
                <c:pt idx="4560">
                  <c:v>1.65</c:v>
                </c:pt>
                <c:pt idx="4561">
                  <c:v>1.65</c:v>
                </c:pt>
                <c:pt idx="4562">
                  <c:v>1.65</c:v>
                </c:pt>
                <c:pt idx="4563">
                  <c:v>1.65</c:v>
                </c:pt>
                <c:pt idx="4564">
                  <c:v>1.65</c:v>
                </c:pt>
                <c:pt idx="4565">
                  <c:v>1.65</c:v>
                </c:pt>
                <c:pt idx="4566">
                  <c:v>1.65</c:v>
                </c:pt>
                <c:pt idx="4567">
                  <c:v>1.65</c:v>
                </c:pt>
                <c:pt idx="4568">
                  <c:v>1.65</c:v>
                </c:pt>
                <c:pt idx="4569">
                  <c:v>1.65</c:v>
                </c:pt>
                <c:pt idx="4570">
                  <c:v>1.65</c:v>
                </c:pt>
                <c:pt idx="4571">
                  <c:v>1.65</c:v>
                </c:pt>
                <c:pt idx="4572">
                  <c:v>1.65</c:v>
                </c:pt>
                <c:pt idx="4573">
                  <c:v>1.65</c:v>
                </c:pt>
                <c:pt idx="4574">
                  <c:v>1.65</c:v>
                </c:pt>
                <c:pt idx="4575">
                  <c:v>1.65</c:v>
                </c:pt>
                <c:pt idx="4576">
                  <c:v>1.65</c:v>
                </c:pt>
                <c:pt idx="4577">
                  <c:v>1.65</c:v>
                </c:pt>
                <c:pt idx="4578">
                  <c:v>1.65</c:v>
                </c:pt>
                <c:pt idx="4579">
                  <c:v>1.65</c:v>
                </c:pt>
                <c:pt idx="4580">
                  <c:v>1.65</c:v>
                </c:pt>
                <c:pt idx="4581">
                  <c:v>1.66</c:v>
                </c:pt>
                <c:pt idx="4582">
                  <c:v>1.66</c:v>
                </c:pt>
                <c:pt idx="4583">
                  <c:v>1.66</c:v>
                </c:pt>
                <c:pt idx="4584">
                  <c:v>1.67</c:v>
                </c:pt>
                <c:pt idx="4585">
                  <c:v>1.67</c:v>
                </c:pt>
                <c:pt idx="4586">
                  <c:v>1.67</c:v>
                </c:pt>
                <c:pt idx="4587">
                  <c:v>1.67</c:v>
                </c:pt>
                <c:pt idx="4588">
                  <c:v>1.67</c:v>
                </c:pt>
                <c:pt idx="4589">
                  <c:v>1.68</c:v>
                </c:pt>
                <c:pt idx="4590">
                  <c:v>1.68</c:v>
                </c:pt>
                <c:pt idx="4591">
                  <c:v>1.68</c:v>
                </c:pt>
                <c:pt idx="4592">
                  <c:v>1.68</c:v>
                </c:pt>
                <c:pt idx="4593">
                  <c:v>1.68</c:v>
                </c:pt>
                <c:pt idx="4594">
                  <c:v>1.68</c:v>
                </c:pt>
                <c:pt idx="4595">
                  <c:v>1.68</c:v>
                </c:pt>
                <c:pt idx="4596">
                  <c:v>1.68</c:v>
                </c:pt>
                <c:pt idx="4597">
                  <c:v>1.68</c:v>
                </c:pt>
                <c:pt idx="4598">
                  <c:v>1.68</c:v>
                </c:pt>
                <c:pt idx="4599">
                  <c:v>1.68</c:v>
                </c:pt>
                <c:pt idx="4600">
                  <c:v>1.68</c:v>
                </c:pt>
                <c:pt idx="4601">
                  <c:v>1.68</c:v>
                </c:pt>
                <c:pt idx="4602">
                  <c:v>1.68</c:v>
                </c:pt>
                <c:pt idx="4603">
                  <c:v>1.69</c:v>
                </c:pt>
                <c:pt idx="4604">
                  <c:v>1.7</c:v>
                </c:pt>
                <c:pt idx="4605">
                  <c:v>1.7</c:v>
                </c:pt>
                <c:pt idx="4606">
                  <c:v>1.71</c:v>
                </c:pt>
                <c:pt idx="4607">
                  <c:v>1.71</c:v>
                </c:pt>
                <c:pt idx="4608">
                  <c:v>1.71</c:v>
                </c:pt>
                <c:pt idx="4609">
                  <c:v>1.71</c:v>
                </c:pt>
                <c:pt idx="4610">
                  <c:v>1.71</c:v>
                </c:pt>
                <c:pt idx="4611">
                  <c:v>1.72</c:v>
                </c:pt>
                <c:pt idx="4612">
                  <c:v>1.72</c:v>
                </c:pt>
                <c:pt idx="4613">
                  <c:v>1.72</c:v>
                </c:pt>
                <c:pt idx="4614">
                  <c:v>1.72</c:v>
                </c:pt>
                <c:pt idx="4615">
                  <c:v>1.72</c:v>
                </c:pt>
                <c:pt idx="4616">
                  <c:v>1.72</c:v>
                </c:pt>
                <c:pt idx="4617">
                  <c:v>1.72</c:v>
                </c:pt>
                <c:pt idx="4618">
                  <c:v>1.72</c:v>
                </c:pt>
                <c:pt idx="4619">
                  <c:v>1.72</c:v>
                </c:pt>
                <c:pt idx="4620">
                  <c:v>1.72</c:v>
                </c:pt>
                <c:pt idx="4621">
                  <c:v>1.72</c:v>
                </c:pt>
                <c:pt idx="4622">
                  <c:v>1.72</c:v>
                </c:pt>
                <c:pt idx="4623">
                  <c:v>1.72</c:v>
                </c:pt>
                <c:pt idx="4624">
                  <c:v>1.72</c:v>
                </c:pt>
                <c:pt idx="4625">
                  <c:v>1.72</c:v>
                </c:pt>
                <c:pt idx="4626">
                  <c:v>1.72</c:v>
                </c:pt>
                <c:pt idx="4627">
                  <c:v>1.72</c:v>
                </c:pt>
                <c:pt idx="4628">
                  <c:v>1.72</c:v>
                </c:pt>
                <c:pt idx="4629">
                  <c:v>1.72</c:v>
                </c:pt>
                <c:pt idx="4630">
                  <c:v>1.72</c:v>
                </c:pt>
                <c:pt idx="4631">
                  <c:v>1.72</c:v>
                </c:pt>
                <c:pt idx="4632">
                  <c:v>1.72</c:v>
                </c:pt>
                <c:pt idx="4633">
                  <c:v>1.72</c:v>
                </c:pt>
                <c:pt idx="4634">
                  <c:v>1.72</c:v>
                </c:pt>
                <c:pt idx="4635">
                  <c:v>1.72</c:v>
                </c:pt>
                <c:pt idx="4636">
                  <c:v>1.72</c:v>
                </c:pt>
                <c:pt idx="4637">
                  <c:v>1.72</c:v>
                </c:pt>
                <c:pt idx="4638">
                  <c:v>1.72</c:v>
                </c:pt>
                <c:pt idx="4639">
                  <c:v>1.72</c:v>
                </c:pt>
                <c:pt idx="4640">
                  <c:v>1.72</c:v>
                </c:pt>
                <c:pt idx="4641">
                  <c:v>1.72</c:v>
                </c:pt>
                <c:pt idx="4642">
                  <c:v>1.72</c:v>
                </c:pt>
                <c:pt idx="4643">
                  <c:v>1.72</c:v>
                </c:pt>
                <c:pt idx="4644">
                  <c:v>1.72</c:v>
                </c:pt>
                <c:pt idx="4645">
                  <c:v>1.72</c:v>
                </c:pt>
                <c:pt idx="4646">
                  <c:v>1.72</c:v>
                </c:pt>
                <c:pt idx="4647">
                  <c:v>1.72</c:v>
                </c:pt>
                <c:pt idx="4648">
                  <c:v>1.72</c:v>
                </c:pt>
                <c:pt idx="4649">
                  <c:v>1.72</c:v>
                </c:pt>
                <c:pt idx="4650">
                  <c:v>1.72</c:v>
                </c:pt>
                <c:pt idx="4651">
                  <c:v>1.72</c:v>
                </c:pt>
                <c:pt idx="4652">
                  <c:v>1.72</c:v>
                </c:pt>
                <c:pt idx="4653">
                  <c:v>1.72</c:v>
                </c:pt>
                <c:pt idx="4654">
                  <c:v>1.72</c:v>
                </c:pt>
                <c:pt idx="4655">
                  <c:v>1.72</c:v>
                </c:pt>
                <c:pt idx="4656">
                  <c:v>1.72</c:v>
                </c:pt>
                <c:pt idx="4657">
                  <c:v>1.72</c:v>
                </c:pt>
                <c:pt idx="4658">
                  <c:v>1.72</c:v>
                </c:pt>
                <c:pt idx="4659">
                  <c:v>1.72</c:v>
                </c:pt>
                <c:pt idx="4660">
                  <c:v>1.72</c:v>
                </c:pt>
                <c:pt idx="4661">
                  <c:v>1.72</c:v>
                </c:pt>
                <c:pt idx="4662">
                  <c:v>1.72</c:v>
                </c:pt>
                <c:pt idx="4663">
                  <c:v>1.72</c:v>
                </c:pt>
                <c:pt idx="4664">
                  <c:v>1.72</c:v>
                </c:pt>
                <c:pt idx="4665">
                  <c:v>1.72</c:v>
                </c:pt>
                <c:pt idx="4666">
                  <c:v>1.72</c:v>
                </c:pt>
                <c:pt idx="4667">
                  <c:v>1.72</c:v>
                </c:pt>
                <c:pt idx="4668">
                  <c:v>1.72</c:v>
                </c:pt>
                <c:pt idx="4669">
                  <c:v>1.72</c:v>
                </c:pt>
                <c:pt idx="4670">
                  <c:v>1.72</c:v>
                </c:pt>
                <c:pt idx="4671">
                  <c:v>1.72</c:v>
                </c:pt>
                <c:pt idx="4672">
                  <c:v>1.72</c:v>
                </c:pt>
                <c:pt idx="4673">
                  <c:v>1.72</c:v>
                </c:pt>
                <c:pt idx="4674">
                  <c:v>1.72</c:v>
                </c:pt>
                <c:pt idx="4675">
                  <c:v>1.72</c:v>
                </c:pt>
                <c:pt idx="4676">
                  <c:v>1.72</c:v>
                </c:pt>
                <c:pt idx="4677">
                  <c:v>1.72</c:v>
                </c:pt>
                <c:pt idx="4678">
                  <c:v>1.72</c:v>
                </c:pt>
                <c:pt idx="4679">
                  <c:v>1.72</c:v>
                </c:pt>
                <c:pt idx="4680">
                  <c:v>1.72</c:v>
                </c:pt>
                <c:pt idx="4681">
                  <c:v>1.72</c:v>
                </c:pt>
                <c:pt idx="4682">
                  <c:v>1.73</c:v>
                </c:pt>
                <c:pt idx="4683">
                  <c:v>1.73</c:v>
                </c:pt>
                <c:pt idx="4684">
                  <c:v>1.73</c:v>
                </c:pt>
                <c:pt idx="4685">
                  <c:v>1.73</c:v>
                </c:pt>
                <c:pt idx="4686">
                  <c:v>1.73</c:v>
                </c:pt>
                <c:pt idx="4687">
                  <c:v>1.73</c:v>
                </c:pt>
                <c:pt idx="4688">
                  <c:v>1.73</c:v>
                </c:pt>
                <c:pt idx="4689">
                  <c:v>1.73</c:v>
                </c:pt>
                <c:pt idx="4690">
                  <c:v>1.73</c:v>
                </c:pt>
                <c:pt idx="4691">
                  <c:v>1.73</c:v>
                </c:pt>
                <c:pt idx="4692">
                  <c:v>1.73</c:v>
                </c:pt>
                <c:pt idx="4693">
                  <c:v>1.73</c:v>
                </c:pt>
                <c:pt idx="4694">
                  <c:v>1.73</c:v>
                </c:pt>
                <c:pt idx="4695">
                  <c:v>1.73</c:v>
                </c:pt>
                <c:pt idx="4696">
                  <c:v>1.73</c:v>
                </c:pt>
                <c:pt idx="4697">
                  <c:v>1.73</c:v>
                </c:pt>
                <c:pt idx="4698">
                  <c:v>1.73</c:v>
                </c:pt>
                <c:pt idx="4699">
                  <c:v>1.73</c:v>
                </c:pt>
                <c:pt idx="4700">
                  <c:v>1.73</c:v>
                </c:pt>
                <c:pt idx="4701">
                  <c:v>1.73</c:v>
                </c:pt>
                <c:pt idx="4702">
                  <c:v>1.73</c:v>
                </c:pt>
                <c:pt idx="4703">
                  <c:v>1.73</c:v>
                </c:pt>
                <c:pt idx="4704">
                  <c:v>1.73</c:v>
                </c:pt>
                <c:pt idx="4705">
                  <c:v>1.73</c:v>
                </c:pt>
                <c:pt idx="4706">
                  <c:v>1.73</c:v>
                </c:pt>
                <c:pt idx="4707">
                  <c:v>1.73</c:v>
                </c:pt>
                <c:pt idx="4708">
                  <c:v>1.73</c:v>
                </c:pt>
                <c:pt idx="4709">
                  <c:v>1.73</c:v>
                </c:pt>
                <c:pt idx="4710">
                  <c:v>1.73</c:v>
                </c:pt>
                <c:pt idx="4711">
                  <c:v>1.73</c:v>
                </c:pt>
                <c:pt idx="4712">
                  <c:v>1.73</c:v>
                </c:pt>
                <c:pt idx="4713">
                  <c:v>1.73</c:v>
                </c:pt>
                <c:pt idx="4714">
                  <c:v>1.73</c:v>
                </c:pt>
                <c:pt idx="4715">
                  <c:v>1.73</c:v>
                </c:pt>
                <c:pt idx="4716">
                  <c:v>1.73</c:v>
                </c:pt>
                <c:pt idx="4717">
                  <c:v>1.73</c:v>
                </c:pt>
                <c:pt idx="4718">
                  <c:v>1.73</c:v>
                </c:pt>
                <c:pt idx="4719">
                  <c:v>1.73</c:v>
                </c:pt>
                <c:pt idx="4720">
                  <c:v>1.73</c:v>
                </c:pt>
                <c:pt idx="4721">
                  <c:v>1.73</c:v>
                </c:pt>
                <c:pt idx="4722">
                  <c:v>1.73</c:v>
                </c:pt>
                <c:pt idx="4723">
                  <c:v>1.73</c:v>
                </c:pt>
                <c:pt idx="4724">
                  <c:v>1.73</c:v>
                </c:pt>
                <c:pt idx="4725">
                  <c:v>1.73</c:v>
                </c:pt>
                <c:pt idx="4726">
                  <c:v>1.73</c:v>
                </c:pt>
                <c:pt idx="4727">
                  <c:v>1.73</c:v>
                </c:pt>
                <c:pt idx="4728">
                  <c:v>1.72</c:v>
                </c:pt>
                <c:pt idx="4729">
                  <c:v>1.72</c:v>
                </c:pt>
                <c:pt idx="4730">
                  <c:v>1.72</c:v>
                </c:pt>
                <c:pt idx="4731">
                  <c:v>1.72</c:v>
                </c:pt>
                <c:pt idx="4732">
                  <c:v>1.72</c:v>
                </c:pt>
                <c:pt idx="4733">
                  <c:v>1.72</c:v>
                </c:pt>
                <c:pt idx="4734">
                  <c:v>1.72</c:v>
                </c:pt>
                <c:pt idx="4735">
                  <c:v>1.72</c:v>
                </c:pt>
                <c:pt idx="4736">
                  <c:v>1.72</c:v>
                </c:pt>
                <c:pt idx="4737">
                  <c:v>1.72</c:v>
                </c:pt>
                <c:pt idx="4738">
                  <c:v>1.72</c:v>
                </c:pt>
                <c:pt idx="4739">
                  <c:v>1.72</c:v>
                </c:pt>
                <c:pt idx="4740">
                  <c:v>1.72</c:v>
                </c:pt>
                <c:pt idx="4741">
                  <c:v>1.72</c:v>
                </c:pt>
                <c:pt idx="4742">
                  <c:v>1.72</c:v>
                </c:pt>
                <c:pt idx="4743">
                  <c:v>1.72</c:v>
                </c:pt>
                <c:pt idx="4744">
                  <c:v>1.72</c:v>
                </c:pt>
                <c:pt idx="4745">
                  <c:v>1.72</c:v>
                </c:pt>
                <c:pt idx="4746">
                  <c:v>1.72</c:v>
                </c:pt>
                <c:pt idx="4747">
                  <c:v>1.72</c:v>
                </c:pt>
                <c:pt idx="4748">
                  <c:v>1.72</c:v>
                </c:pt>
                <c:pt idx="4749">
                  <c:v>1.72</c:v>
                </c:pt>
                <c:pt idx="4750">
                  <c:v>1.72</c:v>
                </c:pt>
                <c:pt idx="4751">
                  <c:v>1.72</c:v>
                </c:pt>
                <c:pt idx="4752">
                  <c:v>1.72</c:v>
                </c:pt>
                <c:pt idx="4753">
                  <c:v>1.72</c:v>
                </c:pt>
                <c:pt idx="4754">
                  <c:v>1.71</c:v>
                </c:pt>
                <c:pt idx="4755">
                  <c:v>1.71</c:v>
                </c:pt>
                <c:pt idx="4756">
                  <c:v>1.7</c:v>
                </c:pt>
                <c:pt idx="4757">
                  <c:v>1.7</c:v>
                </c:pt>
                <c:pt idx="4758">
                  <c:v>1.7</c:v>
                </c:pt>
                <c:pt idx="4759">
                  <c:v>1.7</c:v>
                </c:pt>
                <c:pt idx="4760">
                  <c:v>1.7</c:v>
                </c:pt>
                <c:pt idx="4761">
                  <c:v>1.7</c:v>
                </c:pt>
                <c:pt idx="4762">
                  <c:v>1.7</c:v>
                </c:pt>
                <c:pt idx="4763">
                  <c:v>1.7</c:v>
                </c:pt>
                <c:pt idx="4764">
                  <c:v>1.7</c:v>
                </c:pt>
                <c:pt idx="4765">
                  <c:v>1.7</c:v>
                </c:pt>
                <c:pt idx="4766">
                  <c:v>1.7</c:v>
                </c:pt>
                <c:pt idx="4767">
                  <c:v>1.7</c:v>
                </c:pt>
                <c:pt idx="4768">
                  <c:v>1.7</c:v>
                </c:pt>
                <c:pt idx="4769">
                  <c:v>1.7</c:v>
                </c:pt>
                <c:pt idx="4770">
                  <c:v>1.69</c:v>
                </c:pt>
                <c:pt idx="4771">
                  <c:v>1.69</c:v>
                </c:pt>
                <c:pt idx="4772">
                  <c:v>1.69</c:v>
                </c:pt>
                <c:pt idx="4773">
                  <c:v>1.69</c:v>
                </c:pt>
                <c:pt idx="4774">
                  <c:v>1.69</c:v>
                </c:pt>
                <c:pt idx="4775">
                  <c:v>1.69</c:v>
                </c:pt>
                <c:pt idx="4776">
                  <c:v>1.69</c:v>
                </c:pt>
                <c:pt idx="4777">
                  <c:v>1.69</c:v>
                </c:pt>
                <c:pt idx="4778">
                  <c:v>1.69</c:v>
                </c:pt>
                <c:pt idx="4779">
                  <c:v>1.69</c:v>
                </c:pt>
                <c:pt idx="4780">
                  <c:v>1.69</c:v>
                </c:pt>
                <c:pt idx="4781">
                  <c:v>1.69</c:v>
                </c:pt>
                <c:pt idx="4782">
                  <c:v>1.69</c:v>
                </c:pt>
                <c:pt idx="4783">
                  <c:v>1.69</c:v>
                </c:pt>
                <c:pt idx="4784">
                  <c:v>1.68</c:v>
                </c:pt>
                <c:pt idx="4785">
                  <c:v>1.68</c:v>
                </c:pt>
                <c:pt idx="4786">
                  <c:v>1.68</c:v>
                </c:pt>
                <c:pt idx="4787">
                  <c:v>1.68</c:v>
                </c:pt>
                <c:pt idx="4788">
                  <c:v>1.68</c:v>
                </c:pt>
                <c:pt idx="4789">
                  <c:v>1.68</c:v>
                </c:pt>
                <c:pt idx="4790">
                  <c:v>1.68</c:v>
                </c:pt>
                <c:pt idx="4791">
                  <c:v>1.67</c:v>
                </c:pt>
                <c:pt idx="4792">
                  <c:v>1.67</c:v>
                </c:pt>
                <c:pt idx="4793">
                  <c:v>1.67</c:v>
                </c:pt>
                <c:pt idx="4794">
                  <c:v>1.67</c:v>
                </c:pt>
                <c:pt idx="4795">
                  <c:v>1.67</c:v>
                </c:pt>
                <c:pt idx="4796">
                  <c:v>1.67</c:v>
                </c:pt>
                <c:pt idx="4797">
                  <c:v>1.67</c:v>
                </c:pt>
                <c:pt idx="4798">
                  <c:v>1.67</c:v>
                </c:pt>
                <c:pt idx="4799">
                  <c:v>1.67</c:v>
                </c:pt>
                <c:pt idx="4800">
                  <c:v>1.67</c:v>
                </c:pt>
                <c:pt idx="4801">
                  <c:v>1.67</c:v>
                </c:pt>
                <c:pt idx="4802">
                  <c:v>1.67</c:v>
                </c:pt>
                <c:pt idx="4803">
                  <c:v>1.67</c:v>
                </c:pt>
                <c:pt idx="4804">
                  <c:v>1.67</c:v>
                </c:pt>
                <c:pt idx="4805">
                  <c:v>1.67</c:v>
                </c:pt>
                <c:pt idx="4806">
                  <c:v>1.67</c:v>
                </c:pt>
                <c:pt idx="4807">
                  <c:v>1.67</c:v>
                </c:pt>
                <c:pt idx="4808">
                  <c:v>1.67</c:v>
                </c:pt>
                <c:pt idx="4809">
                  <c:v>1.67</c:v>
                </c:pt>
                <c:pt idx="4810">
                  <c:v>1.67</c:v>
                </c:pt>
                <c:pt idx="4811">
                  <c:v>1.67</c:v>
                </c:pt>
                <c:pt idx="4812">
                  <c:v>1.67</c:v>
                </c:pt>
                <c:pt idx="4813">
                  <c:v>1.67</c:v>
                </c:pt>
                <c:pt idx="4814">
                  <c:v>1.67</c:v>
                </c:pt>
                <c:pt idx="4815">
                  <c:v>1.67</c:v>
                </c:pt>
                <c:pt idx="4816">
                  <c:v>1.67</c:v>
                </c:pt>
                <c:pt idx="4817">
                  <c:v>1.67</c:v>
                </c:pt>
                <c:pt idx="4818">
                  <c:v>1.67</c:v>
                </c:pt>
                <c:pt idx="4819">
                  <c:v>1.67</c:v>
                </c:pt>
                <c:pt idx="4820">
                  <c:v>1.67</c:v>
                </c:pt>
                <c:pt idx="4821">
                  <c:v>1.67</c:v>
                </c:pt>
                <c:pt idx="4822">
                  <c:v>1.67</c:v>
                </c:pt>
                <c:pt idx="4823">
                  <c:v>1.67</c:v>
                </c:pt>
                <c:pt idx="4824">
                  <c:v>1.67</c:v>
                </c:pt>
                <c:pt idx="4825">
                  <c:v>1.67</c:v>
                </c:pt>
                <c:pt idx="4826">
                  <c:v>1.67</c:v>
                </c:pt>
                <c:pt idx="4827">
                  <c:v>1.67</c:v>
                </c:pt>
                <c:pt idx="4828">
                  <c:v>1.67</c:v>
                </c:pt>
                <c:pt idx="4829">
                  <c:v>1.67</c:v>
                </c:pt>
                <c:pt idx="4830">
                  <c:v>1.67</c:v>
                </c:pt>
                <c:pt idx="4831">
                  <c:v>1.67</c:v>
                </c:pt>
                <c:pt idx="4832">
                  <c:v>1.67</c:v>
                </c:pt>
                <c:pt idx="4833">
                  <c:v>1.67</c:v>
                </c:pt>
                <c:pt idx="4834">
                  <c:v>1.67</c:v>
                </c:pt>
                <c:pt idx="4835">
                  <c:v>1.67</c:v>
                </c:pt>
                <c:pt idx="4836">
                  <c:v>1.67</c:v>
                </c:pt>
                <c:pt idx="4837">
                  <c:v>1.67</c:v>
                </c:pt>
                <c:pt idx="4838">
                  <c:v>1.67</c:v>
                </c:pt>
                <c:pt idx="4839">
                  <c:v>1.67</c:v>
                </c:pt>
                <c:pt idx="4840">
                  <c:v>1.67</c:v>
                </c:pt>
                <c:pt idx="4841">
                  <c:v>1.67</c:v>
                </c:pt>
                <c:pt idx="4842">
                  <c:v>1.67</c:v>
                </c:pt>
                <c:pt idx="4843">
                  <c:v>1.67</c:v>
                </c:pt>
                <c:pt idx="4844">
                  <c:v>1.67</c:v>
                </c:pt>
                <c:pt idx="4845">
                  <c:v>1.67</c:v>
                </c:pt>
                <c:pt idx="4846">
                  <c:v>1.67</c:v>
                </c:pt>
                <c:pt idx="4847">
                  <c:v>1.68</c:v>
                </c:pt>
                <c:pt idx="4848">
                  <c:v>1.68</c:v>
                </c:pt>
                <c:pt idx="4849">
                  <c:v>1.68</c:v>
                </c:pt>
                <c:pt idx="4850">
                  <c:v>1.68</c:v>
                </c:pt>
                <c:pt idx="4851">
                  <c:v>1.68</c:v>
                </c:pt>
                <c:pt idx="4852">
                  <c:v>1.68</c:v>
                </c:pt>
                <c:pt idx="4853">
                  <c:v>1.68</c:v>
                </c:pt>
                <c:pt idx="4854">
                  <c:v>1.68</c:v>
                </c:pt>
                <c:pt idx="4855">
                  <c:v>1.68</c:v>
                </c:pt>
                <c:pt idx="4856">
                  <c:v>1.68</c:v>
                </c:pt>
                <c:pt idx="4857">
                  <c:v>1.68</c:v>
                </c:pt>
                <c:pt idx="4858">
                  <c:v>1.68</c:v>
                </c:pt>
                <c:pt idx="4859">
                  <c:v>1.68</c:v>
                </c:pt>
                <c:pt idx="4860">
                  <c:v>1.68</c:v>
                </c:pt>
                <c:pt idx="4861">
                  <c:v>1.68</c:v>
                </c:pt>
                <c:pt idx="4862">
                  <c:v>1.68</c:v>
                </c:pt>
                <c:pt idx="4863">
                  <c:v>1.69</c:v>
                </c:pt>
                <c:pt idx="4864">
                  <c:v>1.7</c:v>
                </c:pt>
                <c:pt idx="4865">
                  <c:v>1.7</c:v>
                </c:pt>
                <c:pt idx="4866">
                  <c:v>1.71</c:v>
                </c:pt>
                <c:pt idx="4867">
                  <c:v>1.71</c:v>
                </c:pt>
                <c:pt idx="4868">
                  <c:v>1.71</c:v>
                </c:pt>
                <c:pt idx="4869">
                  <c:v>1.71</c:v>
                </c:pt>
                <c:pt idx="4870">
                  <c:v>1.71</c:v>
                </c:pt>
                <c:pt idx="4871">
                  <c:v>1.71</c:v>
                </c:pt>
                <c:pt idx="4872">
                  <c:v>1.71</c:v>
                </c:pt>
                <c:pt idx="4873">
                  <c:v>1.71</c:v>
                </c:pt>
                <c:pt idx="4874">
                  <c:v>1.71</c:v>
                </c:pt>
                <c:pt idx="4875">
                  <c:v>1.71</c:v>
                </c:pt>
                <c:pt idx="4876">
                  <c:v>1.71</c:v>
                </c:pt>
                <c:pt idx="4877">
                  <c:v>1.71</c:v>
                </c:pt>
                <c:pt idx="4878">
                  <c:v>1.71</c:v>
                </c:pt>
                <c:pt idx="4879">
                  <c:v>1.71</c:v>
                </c:pt>
                <c:pt idx="4880">
                  <c:v>1.71</c:v>
                </c:pt>
                <c:pt idx="4881">
                  <c:v>1.71</c:v>
                </c:pt>
                <c:pt idx="4882">
                  <c:v>1.71</c:v>
                </c:pt>
                <c:pt idx="4883">
                  <c:v>1.71</c:v>
                </c:pt>
                <c:pt idx="4884">
                  <c:v>1.71</c:v>
                </c:pt>
                <c:pt idx="4885">
                  <c:v>1.71</c:v>
                </c:pt>
                <c:pt idx="4886">
                  <c:v>1.71</c:v>
                </c:pt>
                <c:pt idx="4887">
                  <c:v>1.71</c:v>
                </c:pt>
                <c:pt idx="4888">
                  <c:v>1.71</c:v>
                </c:pt>
                <c:pt idx="4889">
                  <c:v>1.71</c:v>
                </c:pt>
                <c:pt idx="4890">
                  <c:v>1.71</c:v>
                </c:pt>
                <c:pt idx="4891">
                  <c:v>1.71</c:v>
                </c:pt>
                <c:pt idx="4892">
                  <c:v>1.71</c:v>
                </c:pt>
                <c:pt idx="4893">
                  <c:v>1.71</c:v>
                </c:pt>
                <c:pt idx="4894">
                  <c:v>1.71</c:v>
                </c:pt>
                <c:pt idx="4895">
                  <c:v>1.71</c:v>
                </c:pt>
                <c:pt idx="4896">
                  <c:v>1.71</c:v>
                </c:pt>
                <c:pt idx="4897">
                  <c:v>1.71</c:v>
                </c:pt>
                <c:pt idx="4898">
                  <c:v>1.71</c:v>
                </c:pt>
                <c:pt idx="4899">
                  <c:v>1.71</c:v>
                </c:pt>
                <c:pt idx="4900">
                  <c:v>1.71</c:v>
                </c:pt>
                <c:pt idx="4901">
                  <c:v>1.71</c:v>
                </c:pt>
                <c:pt idx="4902">
                  <c:v>1.71</c:v>
                </c:pt>
                <c:pt idx="4903">
                  <c:v>1.71</c:v>
                </c:pt>
                <c:pt idx="4904">
                  <c:v>1.71</c:v>
                </c:pt>
                <c:pt idx="4905">
                  <c:v>1.71</c:v>
                </c:pt>
                <c:pt idx="4906">
                  <c:v>1.71</c:v>
                </c:pt>
                <c:pt idx="4907">
                  <c:v>1.71</c:v>
                </c:pt>
                <c:pt idx="4908">
                  <c:v>1.71</c:v>
                </c:pt>
                <c:pt idx="4909">
                  <c:v>1.71</c:v>
                </c:pt>
                <c:pt idx="4910">
                  <c:v>1.71</c:v>
                </c:pt>
                <c:pt idx="4911">
                  <c:v>1.71</c:v>
                </c:pt>
                <c:pt idx="4912">
                  <c:v>1.71</c:v>
                </c:pt>
                <c:pt idx="4913">
                  <c:v>1.71</c:v>
                </c:pt>
                <c:pt idx="4914">
                  <c:v>1.71</c:v>
                </c:pt>
                <c:pt idx="4915">
                  <c:v>1.71</c:v>
                </c:pt>
                <c:pt idx="4916">
                  <c:v>1.71</c:v>
                </c:pt>
                <c:pt idx="4917">
                  <c:v>1.71</c:v>
                </c:pt>
                <c:pt idx="4918">
                  <c:v>1.71</c:v>
                </c:pt>
                <c:pt idx="4919">
                  <c:v>1.71</c:v>
                </c:pt>
                <c:pt idx="4920">
                  <c:v>1.71</c:v>
                </c:pt>
                <c:pt idx="4921">
                  <c:v>1.71</c:v>
                </c:pt>
                <c:pt idx="4922">
                  <c:v>1.71</c:v>
                </c:pt>
                <c:pt idx="4923">
                  <c:v>1.71</c:v>
                </c:pt>
                <c:pt idx="4924">
                  <c:v>1.71</c:v>
                </c:pt>
                <c:pt idx="4925">
                  <c:v>1.71</c:v>
                </c:pt>
                <c:pt idx="4926">
                  <c:v>1.71</c:v>
                </c:pt>
                <c:pt idx="4927">
                  <c:v>1.71</c:v>
                </c:pt>
                <c:pt idx="4928">
                  <c:v>1.71</c:v>
                </c:pt>
                <c:pt idx="4929">
                  <c:v>1.71</c:v>
                </c:pt>
                <c:pt idx="4930">
                  <c:v>1.71</c:v>
                </c:pt>
                <c:pt idx="4931">
                  <c:v>1.71</c:v>
                </c:pt>
                <c:pt idx="4932">
                  <c:v>1.71</c:v>
                </c:pt>
                <c:pt idx="4933">
                  <c:v>1.71</c:v>
                </c:pt>
                <c:pt idx="4934">
                  <c:v>1.71</c:v>
                </c:pt>
                <c:pt idx="4935">
                  <c:v>1.71</c:v>
                </c:pt>
                <c:pt idx="4936">
                  <c:v>1.71</c:v>
                </c:pt>
                <c:pt idx="4937">
                  <c:v>1.71</c:v>
                </c:pt>
                <c:pt idx="4938">
                  <c:v>1.71</c:v>
                </c:pt>
                <c:pt idx="4939">
                  <c:v>1.71</c:v>
                </c:pt>
                <c:pt idx="4940">
                  <c:v>1.71</c:v>
                </c:pt>
                <c:pt idx="4941">
                  <c:v>1.71</c:v>
                </c:pt>
                <c:pt idx="4942">
                  <c:v>1.71</c:v>
                </c:pt>
                <c:pt idx="4943">
                  <c:v>1.71</c:v>
                </c:pt>
                <c:pt idx="4944">
                  <c:v>1.72</c:v>
                </c:pt>
                <c:pt idx="4945">
                  <c:v>1.72</c:v>
                </c:pt>
                <c:pt idx="4946">
                  <c:v>1.72</c:v>
                </c:pt>
                <c:pt idx="4947">
                  <c:v>1.72</c:v>
                </c:pt>
                <c:pt idx="4948">
                  <c:v>1.72</c:v>
                </c:pt>
                <c:pt idx="4949">
                  <c:v>1.72</c:v>
                </c:pt>
                <c:pt idx="4950">
                  <c:v>1.72</c:v>
                </c:pt>
                <c:pt idx="4951">
                  <c:v>1.72</c:v>
                </c:pt>
                <c:pt idx="4952">
                  <c:v>1.72</c:v>
                </c:pt>
                <c:pt idx="4953">
                  <c:v>1.72</c:v>
                </c:pt>
                <c:pt idx="4954">
                  <c:v>1.72</c:v>
                </c:pt>
                <c:pt idx="4955">
                  <c:v>1.72</c:v>
                </c:pt>
                <c:pt idx="4956">
                  <c:v>1.72</c:v>
                </c:pt>
                <c:pt idx="4957">
                  <c:v>1.72</c:v>
                </c:pt>
                <c:pt idx="4958">
                  <c:v>1.72</c:v>
                </c:pt>
                <c:pt idx="4959">
                  <c:v>1.72</c:v>
                </c:pt>
                <c:pt idx="4960">
                  <c:v>1.72</c:v>
                </c:pt>
                <c:pt idx="4961">
                  <c:v>1.72</c:v>
                </c:pt>
                <c:pt idx="4962">
                  <c:v>1.72</c:v>
                </c:pt>
                <c:pt idx="4963">
                  <c:v>1.72</c:v>
                </c:pt>
                <c:pt idx="4964">
                  <c:v>1.72</c:v>
                </c:pt>
                <c:pt idx="4965">
                  <c:v>1.73</c:v>
                </c:pt>
                <c:pt idx="4966">
                  <c:v>1.73</c:v>
                </c:pt>
                <c:pt idx="4967">
                  <c:v>1.73</c:v>
                </c:pt>
                <c:pt idx="4968">
                  <c:v>1.73</c:v>
                </c:pt>
                <c:pt idx="4969">
                  <c:v>1.73</c:v>
                </c:pt>
                <c:pt idx="4970">
                  <c:v>1.73</c:v>
                </c:pt>
                <c:pt idx="4971">
                  <c:v>1.73</c:v>
                </c:pt>
                <c:pt idx="4972">
                  <c:v>1.73</c:v>
                </c:pt>
                <c:pt idx="4973">
                  <c:v>1.73</c:v>
                </c:pt>
                <c:pt idx="4974">
                  <c:v>1.73</c:v>
                </c:pt>
                <c:pt idx="4975">
                  <c:v>1.73</c:v>
                </c:pt>
                <c:pt idx="4976">
                  <c:v>1.73</c:v>
                </c:pt>
                <c:pt idx="4977">
                  <c:v>1.73</c:v>
                </c:pt>
                <c:pt idx="4978">
                  <c:v>1.73</c:v>
                </c:pt>
                <c:pt idx="4979">
                  <c:v>1.73</c:v>
                </c:pt>
                <c:pt idx="4980">
                  <c:v>1.73</c:v>
                </c:pt>
                <c:pt idx="4981">
                  <c:v>1.73</c:v>
                </c:pt>
                <c:pt idx="4982">
                  <c:v>1.73</c:v>
                </c:pt>
                <c:pt idx="4983">
                  <c:v>1.73</c:v>
                </c:pt>
                <c:pt idx="4984">
                  <c:v>1.73</c:v>
                </c:pt>
                <c:pt idx="4985">
                  <c:v>1.73</c:v>
                </c:pt>
                <c:pt idx="4986">
                  <c:v>1.73</c:v>
                </c:pt>
                <c:pt idx="4987">
                  <c:v>1.73</c:v>
                </c:pt>
                <c:pt idx="4988">
                  <c:v>1.73</c:v>
                </c:pt>
                <c:pt idx="4989">
                  <c:v>1.73</c:v>
                </c:pt>
                <c:pt idx="4990">
                  <c:v>1.73</c:v>
                </c:pt>
                <c:pt idx="4991">
                  <c:v>1.73</c:v>
                </c:pt>
                <c:pt idx="4992">
                  <c:v>1.73</c:v>
                </c:pt>
                <c:pt idx="4993">
                  <c:v>1.73</c:v>
                </c:pt>
                <c:pt idx="4994">
                  <c:v>1.73</c:v>
                </c:pt>
                <c:pt idx="4995">
                  <c:v>1.73</c:v>
                </c:pt>
                <c:pt idx="4996">
                  <c:v>1.73</c:v>
                </c:pt>
                <c:pt idx="4997">
                  <c:v>1.73</c:v>
                </c:pt>
                <c:pt idx="4998">
                  <c:v>1.73</c:v>
                </c:pt>
                <c:pt idx="4999">
                  <c:v>1.73</c:v>
                </c:pt>
                <c:pt idx="5000">
                  <c:v>1.73</c:v>
                </c:pt>
                <c:pt idx="5001">
                  <c:v>1.73</c:v>
                </c:pt>
                <c:pt idx="5002">
                  <c:v>1.73</c:v>
                </c:pt>
                <c:pt idx="5003">
                  <c:v>1.73</c:v>
                </c:pt>
                <c:pt idx="5004">
                  <c:v>1.73</c:v>
                </c:pt>
                <c:pt idx="5005">
                  <c:v>1.73</c:v>
                </c:pt>
                <c:pt idx="5006">
                  <c:v>1.73</c:v>
                </c:pt>
                <c:pt idx="5007">
                  <c:v>1.73</c:v>
                </c:pt>
                <c:pt idx="5008">
                  <c:v>1.73</c:v>
                </c:pt>
                <c:pt idx="5009">
                  <c:v>1.73</c:v>
                </c:pt>
                <c:pt idx="5010">
                  <c:v>1.73</c:v>
                </c:pt>
                <c:pt idx="5011">
                  <c:v>1.73</c:v>
                </c:pt>
                <c:pt idx="5012">
                  <c:v>1.73</c:v>
                </c:pt>
                <c:pt idx="5013">
                  <c:v>1.73</c:v>
                </c:pt>
                <c:pt idx="5014">
                  <c:v>1.73</c:v>
                </c:pt>
                <c:pt idx="5015">
                  <c:v>1.73</c:v>
                </c:pt>
                <c:pt idx="5016">
                  <c:v>1.73</c:v>
                </c:pt>
                <c:pt idx="5017">
                  <c:v>1.73</c:v>
                </c:pt>
                <c:pt idx="5018">
                  <c:v>1.73</c:v>
                </c:pt>
                <c:pt idx="5019">
                  <c:v>1.73</c:v>
                </c:pt>
                <c:pt idx="5020">
                  <c:v>1.73</c:v>
                </c:pt>
                <c:pt idx="5021">
                  <c:v>1.73</c:v>
                </c:pt>
                <c:pt idx="5022">
                  <c:v>1.73</c:v>
                </c:pt>
                <c:pt idx="5023">
                  <c:v>1.73</c:v>
                </c:pt>
                <c:pt idx="5024">
                  <c:v>1.73</c:v>
                </c:pt>
                <c:pt idx="5025">
                  <c:v>1.73</c:v>
                </c:pt>
                <c:pt idx="5026">
                  <c:v>1.73</c:v>
                </c:pt>
                <c:pt idx="5027">
                  <c:v>1.73</c:v>
                </c:pt>
                <c:pt idx="5028">
                  <c:v>1.73</c:v>
                </c:pt>
                <c:pt idx="5029">
                  <c:v>1.73</c:v>
                </c:pt>
                <c:pt idx="5030">
                  <c:v>1.73</c:v>
                </c:pt>
                <c:pt idx="5031">
                  <c:v>1.73</c:v>
                </c:pt>
                <c:pt idx="5032">
                  <c:v>1.73</c:v>
                </c:pt>
                <c:pt idx="5033">
                  <c:v>1.73</c:v>
                </c:pt>
                <c:pt idx="5034">
                  <c:v>1.73</c:v>
                </c:pt>
                <c:pt idx="5035">
                  <c:v>1.73</c:v>
                </c:pt>
                <c:pt idx="5036">
                  <c:v>1.73</c:v>
                </c:pt>
                <c:pt idx="5037">
                  <c:v>1.73</c:v>
                </c:pt>
                <c:pt idx="5038">
                  <c:v>1.73</c:v>
                </c:pt>
                <c:pt idx="5039">
                  <c:v>1.73</c:v>
                </c:pt>
                <c:pt idx="5040">
                  <c:v>1.73</c:v>
                </c:pt>
                <c:pt idx="5041">
                  <c:v>1.73</c:v>
                </c:pt>
                <c:pt idx="5042">
                  <c:v>1.73</c:v>
                </c:pt>
                <c:pt idx="5043">
                  <c:v>1.73</c:v>
                </c:pt>
                <c:pt idx="5044">
                  <c:v>1.73</c:v>
                </c:pt>
                <c:pt idx="5045">
                  <c:v>1.73</c:v>
                </c:pt>
                <c:pt idx="5046">
                  <c:v>1.73</c:v>
                </c:pt>
                <c:pt idx="5047">
                  <c:v>1.73</c:v>
                </c:pt>
                <c:pt idx="5048">
                  <c:v>1.73</c:v>
                </c:pt>
                <c:pt idx="5049">
                  <c:v>1.73</c:v>
                </c:pt>
                <c:pt idx="5050">
                  <c:v>1.73</c:v>
                </c:pt>
                <c:pt idx="5051">
                  <c:v>1.73</c:v>
                </c:pt>
                <c:pt idx="5052">
                  <c:v>1.73</c:v>
                </c:pt>
                <c:pt idx="5053">
                  <c:v>1.73</c:v>
                </c:pt>
                <c:pt idx="5054">
                  <c:v>1.73</c:v>
                </c:pt>
                <c:pt idx="5055">
                  <c:v>1.73</c:v>
                </c:pt>
                <c:pt idx="5056">
                  <c:v>1.73</c:v>
                </c:pt>
                <c:pt idx="5057">
                  <c:v>1.73</c:v>
                </c:pt>
                <c:pt idx="5058">
                  <c:v>1.73</c:v>
                </c:pt>
                <c:pt idx="5059">
                  <c:v>1.73</c:v>
                </c:pt>
                <c:pt idx="5060">
                  <c:v>1.73</c:v>
                </c:pt>
                <c:pt idx="5061">
                  <c:v>1.73</c:v>
                </c:pt>
                <c:pt idx="5062">
                  <c:v>1.73</c:v>
                </c:pt>
                <c:pt idx="5063">
                  <c:v>1.73</c:v>
                </c:pt>
                <c:pt idx="5064">
                  <c:v>1.73</c:v>
                </c:pt>
                <c:pt idx="5065">
                  <c:v>1.73</c:v>
                </c:pt>
                <c:pt idx="5066">
                  <c:v>1.73</c:v>
                </c:pt>
                <c:pt idx="5067">
                  <c:v>1.73</c:v>
                </c:pt>
                <c:pt idx="5068">
                  <c:v>1.73</c:v>
                </c:pt>
                <c:pt idx="5069">
                  <c:v>1.73</c:v>
                </c:pt>
                <c:pt idx="5070">
                  <c:v>1.73</c:v>
                </c:pt>
                <c:pt idx="5071">
                  <c:v>1.73</c:v>
                </c:pt>
                <c:pt idx="5072">
                  <c:v>1.73</c:v>
                </c:pt>
                <c:pt idx="5073">
                  <c:v>1.73</c:v>
                </c:pt>
                <c:pt idx="5074">
                  <c:v>1.73</c:v>
                </c:pt>
                <c:pt idx="5075">
                  <c:v>1.73</c:v>
                </c:pt>
                <c:pt idx="5076">
                  <c:v>1.73</c:v>
                </c:pt>
                <c:pt idx="5077">
                  <c:v>1.73</c:v>
                </c:pt>
                <c:pt idx="5078">
                  <c:v>1.73</c:v>
                </c:pt>
                <c:pt idx="5079">
                  <c:v>1.73</c:v>
                </c:pt>
                <c:pt idx="5080">
                  <c:v>1.73</c:v>
                </c:pt>
                <c:pt idx="5081">
                  <c:v>1.73</c:v>
                </c:pt>
                <c:pt idx="5082">
                  <c:v>1.73</c:v>
                </c:pt>
                <c:pt idx="5083">
                  <c:v>1.73</c:v>
                </c:pt>
                <c:pt idx="5084">
                  <c:v>1.73</c:v>
                </c:pt>
                <c:pt idx="5085">
                  <c:v>1.73</c:v>
                </c:pt>
                <c:pt idx="5086">
                  <c:v>1.73</c:v>
                </c:pt>
                <c:pt idx="5087">
                  <c:v>1.73</c:v>
                </c:pt>
                <c:pt idx="5088">
                  <c:v>1.73</c:v>
                </c:pt>
                <c:pt idx="5089">
                  <c:v>1.73</c:v>
                </c:pt>
                <c:pt idx="5090">
                  <c:v>1.73</c:v>
                </c:pt>
                <c:pt idx="5091">
                  <c:v>1.73</c:v>
                </c:pt>
                <c:pt idx="5092">
                  <c:v>1.73</c:v>
                </c:pt>
                <c:pt idx="5093">
                  <c:v>1.73</c:v>
                </c:pt>
                <c:pt idx="5094">
                  <c:v>1.73</c:v>
                </c:pt>
                <c:pt idx="5095">
                  <c:v>1.73</c:v>
                </c:pt>
                <c:pt idx="5096">
                  <c:v>1.73</c:v>
                </c:pt>
                <c:pt idx="5097">
                  <c:v>1.73</c:v>
                </c:pt>
                <c:pt idx="5098">
                  <c:v>1.73</c:v>
                </c:pt>
                <c:pt idx="5099">
                  <c:v>1.73</c:v>
                </c:pt>
                <c:pt idx="5100">
                  <c:v>1.73</c:v>
                </c:pt>
                <c:pt idx="5101">
                  <c:v>1.73</c:v>
                </c:pt>
                <c:pt idx="5102">
                  <c:v>1.73</c:v>
                </c:pt>
                <c:pt idx="5103">
                  <c:v>1.73</c:v>
                </c:pt>
                <c:pt idx="5104">
                  <c:v>1.73</c:v>
                </c:pt>
                <c:pt idx="5105">
                  <c:v>1.73</c:v>
                </c:pt>
                <c:pt idx="5106">
                  <c:v>1.73</c:v>
                </c:pt>
                <c:pt idx="5107">
                  <c:v>1.73</c:v>
                </c:pt>
                <c:pt idx="5108">
                  <c:v>1.73</c:v>
                </c:pt>
                <c:pt idx="5109">
                  <c:v>1.73</c:v>
                </c:pt>
                <c:pt idx="5110">
                  <c:v>1.73</c:v>
                </c:pt>
                <c:pt idx="5111">
                  <c:v>1.73</c:v>
                </c:pt>
                <c:pt idx="5112">
                  <c:v>1.73</c:v>
                </c:pt>
                <c:pt idx="5113">
                  <c:v>1.73</c:v>
                </c:pt>
                <c:pt idx="5114">
                  <c:v>1.73</c:v>
                </c:pt>
                <c:pt idx="5115">
                  <c:v>1.73</c:v>
                </c:pt>
                <c:pt idx="5116">
                  <c:v>1.73</c:v>
                </c:pt>
                <c:pt idx="5117">
                  <c:v>1.73</c:v>
                </c:pt>
                <c:pt idx="5118">
                  <c:v>1.73</c:v>
                </c:pt>
                <c:pt idx="5119">
                  <c:v>1.73</c:v>
                </c:pt>
                <c:pt idx="5120">
                  <c:v>1.73</c:v>
                </c:pt>
                <c:pt idx="5121">
                  <c:v>1.73</c:v>
                </c:pt>
                <c:pt idx="5122">
                  <c:v>1.73</c:v>
                </c:pt>
                <c:pt idx="5123">
                  <c:v>1.73</c:v>
                </c:pt>
                <c:pt idx="5124">
                  <c:v>1.73</c:v>
                </c:pt>
                <c:pt idx="5125">
                  <c:v>1.73</c:v>
                </c:pt>
                <c:pt idx="5126">
                  <c:v>1.73</c:v>
                </c:pt>
                <c:pt idx="5127">
                  <c:v>1.73</c:v>
                </c:pt>
                <c:pt idx="5128">
                  <c:v>1.73</c:v>
                </c:pt>
                <c:pt idx="5129">
                  <c:v>1.73</c:v>
                </c:pt>
                <c:pt idx="5130">
                  <c:v>1.73</c:v>
                </c:pt>
                <c:pt idx="5131">
                  <c:v>1.73</c:v>
                </c:pt>
                <c:pt idx="5132">
                  <c:v>1.73</c:v>
                </c:pt>
                <c:pt idx="5133">
                  <c:v>1.73</c:v>
                </c:pt>
                <c:pt idx="5134">
                  <c:v>1.73</c:v>
                </c:pt>
                <c:pt idx="5135">
                  <c:v>1.73</c:v>
                </c:pt>
                <c:pt idx="5136">
                  <c:v>1.73</c:v>
                </c:pt>
                <c:pt idx="5137">
                  <c:v>1.73</c:v>
                </c:pt>
                <c:pt idx="5138">
                  <c:v>1.73</c:v>
                </c:pt>
                <c:pt idx="5139">
                  <c:v>1.73</c:v>
                </c:pt>
                <c:pt idx="5140">
                  <c:v>1.73</c:v>
                </c:pt>
                <c:pt idx="5141">
                  <c:v>1.73</c:v>
                </c:pt>
                <c:pt idx="5142">
                  <c:v>1.73</c:v>
                </c:pt>
                <c:pt idx="5143">
                  <c:v>1.73</c:v>
                </c:pt>
                <c:pt idx="5144">
                  <c:v>1.73</c:v>
                </c:pt>
                <c:pt idx="5145">
                  <c:v>1.73</c:v>
                </c:pt>
                <c:pt idx="5146">
                  <c:v>1.73</c:v>
                </c:pt>
                <c:pt idx="5147">
                  <c:v>1.73</c:v>
                </c:pt>
                <c:pt idx="5148">
                  <c:v>1.73</c:v>
                </c:pt>
                <c:pt idx="5149">
                  <c:v>1.73</c:v>
                </c:pt>
                <c:pt idx="5150">
                  <c:v>1.73</c:v>
                </c:pt>
                <c:pt idx="5151">
                  <c:v>1.73</c:v>
                </c:pt>
                <c:pt idx="5152">
                  <c:v>1.73</c:v>
                </c:pt>
                <c:pt idx="5153">
                  <c:v>1.73</c:v>
                </c:pt>
                <c:pt idx="5154">
                  <c:v>1.73</c:v>
                </c:pt>
                <c:pt idx="5155">
                  <c:v>1.73</c:v>
                </c:pt>
                <c:pt idx="5156">
                  <c:v>1.73</c:v>
                </c:pt>
                <c:pt idx="5157">
                  <c:v>1.73</c:v>
                </c:pt>
                <c:pt idx="5158">
                  <c:v>1.73</c:v>
                </c:pt>
                <c:pt idx="5159">
                  <c:v>1.73</c:v>
                </c:pt>
                <c:pt idx="5160">
                  <c:v>1.73</c:v>
                </c:pt>
                <c:pt idx="5161">
                  <c:v>1.73</c:v>
                </c:pt>
                <c:pt idx="5162">
                  <c:v>1.73</c:v>
                </c:pt>
                <c:pt idx="5163">
                  <c:v>1.73</c:v>
                </c:pt>
                <c:pt idx="5164">
                  <c:v>1.73</c:v>
                </c:pt>
                <c:pt idx="5165">
                  <c:v>1.73</c:v>
                </c:pt>
                <c:pt idx="5166">
                  <c:v>1.73</c:v>
                </c:pt>
                <c:pt idx="5167">
                  <c:v>1.73</c:v>
                </c:pt>
                <c:pt idx="5168">
                  <c:v>1.73</c:v>
                </c:pt>
                <c:pt idx="5169">
                  <c:v>1.73</c:v>
                </c:pt>
                <c:pt idx="5170">
                  <c:v>1.73</c:v>
                </c:pt>
                <c:pt idx="5171">
                  <c:v>1.73</c:v>
                </c:pt>
                <c:pt idx="5172">
                  <c:v>1.73</c:v>
                </c:pt>
                <c:pt idx="5173">
                  <c:v>1.73</c:v>
                </c:pt>
                <c:pt idx="5174">
                  <c:v>1.73</c:v>
                </c:pt>
                <c:pt idx="5175">
                  <c:v>1.73</c:v>
                </c:pt>
                <c:pt idx="5176">
                  <c:v>1.73</c:v>
                </c:pt>
                <c:pt idx="5177">
                  <c:v>1.73</c:v>
                </c:pt>
                <c:pt idx="5178">
                  <c:v>1.73</c:v>
                </c:pt>
                <c:pt idx="5179">
                  <c:v>1.73</c:v>
                </c:pt>
                <c:pt idx="5180">
                  <c:v>1.73</c:v>
                </c:pt>
                <c:pt idx="5181">
                  <c:v>1.73</c:v>
                </c:pt>
                <c:pt idx="5182">
                  <c:v>1.73</c:v>
                </c:pt>
                <c:pt idx="5183">
                  <c:v>1.73</c:v>
                </c:pt>
                <c:pt idx="5184">
                  <c:v>1.73</c:v>
                </c:pt>
                <c:pt idx="5185">
                  <c:v>1.73</c:v>
                </c:pt>
                <c:pt idx="5186">
                  <c:v>1.73</c:v>
                </c:pt>
                <c:pt idx="5187">
                  <c:v>1.73</c:v>
                </c:pt>
                <c:pt idx="5188">
                  <c:v>1.73</c:v>
                </c:pt>
                <c:pt idx="5189">
                  <c:v>1.73</c:v>
                </c:pt>
                <c:pt idx="5190">
                  <c:v>1.73</c:v>
                </c:pt>
                <c:pt idx="5191">
                  <c:v>1.73</c:v>
                </c:pt>
                <c:pt idx="5192">
                  <c:v>1.73</c:v>
                </c:pt>
                <c:pt idx="5193">
                  <c:v>1.73</c:v>
                </c:pt>
                <c:pt idx="5194">
                  <c:v>1.73</c:v>
                </c:pt>
                <c:pt idx="5195">
                  <c:v>1.73</c:v>
                </c:pt>
                <c:pt idx="5196">
                  <c:v>1.73</c:v>
                </c:pt>
                <c:pt idx="5197">
                  <c:v>1.73</c:v>
                </c:pt>
                <c:pt idx="5198">
                  <c:v>1.73</c:v>
                </c:pt>
                <c:pt idx="5199">
                  <c:v>1.73</c:v>
                </c:pt>
                <c:pt idx="5200">
                  <c:v>1.73</c:v>
                </c:pt>
                <c:pt idx="5201">
                  <c:v>1.73</c:v>
                </c:pt>
                <c:pt idx="5202">
                  <c:v>1.73</c:v>
                </c:pt>
                <c:pt idx="5203">
                  <c:v>1.73</c:v>
                </c:pt>
                <c:pt idx="5204">
                  <c:v>1.73</c:v>
                </c:pt>
                <c:pt idx="5205">
                  <c:v>1.73</c:v>
                </c:pt>
                <c:pt idx="5206">
                  <c:v>1.73</c:v>
                </c:pt>
                <c:pt idx="5207">
                  <c:v>1.73</c:v>
                </c:pt>
                <c:pt idx="5208">
                  <c:v>1.73</c:v>
                </c:pt>
                <c:pt idx="5209">
                  <c:v>1.73</c:v>
                </c:pt>
                <c:pt idx="5210">
                  <c:v>1.73</c:v>
                </c:pt>
                <c:pt idx="5211">
                  <c:v>1.73</c:v>
                </c:pt>
                <c:pt idx="5212">
                  <c:v>1.73</c:v>
                </c:pt>
                <c:pt idx="5213">
                  <c:v>1.73</c:v>
                </c:pt>
                <c:pt idx="5214">
                  <c:v>1.73</c:v>
                </c:pt>
                <c:pt idx="5215">
                  <c:v>1.73</c:v>
                </c:pt>
                <c:pt idx="5216">
                  <c:v>1.73</c:v>
                </c:pt>
                <c:pt idx="5217">
                  <c:v>1.73</c:v>
                </c:pt>
                <c:pt idx="5218">
                  <c:v>1.73</c:v>
                </c:pt>
                <c:pt idx="5219">
                  <c:v>1.73</c:v>
                </c:pt>
                <c:pt idx="5220">
                  <c:v>1.73</c:v>
                </c:pt>
                <c:pt idx="5221">
                  <c:v>1.73</c:v>
                </c:pt>
                <c:pt idx="5222">
                  <c:v>1.73</c:v>
                </c:pt>
                <c:pt idx="5223">
                  <c:v>1.73</c:v>
                </c:pt>
                <c:pt idx="5224">
                  <c:v>1.73</c:v>
                </c:pt>
                <c:pt idx="5225">
                  <c:v>1.73</c:v>
                </c:pt>
                <c:pt idx="5226">
                  <c:v>1.73</c:v>
                </c:pt>
                <c:pt idx="5227">
                  <c:v>1.73</c:v>
                </c:pt>
                <c:pt idx="5228">
                  <c:v>1.73</c:v>
                </c:pt>
                <c:pt idx="5229">
                  <c:v>1.73</c:v>
                </c:pt>
                <c:pt idx="5230">
                  <c:v>1.73</c:v>
                </c:pt>
                <c:pt idx="5231">
                  <c:v>1.73</c:v>
                </c:pt>
                <c:pt idx="5232">
                  <c:v>1.73</c:v>
                </c:pt>
                <c:pt idx="5233">
                  <c:v>1.73</c:v>
                </c:pt>
                <c:pt idx="5234">
                  <c:v>1.73</c:v>
                </c:pt>
                <c:pt idx="5235">
                  <c:v>1.73</c:v>
                </c:pt>
                <c:pt idx="5236">
                  <c:v>1.73</c:v>
                </c:pt>
                <c:pt idx="5237">
                  <c:v>1.72</c:v>
                </c:pt>
                <c:pt idx="5238">
                  <c:v>1.72</c:v>
                </c:pt>
                <c:pt idx="5239">
                  <c:v>1.72</c:v>
                </c:pt>
                <c:pt idx="5240">
                  <c:v>1.72</c:v>
                </c:pt>
                <c:pt idx="5241">
                  <c:v>1.72</c:v>
                </c:pt>
                <c:pt idx="5242">
                  <c:v>1.72</c:v>
                </c:pt>
                <c:pt idx="5243">
                  <c:v>1.72</c:v>
                </c:pt>
                <c:pt idx="5244">
                  <c:v>1.72</c:v>
                </c:pt>
                <c:pt idx="5245">
                  <c:v>1.72</c:v>
                </c:pt>
                <c:pt idx="5246">
                  <c:v>1.72</c:v>
                </c:pt>
                <c:pt idx="5247">
                  <c:v>1.72</c:v>
                </c:pt>
                <c:pt idx="5248">
                  <c:v>1.72</c:v>
                </c:pt>
                <c:pt idx="5249">
                  <c:v>1.72</c:v>
                </c:pt>
                <c:pt idx="5250">
                  <c:v>1.72</c:v>
                </c:pt>
                <c:pt idx="5251">
                  <c:v>1.72</c:v>
                </c:pt>
                <c:pt idx="5252">
                  <c:v>1.72</c:v>
                </c:pt>
                <c:pt idx="5253">
                  <c:v>1.72</c:v>
                </c:pt>
                <c:pt idx="5254">
                  <c:v>1.72</c:v>
                </c:pt>
                <c:pt idx="5255">
                  <c:v>1.72</c:v>
                </c:pt>
                <c:pt idx="5256">
                  <c:v>1.72</c:v>
                </c:pt>
                <c:pt idx="5257">
                  <c:v>1.72</c:v>
                </c:pt>
                <c:pt idx="5258">
                  <c:v>1.72</c:v>
                </c:pt>
                <c:pt idx="5259">
                  <c:v>1.72</c:v>
                </c:pt>
                <c:pt idx="5260">
                  <c:v>1.72</c:v>
                </c:pt>
                <c:pt idx="5261">
                  <c:v>1.72</c:v>
                </c:pt>
                <c:pt idx="5262">
                  <c:v>1.72</c:v>
                </c:pt>
                <c:pt idx="5263">
                  <c:v>1.72</c:v>
                </c:pt>
                <c:pt idx="5264">
                  <c:v>1.72</c:v>
                </c:pt>
                <c:pt idx="5265">
                  <c:v>1.72</c:v>
                </c:pt>
                <c:pt idx="5266">
                  <c:v>1.72</c:v>
                </c:pt>
                <c:pt idx="5267">
                  <c:v>1.72</c:v>
                </c:pt>
                <c:pt idx="5268">
                  <c:v>1.72</c:v>
                </c:pt>
                <c:pt idx="5269">
                  <c:v>1.72</c:v>
                </c:pt>
                <c:pt idx="5270">
                  <c:v>1.72</c:v>
                </c:pt>
                <c:pt idx="5271">
                  <c:v>1.72</c:v>
                </c:pt>
                <c:pt idx="5272">
                  <c:v>1.72</c:v>
                </c:pt>
                <c:pt idx="5273">
                  <c:v>1.72</c:v>
                </c:pt>
                <c:pt idx="5274">
                  <c:v>1.72</c:v>
                </c:pt>
                <c:pt idx="5275">
                  <c:v>1.72</c:v>
                </c:pt>
                <c:pt idx="5276">
                  <c:v>1.72</c:v>
                </c:pt>
                <c:pt idx="5277">
                  <c:v>1.72</c:v>
                </c:pt>
                <c:pt idx="5278">
                  <c:v>1.72</c:v>
                </c:pt>
                <c:pt idx="5279">
                  <c:v>1.72</c:v>
                </c:pt>
                <c:pt idx="5280">
                  <c:v>1.72</c:v>
                </c:pt>
                <c:pt idx="5281">
                  <c:v>1.72</c:v>
                </c:pt>
                <c:pt idx="5282">
                  <c:v>1.72</c:v>
                </c:pt>
                <c:pt idx="5283">
                  <c:v>1.72</c:v>
                </c:pt>
                <c:pt idx="5284">
                  <c:v>1.72</c:v>
                </c:pt>
                <c:pt idx="5285">
                  <c:v>1.72</c:v>
                </c:pt>
                <c:pt idx="5286">
                  <c:v>1.72</c:v>
                </c:pt>
                <c:pt idx="5287">
                  <c:v>1.72</c:v>
                </c:pt>
                <c:pt idx="5288">
                  <c:v>1.72</c:v>
                </c:pt>
                <c:pt idx="5289">
                  <c:v>1.72</c:v>
                </c:pt>
                <c:pt idx="5290">
                  <c:v>1.72</c:v>
                </c:pt>
                <c:pt idx="5291">
                  <c:v>1.72</c:v>
                </c:pt>
                <c:pt idx="5292">
                  <c:v>1.72</c:v>
                </c:pt>
                <c:pt idx="5293">
                  <c:v>1.72</c:v>
                </c:pt>
                <c:pt idx="5294">
                  <c:v>1.72</c:v>
                </c:pt>
                <c:pt idx="5295">
                  <c:v>1.72</c:v>
                </c:pt>
                <c:pt idx="5296">
                  <c:v>1.72</c:v>
                </c:pt>
                <c:pt idx="5297">
                  <c:v>1.72</c:v>
                </c:pt>
                <c:pt idx="5298">
                  <c:v>1.72</c:v>
                </c:pt>
                <c:pt idx="5299">
                  <c:v>1.71</c:v>
                </c:pt>
                <c:pt idx="5300">
                  <c:v>1.71</c:v>
                </c:pt>
                <c:pt idx="5301">
                  <c:v>1.71</c:v>
                </c:pt>
                <c:pt idx="5302">
                  <c:v>1.71</c:v>
                </c:pt>
                <c:pt idx="5303">
                  <c:v>1.71</c:v>
                </c:pt>
                <c:pt idx="5304">
                  <c:v>1.7</c:v>
                </c:pt>
                <c:pt idx="5305">
                  <c:v>1.7</c:v>
                </c:pt>
                <c:pt idx="5306">
                  <c:v>1.7</c:v>
                </c:pt>
                <c:pt idx="5307">
                  <c:v>1.7</c:v>
                </c:pt>
                <c:pt idx="5308">
                  <c:v>1.7</c:v>
                </c:pt>
                <c:pt idx="5309">
                  <c:v>1.7</c:v>
                </c:pt>
                <c:pt idx="5310">
                  <c:v>1.7</c:v>
                </c:pt>
                <c:pt idx="5311">
                  <c:v>1.7</c:v>
                </c:pt>
                <c:pt idx="5312">
                  <c:v>1.7</c:v>
                </c:pt>
                <c:pt idx="5313">
                  <c:v>1.7</c:v>
                </c:pt>
                <c:pt idx="5314">
                  <c:v>1.7</c:v>
                </c:pt>
                <c:pt idx="5315">
                  <c:v>1.7</c:v>
                </c:pt>
                <c:pt idx="5316">
                  <c:v>1.7</c:v>
                </c:pt>
                <c:pt idx="5317">
                  <c:v>1.7</c:v>
                </c:pt>
                <c:pt idx="5318">
                  <c:v>1.7</c:v>
                </c:pt>
                <c:pt idx="5319">
                  <c:v>1.7</c:v>
                </c:pt>
                <c:pt idx="5320">
                  <c:v>1.7</c:v>
                </c:pt>
                <c:pt idx="5321">
                  <c:v>1.7</c:v>
                </c:pt>
                <c:pt idx="5322">
                  <c:v>1.7</c:v>
                </c:pt>
                <c:pt idx="5323">
                  <c:v>1.7</c:v>
                </c:pt>
                <c:pt idx="5324">
                  <c:v>1.7</c:v>
                </c:pt>
                <c:pt idx="5325">
                  <c:v>1.7</c:v>
                </c:pt>
                <c:pt idx="5326">
                  <c:v>1.7</c:v>
                </c:pt>
                <c:pt idx="5327">
                  <c:v>1.7</c:v>
                </c:pt>
                <c:pt idx="5328">
                  <c:v>1.7</c:v>
                </c:pt>
                <c:pt idx="5329">
                  <c:v>1.7</c:v>
                </c:pt>
                <c:pt idx="5330">
                  <c:v>1.7</c:v>
                </c:pt>
                <c:pt idx="5331">
                  <c:v>1.7</c:v>
                </c:pt>
                <c:pt idx="5332">
                  <c:v>1.7</c:v>
                </c:pt>
                <c:pt idx="5333">
                  <c:v>1.7</c:v>
                </c:pt>
                <c:pt idx="5334">
                  <c:v>1.7</c:v>
                </c:pt>
                <c:pt idx="5335">
                  <c:v>1.7</c:v>
                </c:pt>
                <c:pt idx="5336">
                  <c:v>1.7</c:v>
                </c:pt>
                <c:pt idx="5337">
                  <c:v>1.7</c:v>
                </c:pt>
                <c:pt idx="5338">
                  <c:v>1.7</c:v>
                </c:pt>
                <c:pt idx="5339">
                  <c:v>1.7</c:v>
                </c:pt>
                <c:pt idx="5340">
                  <c:v>1.7</c:v>
                </c:pt>
                <c:pt idx="5341">
                  <c:v>1.7</c:v>
                </c:pt>
                <c:pt idx="5342">
                  <c:v>1.7</c:v>
                </c:pt>
                <c:pt idx="5343">
                  <c:v>1.7</c:v>
                </c:pt>
                <c:pt idx="5344">
                  <c:v>1.7</c:v>
                </c:pt>
                <c:pt idx="5345">
                  <c:v>1.7</c:v>
                </c:pt>
                <c:pt idx="5346">
                  <c:v>1.7</c:v>
                </c:pt>
                <c:pt idx="5347">
                  <c:v>1.7</c:v>
                </c:pt>
                <c:pt idx="5348">
                  <c:v>1.7</c:v>
                </c:pt>
                <c:pt idx="5349">
                  <c:v>1.7</c:v>
                </c:pt>
                <c:pt idx="5350">
                  <c:v>1.7</c:v>
                </c:pt>
                <c:pt idx="5351">
                  <c:v>1.7</c:v>
                </c:pt>
                <c:pt idx="5352">
                  <c:v>1.7</c:v>
                </c:pt>
                <c:pt idx="5353">
                  <c:v>1.7</c:v>
                </c:pt>
                <c:pt idx="5354">
                  <c:v>1.7</c:v>
                </c:pt>
                <c:pt idx="5355">
                  <c:v>1.7</c:v>
                </c:pt>
                <c:pt idx="5356">
                  <c:v>1.7</c:v>
                </c:pt>
                <c:pt idx="5357">
                  <c:v>1.7</c:v>
                </c:pt>
                <c:pt idx="5358">
                  <c:v>1.7</c:v>
                </c:pt>
                <c:pt idx="5359">
                  <c:v>1.7</c:v>
                </c:pt>
                <c:pt idx="5360">
                  <c:v>1.7</c:v>
                </c:pt>
                <c:pt idx="5361">
                  <c:v>1.7</c:v>
                </c:pt>
                <c:pt idx="5362">
                  <c:v>1.7</c:v>
                </c:pt>
                <c:pt idx="5363">
                  <c:v>1.7</c:v>
                </c:pt>
                <c:pt idx="5364">
                  <c:v>1.7</c:v>
                </c:pt>
                <c:pt idx="5365">
                  <c:v>1.7</c:v>
                </c:pt>
                <c:pt idx="5366">
                  <c:v>1.7</c:v>
                </c:pt>
                <c:pt idx="5367">
                  <c:v>1.7</c:v>
                </c:pt>
                <c:pt idx="5368">
                  <c:v>1.7</c:v>
                </c:pt>
                <c:pt idx="5369">
                  <c:v>1.7</c:v>
                </c:pt>
                <c:pt idx="5370">
                  <c:v>1.7</c:v>
                </c:pt>
                <c:pt idx="5371">
                  <c:v>1.7</c:v>
                </c:pt>
                <c:pt idx="5372">
                  <c:v>1.7</c:v>
                </c:pt>
                <c:pt idx="5373">
                  <c:v>1.7</c:v>
                </c:pt>
                <c:pt idx="5374">
                  <c:v>1.7</c:v>
                </c:pt>
                <c:pt idx="5375">
                  <c:v>1.7</c:v>
                </c:pt>
                <c:pt idx="5376">
                  <c:v>1.7</c:v>
                </c:pt>
                <c:pt idx="5377">
                  <c:v>1.7</c:v>
                </c:pt>
                <c:pt idx="5378">
                  <c:v>1.7</c:v>
                </c:pt>
                <c:pt idx="5379">
                  <c:v>1.7</c:v>
                </c:pt>
                <c:pt idx="5380">
                  <c:v>1.7</c:v>
                </c:pt>
                <c:pt idx="5381">
                  <c:v>1.7</c:v>
                </c:pt>
                <c:pt idx="5382">
                  <c:v>1.7</c:v>
                </c:pt>
                <c:pt idx="5383">
                  <c:v>1.7</c:v>
                </c:pt>
                <c:pt idx="5384">
                  <c:v>1.7</c:v>
                </c:pt>
                <c:pt idx="5385">
                  <c:v>1.7</c:v>
                </c:pt>
                <c:pt idx="5386">
                  <c:v>1.7</c:v>
                </c:pt>
                <c:pt idx="5387">
                  <c:v>1.7</c:v>
                </c:pt>
                <c:pt idx="5388">
                  <c:v>1.7</c:v>
                </c:pt>
                <c:pt idx="5389">
                  <c:v>1.7</c:v>
                </c:pt>
                <c:pt idx="5390">
                  <c:v>1.7</c:v>
                </c:pt>
                <c:pt idx="5391">
                  <c:v>1.7</c:v>
                </c:pt>
                <c:pt idx="5392">
                  <c:v>1.7</c:v>
                </c:pt>
                <c:pt idx="5393">
                  <c:v>1.7</c:v>
                </c:pt>
                <c:pt idx="5394">
                  <c:v>1.7</c:v>
                </c:pt>
                <c:pt idx="5395">
                  <c:v>1.7</c:v>
                </c:pt>
                <c:pt idx="5396">
                  <c:v>1.7</c:v>
                </c:pt>
                <c:pt idx="5397">
                  <c:v>1.7</c:v>
                </c:pt>
                <c:pt idx="5398">
                  <c:v>1.7</c:v>
                </c:pt>
                <c:pt idx="5399">
                  <c:v>1.7</c:v>
                </c:pt>
                <c:pt idx="5400">
                  <c:v>1.7</c:v>
                </c:pt>
                <c:pt idx="5401">
                  <c:v>1.7</c:v>
                </c:pt>
                <c:pt idx="5402">
                  <c:v>1.7</c:v>
                </c:pt>
                <c:pt idx="5403">
                  <c:v>1.7</c:v>
                </c:pt>
                <c:pt idx="5404">
                  <c:v>1.7</c:v>
                </c:pt>
                <c:pt idx="5405">
                  <c:v>1.7</c:v>
                </c:pt>
                <c:pt idx="5406">
                  <c:v>1.7</c:v>
                </c:pt>
                <c:pt idx="5407">
                  <c:v>1.7</c:v>
                </c:pt>
                <c:pt idx="5408">
                  <c:v>1.7</c:v>
                </c:pt>
                <c:pt idx="5409">
                  <c:v>1.7</c:v>
                </c:pt>
                <c:pt idx="5410">
                  <c:v>1.7</c:v>
                </c:pt>
                <c:pt idx="5411">
                  <c:v>1.71</c:v>
                </c:pt>
                <c:pt idx="5412">
                  <c:v>1.71</c:v>
                </c:pt>
                <c:pt idx="5413">
                  <c:v>1.71</c:v>
                </c:pt>
                <c:pt idx="5414">
                  <c:v>1.71</c:v>
                </c:pt>
                <c:pt idx="5415">
                  <c:v>1.71</c:v>
                </c:pt>
                <c:pt idx="5416">
                  <c:v>1.71</c:v>
                </c:pt>
                <c:pt idx="5417">
                  <c:v>1.71</c:v>
                </c:pt>
                <c:pt idx="5418">
                  <c:v>1.71</c:v>
                </c:pt>
                <c:pt idx="5419">
                  <c:v>1.71</c:v>
                </c:pt>
                <c:pt idx="5420">
                  <c:v>1.71</c:v>
                </c:pt>
                <c:pt idx="5421">
                  <c:v>1.71</c:v>
                </c:pt>
                <c:pt idx="5422">
                  <c:v>1.71</c:v>
                </c:pt>
                <c:pt idx="5423">
                  <c:v>1.71</c:v>
                </c:pt>
                <c:pt idx="5424">
                  <c:v>1.71</c:v>
                </c:pt>
                <c:pt idx="5425">
                  <c:v>1.71</c:v>
                </c:pt>
                <c:pt idx="5426">
                  <c:v>1.71</c:v>
                </c:pt>
                <c:pt idx="5427">
                  <c:v>1.71</c:v>
                </c:pt>
                <c:pt idx="5428">
                  <c:v>1.71</c:v>
                </c:pt>
                <c:pt idx="5429">
                  <c:v>1.71</c:v>
                </c:pt>
                <c:pt idx="5430">
                  <c:v>1.71</c:v>
                </c:pt>
                <c:pt idx="5431">
                  <c:v>1.72</c:v>
                </c:pt>
                <c:pt idx="5432">
                  <c:v>1.72</c:v>
                </c:pt>
                <c:pt idx="5433">
                  <c:v>1.72</c:v>
                </c:pt>
                <c:pt idx="5434">
                  <c:v>1.72</c:v>
                </c:pt>
                <c:pt idx="5435">
                  <c:v>1.72</c:v>
                </c:pt>
                <c:pt idx="5436">
                  <c:v>1.72</c:v>
                </c:pt>
                <c:pt idx="5437">
                  <c:v>1.72</c:v>
                </c:pt>
                <c:pt idx="5438">
                  <c:v>1.72</c:v>
                </c:pt>
                <c:pt idx="5439">
                  <c:v>1.72</c:v>
                </c:pt>
                <c:pt idx="5440">
                  <c:v>1.72</c:v>
                </c:pt>
                <c:pt idx="5441">
                  <c:v>1.72</c:v>
                </c:pt>
                <c:pt idx="5442">
                  <c:v>1.72</c:v>
                </c:pt>
                <c:pt idx="5443">
                  <c:v>1.72</c:v>
                </c:pt>
                <c:pt idx="5444">
                  <c:v>1.72</c:v>
                </c:pt>
                <c:pt idx="5445">
                  <c:v>1.72</c:v>
                </c:pt>
                <c:pt idx="5446">
                  <c:v>1.72</c:v>
                </c:pt>
                <c:pt idx="5447">
                  <c:v>1.72</c:v>
                </c:pt>
                <c:pt idx="5448">
                  <c:v>1.72</c:v>
                </c:pt>
                <c:pt idx="5449">
                  <c:v>1.72</c:v>
                </c:pt>
                <c:pt idx="5450">
                  <c:v>1.72</c:v>
                </c:pt>
                <c:pt idx="5451">
                  <c:v>1.72</c:v>
                </c:pt>
                <c:pt idx="5452">
                  <c:v>1.72</c:v>
                </c:pt>
                <c:pt idx="5453">
                  <c:v>1.72</c:v>
                </c:pt>
                <c:pt idx="5454">
                  <c:v>1.72</c:v>
                </c:pt>
                <c:pt idx="5455">
                  <c:v>1.72</c:v>
                </c:pt>
                <c:pt idx="5456">
                  <c:v>1.72</c:v>
                </c:pt>
                <c:pt idx="5457">
                  <c:v>1.72</c:v>
                </c:pt>
                <c:pt idx="5458">
                  <c:v>1.72</c:v>
                </c:pt>
                <c:pt idx="5459">
                  <c:v>1.72</c:v>
                </c:pt>
                <c:pt idx="5460">
                  <c:v>1.72</c:v>
                </c:pt>
                <c:pt idx="5461">
                  <c:v>1.72</c:v>
                </c:pt>
                <c:pt idx="5462">
                  <c:v>1.72</c:v>
                </c:pt>
                <c:pt idx="5463">
                  <c:v>1.72</c:v>
                </c:pt>
                <c:pt idx="5464">
                  <c:v>1.72</c:v>
                </c:pt>
                <c:pt idx="5465">
                  <c:v>1.72</c:v>
                </c:pt>
                <c:pt idx="5466">
                  <c:v>1.72</c:v>
                </c:pt>
                <c:pt idx="5467">
                  <c:v>1.72</c:v>
                </c:pt>
                <c:pt idx="5468">
                  <c:v>1.72</c:v>
                </c:pt>
                <c:pt idx="5469">
                  <c:v>1.72</c:v>
                </c:pt>
                <c:pt idx="5470">
                  <c:v>1.72</c:v>
                </c:pt>
                <c:pt idx="5471">
                  <c:v>1.72</c:v>
                </c:pt>
                <c:pt idx="5472">
                  <c:v>1.72</c:v>
                </c:pt>
                <c:pt idx="5473">
                  <c:v>1.72</c:v>
                </c:pt>
                <c:pt idx="5474">
                  <c:v>1.72</c:v>
                </c:pt>
                <c:pt idx="5475">
                  <c:v>1.72</c:v>
                </c:pt>
                <c:pt idx="5476">
                  <c:v>1.72</c:v>
                </c:pt>
                <c:pt idx="5477">
                  <c:v>1.72</c:v>
                </c:pt>
                <c:pt idx="5478">
                  <c:v>1.72</c:v>
                </c:pt>
                <c:pt idx="5479">
                  <c:v>1.72</c:v>
                </c:pt>
                <c:pt idx="5480">
                  <c:v>1.72</c:v>
                </c:pt>
                <c:pt idx="5481">
                  <c:v>1.72</c:v>
                </c:pt>
                <c:pt idx="5482">
                  <c:v>1.72</c:v>
                </c:pt>
                <c:pt idx="5483">
                  <c:v>1.72</c:v>
                </c:pt>
                <c:pt idx="5484">
                  <c:v>1.72</c:v>
                </c:pt>
                <c:pt idx="5485">
                  <c:v>1.72</c:v>
                </c:pt>
                <c:pt idx="5486">
                  <c:v>1.72</c:v>
                </c:pt>
                <c:pt idx="5487">
                  <c:v>1.72</c:v>
                </c:pt>
                <c:pt idx="5488">
                  <c:v>1.72</c:v>
                </c:pt>
                <c:pt idx="5489">
                  <c:v>1.72</c:v>
                </c:pt>
                <c:pt idx="5490">
                  <c:v>1.72</c:v>
                </c:pt>
                <c:pt idx="5491">
                  <c:v>1.72</c:v>
                </c:pt>
                <c:pt idx="5492">
                  <c:v>1.72</c:v>
                </c:pt>
                <c:pt idx="5493">
                  <c:v>1.72</c:v>
                </c:pt>
                <c:pt idx="5494">
                  <c:v>1.72</c:v>
                </c:pt>
                <c:pt idx="5495">
                  <c:v>1.72</c:v>
                </c:pt>
                <c:pt idx="5496">
                  <c:v>1.72</c:v>
                </c:pt>
                <c:pt idx="5497">
                  <c:v>1.72</c:v>
                </c:pt>
                <c:pt idx="5498">
                  <c:v>1.72</c:v>
                </c:pt>
                <c:pt idx="5499">
                  <c:v>1.72</c:v>
                </c:pt>
                <c:pt idx="5500">
                  <c:v>1.72</c:v>
                </c:pt>
                <c:pt idx="5501">
                  <c:v>1.72</c:v>
                </c:pt>
                <c:pt idx="5502">
                  <c:v>1.72</c:v>
                </c:pt>
                <c:pt idx="5503">
                  <c:v>1.72</c:v>
                </c:pt>
                <c:pt idx="5504">
                  <c:v>1.72</c:v>
                </c:pt>
                <c:pt idx="5505">
                  <c:v>1.72</c:v>
                </c:pt>
                <c:pt idx="5506">
                  <c:v>1.72</c:v>
                </c:pt>
                <c:pt idx="5507">
                  <c:v>1.72</c:v>
                </c:pt>
                <c:pt idx="5508">
                  <c:v>1.72</c:v>
                </c:pt>
                <c:pt idx="5509">
                  <c:v>1.72</c:v>
                </c:pt>
                <c:pt idx="5510">
                  <c:v>1.72</c:v>
                </c:pt>
                <c:pt idx="5511">
                  <c:v>1.72</c:v>
                </c:pt>
                <c:pt idx="5512">
                  <c:v>1.72</c:v>
                </c:pt>
                <c:pt idx="5513">
                  <c:v>1.72</c:v>
                </c:pt>
                <c:pt idx="5514">
                  <c:v>1.72</c:v>
                </c:pt>
                <c:pt idx="5515">
                  <c:v>1.72</c:v>
                </c:pt>
                <c:pt idx="5516">
                  <c:v>1.72</c:v>
                </c:pt>
                <c:pt idx="5517">
                  <c:v>1.72</c:v>
                </c:pt>
                <c:pt idx="5518">
                  <c:v>1.72</c:v>
                </c:pt>
                <c:pt idx="5519">
                  <c:v>1.72</c:v>
                </c:pt>
                <c:pt idx="5520">
                  <c:v>1.72</c:v>
                </c:pt>
                <c:pt idx="5521">
                  <c:v>1.72</c:v>
                </c:pt>
                <c:pt idx="5522">
                  <c:v>1.72</c:v>
                </c:pt>
                <c:pt idx="5523">
                  <c:v>1.72</c:v>
                </c:pt>
                <c:pt idx="5524">
                  <c:v>1.72</c:v>
                </c:pt>
                <c:pt idx="5525">
                  <c:v>1.72</c:v>
                </c:pt>
                <c:pt idx="5526">
                  <c:v>1.72</c:v>
                </c:pt>
                <c:pt idx="5527">
                  <c:v>1.72</c:v>
                </c:pt>
                <c:pt idx="5528">
                  <c:v>1.72</c:v>
                </c:pt>
                <c:pt idx="5529">
                  <c:v>1.72</c:v>
                </c:pt>
                <c:pt idx="5530">
                  <c:v>1.72</c:v>
                </c:pt>
                <c:pt idx="5531">
                  <c:v>1.72</c:v>
                </c:pt>
                <c:pt idx="5532">
                  <c:v>1.72</c:v>
                </c:pt>
                <c:pt idx="5533">
                  <c:v>1.72</c:v>
                </c:pt>
                <c:pt idx="5534">
                  <c:v>1.72</c:v>
                </c:pt>
                <c:pt idx="5535">
                  <c:v>1.72</c:v>
                </c:pt>
                <c:pt idx="5536">
                  <c:v>1.72</c:v>
                </c:pt>
                <c:pt idx="5537">
                  <c:v>1.72</c:v>
                </c:pt>
                <c:pt idx="5538">
                  <c:v>1.72</c:v>
                </c:pt>
                <c:pt idx="5539">
                  <c:v>1.72</c:v>
                </c:pt>
                <c:pt idx="5540">
                  <c:v>1.72</c:v>
                </c:pt>
                <c:pt idx="5541">
                  <c:v>1.72</c:v>
                </c:pt>
                <c:pt idx="5542">
                  <c:v>1.72</c:v>
                </c:pt>
                <c:pt idx="5543">
                  <c:v>1.72</c:v>
                </c:pt>
                <c:pt idx="5544">
                  <c:v>1.72</c:v>
                </c:pt>
                <c:pt idx="5545">
                  <c:v>1.72</c:v>
                </c:pt>
                <c:pt idx="5546">
                  <c:v>1.72</c:v>
                </c:pt>
                <c:pt idx="5547">
                  <c:v>1.72</c:v>
                </c:pt>
                <c:pt idx="5548">
                  <c:v>1.72</c:v>
                </c:pt>
                <c:pt idx="5549">
                  <c:v>1.72</c:v>
                </c:pt>
                <c:pt idx="5550">
                  <c:v>1.72</c:v>
                </c:pt>
                <c:pt idx="5551">
                  <c:v>1.72</c:v>
                </c:pt>
                <c:pt idx="5552">
                  <c:v>1.72</c:v>
                </c:pt>
                <c:pt idx="5553">
                  <c:v>1.72</c:v>
                </c:pt>
                <c:pt idx="5554">
                  <c:v>1.72</c:v>
                </c:pt>
                <c:pt idx="5555">
                  <c:v>1.72</c:v>
                </c:pt>
                <c:pt idx="5556">
                  <c:v>1.72</c:v>
                </c:pt>
                <c:pt idx="5557">
                  <c:v>1.72</c:v>
                </c:pt>
                <c:pt idx="5558">
                  <c:v>1.72</c:v>
                </c:pt>
                <c:pt idx="5559">
                  <c:v>1.72</c:v>
                </c:pt>
                <c:pt idx="5560">
                  <c:v>1.72</c:v>
                </c:pt>
                <c:pt idx="5561">
                  <c:v>1.72</c:v>
                </c:pt>
                <c:pt idx="5562">
                  <c:v>1.72</c:v>
                </c:pt>
                <c:pt idx="5563">
                  <c:v>1.72</c:v>
                </c:pt>
                <c:pt idx="5564">
                  <c:v>1.72</c:v>
                </c:pt>
                <c:pt idx="5565">
                  <c:v>1.72</c:v>
                </c:pt>
                <c:pt idx="5566">
                  <c:v>1.72</c:v>
                </c:pt>
                <c:pt idx="5567">
                  <c:v>1.72</c:v>
                </c:pt>
                <c:pt idx="5568">
                  <c:v>1.72</c:v>
                </c:pt>
                <c:pt idx="5569">
                  <c:v>1.72</c:v>
                </c:pt>
                <c:pt idx="5570">
                  <c:v>1.72</c:v>
                </c:pt>
                <c:pt idx="5571">
                  <c:v>1.72</c:v>
                </c:pt>
                <c:pt idx="5572">
                  <c:v>1.72</c:v>
                </c:pt>
                <c:pt idx="5573">
                  <c:v>1.72</c:v>
                </c:pt>
                <c:pt idx="5574">
                  <c:v>1.72</c:v>
                </c:pt>
                <c:pt idx="5575">
                  <c:v>1.72</c:v>
                </c:pt>
                <c:pt idx="5576">
                  <c:v>1.72</c:v>
                </c:pt>
                <c:pt idx="5577">
                  <c:v>1.72</c:v>
                </c:pt>
                <c:pt idx="5578">
                  <c:v>1.72</c:v>
                </c:pt>
                <c:pt idx="5579">
                  <c:v>1.72</c:v>
                </c:pt>
                <c:pt idx="5580">
                  <c:v>1.72</c:v>
                </c:pt>
                <c:pt idx="5581">
                  <c:v>1.72</c:v>
                </c:pt>
                <c:pt idx="5582">
                  <c:v>1.72</c:v>
                </c:pt>
                <c:pt idx="5583">
                  <c:v>1.72</c:v>
                </c:pt>
                <c:pt idx="5584">
                  <c:v>1.72</c:v>
                </c:pt>
                <c:pt idx="5585">
                  <c:v>1.72</c:v>
                </c:pt>
                <c:pt idx="5586">
                  <c:v>1.72</c:v>
                </c:pt>
                <c:pt idx="5587">
                  <c:v>1.72</c:v>
                </c:pt>
                <c:pt idx="5588">
                  <c:v>1.72</c:v>
                </c:pt>
                <c:pt idx="5589">
                  <c:v>1.72</c:v>
                </c:pt>
                <c:pt idx="5590">
                  <c:v>1.72</c:v>
                </c:pt>
                <c:pt idx="5591">
                  <c:v>1.72</c:v>
                </c:pt>
                <c:pt idx="5592">
                  <c:v>1.72</c:v>
                </c:pt>
                <c:pt idx="5593">
                  <c:v>1.72</c:v>
                </c:pt>
                <c:pt idx="5594">
                  <c:v>1.72</c:v>
                </c:pt>
                <c:pt idx="5595">
                  <c:v>1.72</c:v>
                </c:pt>
                <c:pt idx="5596">
                  <c:v>1.72</c:v>
                </c:pt>
                <c:pt idx="5597">
                  <c:v>1.72</c:v>
                </c:pt>
                <c:pt idx="5598">
                  <c:v>1.72</c:v>
                </c:pt>
                <c:pt idx="5599">
                  <c:v>1.72</c:v>
                </c:pt>
                <c:pt idx="5600">
                  <c:v>1.72</c:v>
                </c:pt>
                <c:pt idx="5601">
                  <c:v>1.72</c:v>
                </c:pt>
                <c:pt idx="5602">
                  <c:v>1.72</c:v>
                </c:pt>
                <c:pt idx="5603">
                  <c:v>1.72</c:v>
                </c:pt>
                <c:pt idx="5604">
                  <c:v>1.72</c:v>
                </c:pt>
                <c:pt idx="5605">
                  <c:v>1.72</c:v>
                </c:pt>
                <c:pt idx="5606">
                  <c:v>1.72</c:v>
                </c:pt>
                <c:pt idx="5607">
                  <c:v>1.72</c:v>
                </c:pt>
                <c:pt idx="5608">
                  <c:v>1.72</c:v>
                </c:pt>
                <c:pt idx="5609">
                  <c:v>1.72</c:v>
                </c:pt>
                <c:pt idx="5610">
                  <c:v>1.72</c:v>
                </c:pt>
                <c:pt idx="5611">
                  <c:v>1.72</c:v>
                </c:pt>
                <c:pt idx="5612">
                  <c:v>1.72</c:v>
                </c:pt>
                <c:pt idx="5613">
                  <c:v>1.72</c:v>
                </c:pt>
                <c:pt idx="5614">
                  <c:v>1.72</c:v>
                </c:pt>
                <c:pt idx="5615">
                  <c:v>1.72</c:v>
                </c:pt>
                <c:pt idx="5616">
                  <c:v>1.72</c:v>
                </c:pt>
                <c:pt idx="5617">
                  <c:v>1.72</c:v>
                </c:pt>
                <c:pt idx="5618">
                  <c:v>1.72</c:v>
                </c:pt>
                <c:pt idx="5619">
                  <c:v>1.72</c:v>
                </c:pt>
                <c:pt idx="5620">
                  <c:v>1.72</c:v>
                </c:pt>
                <c:pt idx="5621">
                  <c:v>1.72</c:v>
                </c:pt>
                <c:pt idx="5622">
                  <c:v>1.72</c:v>
                </c:pt>
                <c:pt idx="5623">
                  <c:v>1.72</c:v>
                </c:pt>
                <c:pt idx="5624">
                  <c:v>1.72</c:v>
                </c:pt>
                <c:pt idx="5625">
                  <c:v>1.72</c:v>
                </c:pt>
                <c:pt idx="5626">
                  <c:v>1.72</c:v>
                </c:pt>
                <c:pt idx="5627">
                  <c:v>1.72</c:v>
                </c:pt>
                <c:pt idx="5628">
                  <c:v>1.72</c:v>
                </c:pt>
                <c:pt idx="5629">
                  <c:v>1.72</c:v>
                </c:pt>
                <c:pt idx="5630">
                  <c:v>1.72</c:v>
                </c:pt>
                <c:pt idx="5631">
                  <c:v>1.72</c:v>
                </c:pt>
                <c:pt idx="5632">
                  <c:v>1.72</c:v>
                </c:pt>
                <c:pt idx="5633">
                  <c:v>1.72</c:v>
                </c:pt>
                <c:pt idx="5634">
                  <c:v>1.72</c:v>
                </c:pt>
                <c:pt idx="5635">
                  <c:v>1.72</c:v>
                </c:pt>
                <c:pt idx="5636">
                  <c:v>1.72</c:v>
                </c:pt>
                <c:pt idx="5637">
                  <c:v>1.72</c:v>
                </c:pt>
                <c:pt idx="5638">
                  <c:v>1.72</c:v>
                </c:pt>
                <c:pt idx="5639">
                  <c:v>1.72</c:v>
                </c:pt>
                <c:pt idx="5640">
                  <c:v>1.72</c:v>
                </c:pt>
                <c:pt idx="5641">
                  <c:v>1.72</c:v>
                </c:pt>
                <c:pt idx="5642">
                  <c:v>1.72</c:v>
                </c:pt>
                <c:pt idx="5643">
                  <c:v>1.72</c:v>
                </c:pt>
                <c:pt idx="5644">
                  <c:v>1.72</c:v>
                </c:pt>
                <c:pt idx="5645">
                  <c:v>1.72</c:v>
                </c:pt>
                <c:pt idx="5646">
                  <c:v>1.72</c:v>
                </c:pt>
                <c:pt idx="5647">
                  <c:v>1.72</c:v>
                </c:pt>
                <c:pt idx="5648">
                  <c:v>1.72</c:v>
                </c:pt>
                <c:pt idx="5649">
                  <c:v>1.72</c:v>
                </c:pt>
                <c:pt idx="5650">
                  <c:v>1.72</c:v>
                </c:pt>
                <c:pt idx="5651">
                  <c:v>1.72</c:v>
                </c:pt>
                <c:pt idx="5652">
                  <c:v>1.72</c:v>
                </c:pt>
                <c:pt idx="5653">
                  <c:v>1.72</c:v>
                </c:pt>
                <c:pt idx="5654">
                  <c:v>1.72</c:v>
                </c:pt>
                <c:pt idx="5655">
                  <c:v>1.72</c:v>
                </c:pt>
                <c:pt idx="5656">
                  <c:v>1.72</c:v>
                </c:pt>
                <c:pt idx="5657">
                  <c:v>1.72</c:v>
                </c:pt>
                <c:pt idx="5658">
                  <c:v>1.72</c:v>
                </c:pt>
                <c:pt idx="5659">
                  <c:v>1.72</c:v>
                </c:pt>
                <c:pt idx="5660">
                  <c:v>1.72</c:v>
                </c:pt>
                <c:pt idx="5661">
                  <c:v>1.72</c:v>
                </c:pt>
                <c:pt idx="5662">
                  <c:v>1.72</c:v>
                </c:pt>
                <c:pt idx="5663">
                  <c:v>1.72</c:v>
                </c:pt>
                <c:pt idx="5664">
                  <c:v>1.72</c:v>
                </c:pt>
                <c:pt idx="5665">
                  <c:v>1.72</c:v>
                </c:pt>
                <c:pt idx="5666">
                  <c:v>1.72</c:v>
                </c:pt>
                <c:pt idx="5667">
                  <c:v>1.72</c:v>
                </c:pt>
                <c:pt idx="5668">
                  <c:v>1.72</c:v>
                </c:pt>
                <c:pt idx="5669">
                  <c:v>1.72</c:v>
                </c:pt>
                <c:pt idx="5670">
                  <c:v>1.72</c:v>
                </c:pt>
                <c:pt idx="5671">
                  <c:v>1.72</c:v>
                </c:pt>
                <c:pt idx="5672">
                  <c:v>1.72</c:v>
                </c:pt>
                <c:pt idx="5673">
                  <c:v>1.72</c:v>
                </c:pt>
                <c:pt idx="5674">
                  <c:v>1.72</c:v>
                </c:pt>
                <c:pt idx="5675">
                  <c:v>1.72</c:v>
                </c:pt>
                <c:pt idx="5676">
                  <c:v>1.72</c:v>
                </c:pt>
                <c:pt idx="5677">
                  <c:v>1.72</c:v>
                </c:pt>
                <c:pt idx="5678">
                  <c:v>1.72</c:v>
                </c:pt>
                <c:pt idx="5679">
                  <c:v>1.72</c:v>
                </c:pt>
                <c:pt idx="5680">
                  <c:v>1.72</c:v>
                </c:pt>
                <c:pt idx="5681">
                  <c:v>1.72</c:v>
                </c:pt>
                <c:pt idx="5682">
                  <c:v>1.72</c:v>
                </c:pt>
                <c:pt idx="5683">
                  <c:v>1.72</c:v>
                </c:pt>
                <c:pt idx="5684">
                  <c:v>1.72</c:v>
                </c:pt>
                <c:pt idx="5685">
                  <c:v>1.72</c:v>
                </c:pt>
                <c:pt idx="5686">
                  <c:v>1.72</c:v>
                </c:pt>
                <c:pt idx="5687">
                  <c:v>1.72</c:v>
                </c:pt>
                <c:pt idx="5688">
                  <c:v>1.72</c:v>
                </c:pt>
                <c:pt idx="5689">
                  <c:v>1.72</c:v>
                </c:pt>
                <c:pt idx="5690">
                  <c:v>1.72</c:v>
                </c:pt>
                <c:pt idx="5691">
                  <c:v>1.72</c:v>
                </c:pt>
                <c:pt idx="5692">
                  <c:v>1.72</c:v>
                </c:pt>
                <c:pt idx="5693">
                  <c:v>1.72</c:v>
                </c:pt>
                <c:pt idx="5694">
                  <c:v>1.72</c:v>
                </c:pt>
                <c:pt idx="5695">
                  <c:v>1.72</c:v>
                </c:pt>
                <c:pt idx="5696">
                  <c:v>1.72</c:v>
                </c:pt>
                <c:pt idx="5697">
                  <c:v>1.72</c:v>
                </c:pt>
                <c:pt idx="5698">
                  <c:v>1.72</c:v>
                </c:pt>
                <c:pt idx="5699">
                  <c:v>1.72</c:v>
                </c:pt>
                <c:pt idx="5700">
                  <c:v>1.72</c:v>
                </c:pt>
                <c:pt idx="5701">
                  <c:v>1.71</c:v>
                </c:pt>
                <c:pt idx="5702">
                  <c:v>1.71</c:v>
                </c:pt>
                <c:pt idx="5703">
                  <c:v>1.71</c:v>
                </c:pt>
                <c:pt idx="5704">
                  <c:v>1.71</c:v>
                </c:pt>
                <c:pt idx="5705">
                  <c:v>1.71</c:v>
                </c:pt>
                <c:pt idx="5706">
                  <c:v>1.71</c:v>
                </c:pt>
                <c:pt idx="5707">
                  <c:v>1.71</c:v>
                </c:pt>
                <c:pt idx="5708">
                  <c:v>1.72</c:v>
                </c:pt>
                <c:pt idx="5709">
                  <c:v>1.72</c:v>
                </c:pt>
                <c:pt idx="5710">
                  <c:v>1.72</c:v>
                </c:pt>
                <c:pt idx="5711">
                  <c:v>1.72</c:v>
                </c:pt>
                <c:pt idx="5712">
                  <c:v>1.71</c:v>
                </c:pt>
                <c:pt idx="5713">
                  <c:v>1.71</c:v>
                </c:pt>
                <c:pt idx="5714">
                  <c:v>1.71</c:v>
                </c:pt>
                <c:pt idx="5715">
                  <c:v>1.71</c:v>
                </c:pt>
                <c:pt idx="5716">
                  <c:v>1.71</c:v>
                </c:pt>
                <c:pt idx="5717">
                  <c:v>1.71</c:v>
                </c:pt>
                <c:pt idx="5718">
                  <c:v>1.71</c:v>
                </c:pt>
                <c:pt idx="5719">
                  <c:v>1.71</c:v>
                </c:pt>
                <c:pt idx="5720">
                  <c:v>1.71</c:v>
                </c:pt>
                <c:pt idx="5721">
                  <c:v>1.71</c:v>
                </c:pt>
                <c:pt idx="5722">
                  <c:v>1.71</c:v>
                </c:pt>
                <c:pt idx="5723">
                  <c:v>1.71</c:v>
                </c:pt>
                <c:pt idx="5724">
                  <c:v>1.71</c:v>
                </c:pt>
                <c:pt idx="5725">
                  <c:v>1.71</c:v>
                </c:pt>
                <c:pt idx="5726">
                  <c:v>1.71</c:v>
                </c:pt>
                <c:pt idx="5727">
                  <c:v>1.71</c:v>
                </c:pt>
                <c:pt idx="5728">
                  <c:v>1.71</c:v>
                </c:pt>
                <c:pt idx="5729">
                  <c:v>1.71</c:v>
                </c:pt>
                <c:pt idx="5730">
                  <c:v>1.71</c:v>
                </c:pt>
                <c:pt idx="5731">
                  <c:v>1.71</c:v>
                </c:pt>
                <c:pt idx="5732">
                  <c:v>1.71</c:v>
                </c:pt>
                <c:pt idx="5733">
                  <c:v>1.71</c:v>
                </c:pt>
                <c:pt idx="5734">
                  <c:v>1.71</c:v>
                </c:pt>
                <c:pt idx="5735">
                  <c:v>1.71</c:v>
                </c:pt>
                <c:pt idx="5736">
                  <c:v>1.71</c:v>
                </c:pt>
                <c:pt idx="5737">
                  <c:v>1.71</c:v>
                </c:pt>
                <c:pt idx="5738">
                  <c:v>1.7</c:v>
                </c:pt>
                <c:pt idx="5739">
                  <c:v>1.7</c:v>
                </c:pt>
                <c:pt idx="5740">
                  <c:v>1.7</c:v>
                </c:pt>
                <c:pt idx="5741">
                  <c:v>1.7</c:v>
                </c:pt>
                <c:pt idx="5742">
                  <c:v>1.7</c:v>
                </c:pt>
                <c:pt idx="5743">
                  <c:v>1.7</c:v>
                </c:pt>
                <c:pt idx="5744">
                  <c:v>1.7</c:v>
                </c:pt>
                <c:pt idx="5745">
                  <c:v>1.7</c:v>
                </c:pt>
                <c:pt idx="5746">
                  <c:v>1.7</c:v>
                </c:pt>
                <c:pt idx="5747">
                  <c:v>1.7</c:v>
                </c:pt>
                <c:pt idx="5748">
                  <c:v>1.7</c:v>
                </c:pt>
                <c:pt idx="5749">
                  <c:v>1.71</c:v>
                </c:pt>
                <c:pt idx="5750">
                  <c:v>1.71</c:v>
                </c:pt>
                <c:pt idx="5751">
                  <c:v>1.71</c:v>
                </c:pt>
                <c:pt idx="5752">
                  <c:v>1.71</c:v>
                </c:pt>
                <c:pt idx="5753">
                  <c:v>1.71</c:v>
                </c:pt>
                <c:pt idx="5754">
                  <c:v>1.71</c:v>
                </c:pt>
                <c:pt idx="5755">
                  <c:v>1.71</c:v>
                </c:pt>
                <c:pt idx="5756">
                  <c:v>1.71</c:v>
                </c:pt>
                <c:pt idx="5757">
                  <c:v>1.71</c:v>
                </c:pt>
                <c:pt idx="5758">
                  <c:v>1.71</c:v>
                </c:pt>
                <c:pt idx="5759">
                  <c:v>1.71</c:v>
                </c:pt>
                <c:pt idx="5760">
                  <c:v>1.71</c:v>
                </c:pt>
                <c:pt idx="5761">
                  <c:v>1.71</c:v>
                </c:pt>
                <c:pt idx="5762">
                  <c:v>1.71</c:v>
                </c:pt>
                <c:pt idx="5763">
                  <c:v>1.71</c:v>
                </c:pt>
                <c:pt idx="5764">
                  <c:v>1.71</c:v>
                </c:pt>
                <c:pt idx="5765">
                  <c:v>1.71</c:v>
                </c:pt>
                <c:pt idx="5766">
                  <c:v>1.71</c:v>
                </c:pt>
                <c:pt idx="5767">
                  <c:v>1.71</c:v>
                </c:pt>
                <c:pt idx="5768">
                  <c:v>1.71</c:v>
                </c:pt>
                <c:pt idx="5769">
                  <c:v>1.71</c:v>
                </c:pt>
                <c:pt idx="5770">
                  <c:v>1.71</c:v>
                </c:pt>
                <c:pt idx="5771">
                  <c:v>1.71</c:v>
                </c:pt>
                <c:pt idx="5772">
                  <c:v>1.71</c:v>
                </c:pt>
                <c:pt idx="5773">
                  <c:v>1.71</c:v>
                </c:pt>
                <c:pt idx="5774">
                  <c:v>1.71</c:v>
                </c:pt>
                <c:pt idx="5775">
                  <c:v>1.71</c:v>
                </c:pt>
                <c:pt idx="5776">
                  <c:v>1.71</c:v>
                </c:pt>
                <c:pt idx="5777">
                  <c:v>1.71</c:v>
                </c:pt>
                <c:pt idx="5778">
                  <c:v>1.71</c:v>
                </c:pt>
                <c:pt idx="5779">
                  <c:v>1.71</c:v>
                </c:pt>
                <c:pt idx="5780">
                  <c:v>1.71</c:v>
                </c:pt>
                <c:pt idx="5781">
                  <c:v>1.71</c:v>
                </c:pt>
                <c:pt idx="5782">
                  <c:v>1.71</c:v>
                </c:pt>
                <c:pt idx="5783">
                  <c:v>1.71</c:v>
                </c:pt>
                <c:pt idx="5784">
                  <c:v>1.71</c:v>
                </c:pt>
                <c:pt idx="5785">
                  <c:v>1.71</c:v>
                </c:pt>
                <c:pt idx="5786">
                  <c:v>1.71</c:v>
                </c:pt>
                <c:pt idx="5787">
                  <c:v>1.71</c:v>
                </c:pt>
                <c:pt idx="5788">
                  <c:v>1.71</c:v>
                </c:pt>
                <c:pt idx="5789">
                  <c:v>1.71</c:v>
                </c:pt>
                <c:pt idx="5790">
                  <c:v>1.71</c:v>
                </c:pt>
                <c:pt idx="5791">
                  <c:v>1.71</c:v>
                </c:pt>
                <c:pt idx="5792">
                  <c:v>1.71</c:v>
                </c:pt>
                <c:pt idx="5793">
                  <c:v>1.71</c:v>
                </c:pt>
                <c:pt idx="5794">
                  <c:v>1.7</c:v>
                </c:pt>
                <c:pt idx="5795">
                  <c:v>1.7</c:v>
                </c:pt>
                <c:pt idx="5796">
                  <c:v>1.7</c:v>
                </c:pt>
                <c:pt idx="5797">
                  <c:v>1.7</c:v>
                </c:pt>
                <c:pt idx="5798">
                  <c:v>1.7</c:v>
                </c:pt>
                <c:pt idx="5799">
                  <c:v>1.69</c:v>
                </c:pt>
                <c:pt idx="5800">
                  <c:v>1.69</c:v>
                </c:pt>
                <c:pt idx="5801">
                  <c:v>1.69</c:v>
                </c:pt>
                <c:pt idx="5802">
                  <c:v>1.69</c:v>
                </c:pt>
                <c:pt idx="5803">
                  <c:v>1.6</c:v>
                </c:pt>
                <c:pt idx="5804">
                  <c:v>1.5</c:v>
                </c:pt>
                <c:pt idx="5805">
                  <c:v>1.22</c:v>
                </c:pt>
                <c:pt idx="5806">
                  <c:v>1.19</c:v>
                </c:pt>
                <c:pt idx="5807">
                  <c:v>1.18</c:v>
                </c:pt>
                <c:pt idx="5808">
                  <c:v>1.18</c:v>
                </c:pt>
                <c:pt idx="5809">
                  <c:v>1.17</c:v>
                </c:pt>
                <c:pt idx="5810">
                  <c:v>1.17</c:v>
                </c:pt>
                <c:pt idx="5811">
                  <c:v>1.17</c:v>
                </c:pt>
                <c:pt idx="5812">
                  <c:v>1.17</c:v>
                </c:pt>
                <c:pt idx="5813">
                  <c:v>1.17</c:v>
                </c:pt>
                <c:pt idx="5814">
                  <c:v>1.17</c:v>
                </c:pt>
                <c:pt idx="5815">
                  <c:v>1.17</c:v>
                </c:pt>
                <c:pt idx="5816">
                  <c:v>1.17</c:v>
                </c:pt>
                <c:pt idx="5817">
                  <c:v>1.17</c:v>
                </c:pt>
                <c:pt idx="5818">
                  <c:v>1.17</c:v>
                </c:pt>
                <c:pt idx="5819">
                  <c:v>1.17</c:v>
                </c:pt>
                <c:pt idx="5820">
                  <c:v>1.17</c:v>
                </c:pt>
                <c:pt idx="5821">
                  <c:v>0.71</c:v>
                </c:pt>
                <c:pt idx="5822">
                  <c:v>0.7</c:v>
                </c:pt>
                <c:pt idx="5823">
                  <c:v>0.7</c:v>
                </c:pt>
                <c:pt idx="5824">
                  <c:v>0.7</c:v>
                </c:pt>
                <c:pt idx="5825">
                  <c:v>0.7</c:v>
                </c:pt>
                <c:pt idx="5826">
                  <c:v>0.7</c:v>
                </c:pt>
                <c:pt idx="5827">
                  <c:v>0.7</c:v>
                </c:pt>
                <c:pt idx="5828">
                  <c:v>0.7</c:v>
                </c:pt>
                <c:pt idx="5829">
                  <c:v>0.7</c:v>
                </c:pt>
                <c:pt idx="5830">
                  <c:v>0.69</c:v>
                </c:pt>
                <c:pt idx="5831">
                  <c:v>0.69</c:v>
                </c:pt>
                <c:pt idx="5832">
                  <c:v>0.69</c:v>
                </c:pt>
                <c:pt idx="5833">
                  <c:v>0.69</c:v>
                </c:pt>
                <c:pt idx="5834">
                  <c:v>0.69</c:v>
                </c:pt>
                <c:pt idx="5835">
                  <c:v>0.68</c:v>
                </c:pt>
                <c:pt idx="5836">
                  <c:v>0.68</c:v>
                </c:pt>
                <c:pt idx="5837">
                  <c:v>0.68</c:v>
                </c:pt>
                <c:pt idx="5838">
                  <c:v>0.68</c:v>
                </c:pt>
                <c:pt idx="5839">
                  <c:v>0.68</c:v>
                </c:pt>
                <c:pt idx="5840">
                  <c:v>0.68</c:v>
                </c:pt>
                <c:pt idx="5841">
                  <c:v>0.68</c:v>
                </c:pt>
                <c:pt idx="5842">
                  <c:v>0.68</c:v>
                </c:pt>
                <c:pt idx="5843">
                  <c:v>0.68</c:v>
                </c:pt>
                <c:pt idx="5844">
                  <c:v>0.68</c:v>
                </c:pt>
                <c:pt idx="5845">
                  <c:v>0.68</c:v>
                </c:pt>
                <c:pt idx="5846">
                  <c:v>0.68</c:v>
                </c:pt>
                <c:pt idx="5847">
                  <c:v>0.68</c:v>
                </c:pt>
                <c:pt idx="5848">
                  <c:v>0.68</c:v>
                </c:pt>
                <c:pt idx="5849">
                  <c:v>0.68</c:v>
                </c:pt>
                <c:pt idx="5850">
                  <c:v>0.68</c:v>
                </c:pt>
                <c:pt idx="5851">
                  <c:v>0.68</c:v>
                </c:pt>
                <c:pt idx="5852">
                  <c:v>0.68</c:v>
                </c:pt>
                <c:pt idx="5853">
                  <c:v>0.68</c:v>
                </c:pt>
                <c:pt idx="5854">
                  <c:v>0.68</c:v>
                </c:pt>
                <c:pt idx="5855">
                  <c:v>0.28000000000000003</c:v>
                </c:pt>
                <c:pt idx="5856">
                  <c:v>0.28000000000000003</c:v>
                </c:pt>
                <c:pt idx="5857">
                  <c:v>0.28000000000000003</c:v>
                </c:pt>
                <c:pt idx="5858">
                  <c:v>0.27</c:v>
                </c:pt>
                <c:pt idx="5859">
                  <c:v>0.27</c:v>
                </c:pt>
                <c:pt idx="5860">
                  <c:v>0.27</c:v>
                </c:pt>
                <c:pt idx="5861">
                  <c:v>0.27</c:v>
                </c:pt>
                <c:pt idx="5862">
                  <c:v>0.27</c:v>
                </c:pt>
                <c:pt idx="5863">
                  <c:v>0.27</c:v>
                </c:pt>
                <c:pt idx="5864">
                  <c:v>0.27</c:v>
                </c:pt>
                <c:pt idx="5865">
                  <c:v>0.27</c:v>
                </c:pt>
                <c:pt idx="5866">
                  <c:v>0.27</c:v>
                </c:pt>
                <c:pt idx="5867">
                  <c:v>0.27</c:v>
                </c:pt>
                <c:pt idx="5868">
                  <c:v>0.27</c:v>
                </c:pt>
                <c:pt idx="5869">
                  <c:v>0.27</c:v>
                </c:pt>
                <c:pt idx="5870">
                  <c:v>0.27</c:v>
                </c:pt>
                <c:pt idx="5871">
                  <c:v>0.27</c:v>
                </c:pt>
                <c:pt idx="5872">
                  <c:v>0.26</c:v>
                </c:pt>
                <c:pt idx="5873">
                  <c:v>0.26</c:v>
                </c:pt>
                <c:pt idx="5874">
                  <c:v>0.26</c:v>
                </c:pt>
                <c:pt idx="5875">
                  <c:v>0.26</c:v>
                </c:pt>
                <c:pt idx="5876">
                  <c:v>0.26</c:v>
                </c:pt>
                <c:pt idx="5877">
                  <c:v>0.26</c:v>
                </c:pt>
                <c:pt idx="5878">
                  <c:v>0.26</c:v>
                </c:pt>
                <c:pt idx="5879">
                  <c:v>0.26</c:v>
                </c:pt>
                <c:pt idx="5880">
                  <c:v>0.26</c:v>
                </c:pt>
                <c:pt idx="5881">
                  <c:v>0.26</c:v>
                </c:pt>
                <c:pt idx="5882">
                  <c:v>0.26</c:v>
                </c:pt>
                <c:pt idx="5883">
                  <c:v>0.26</c:v>
                </c:pt>
                <c:pt idx="5884">
                  <c:v>0.26</c:v>
                </c:pt>
                <c:pt idx="5885">
                  <c:v>0.26</c:v>
                </c:pt>
                <c:pt idx="5886">
                  <c:v>0.25</c:v>
                </c:pt>
                <c:pt idx="5887">
                  <c:v>0.25</c:v>
                </c:pt>
                <c:pt idx="5888">
                  <c:v>0.25</c:v>
                </c:pt>
                <c:pt idx="5889">
                  <c:v>0.25</c:v>
                </c:pt>
                <c:pt idx="5890">
                  <c:v>0.25</c:v>
                </c:pt>
                <c:pt idx="5891">
                  <c:v>0.25</c:v>
                </c:pt>
                <c:pt idx="5892">
                  <c:v>0.25</c:v>
                </c:pt>
                <c:pt idx="5893">
                  <c:v>0.25</c:v>
                </c:pt>
                <c:pt idx="5894">
                  <c:v>0.25</c:v>
                </c:pt>
                <c:pt idx="5895">
                  <c:v>0.24</c:v>
                </c:pt>
                <c:pt idx="5896">
                  <c:v>0.24</c:v>
                </c:pt>
                <c:pt idx="5897">
                  <c:v>0.24</c:v>
                </c:pt>
                <c:pt idx="5898">
                  <c:v>0.23</c:v>
                </c:pt>
                <c:pt idx="5899">
                  <c:v>0.23</c:v>
                </c:pt>
                <c:pt idx="5900">
                  <c:v>0.23</c:v>
                </c:pt>
                <c:pt idx="5901">
                  <c:v>0.23</c:v>
                </c:pt>
                <c:pt idx="5902">
                  <c:v>0.23</c:v>
                </c:pt>
                <c:pt idx="5903">
                  <c:v>0.23</c:v>
                </c:pt>
                <c:pt idx="5904">
                  <c:v>0.23</c:v>
                </c:pt>
                <c:pt idx="5905">
                  <c:v>0.23</c:v>
                </c:pt>
                <c:pt idx="5906">
                  <c:v>0.23</c:v>
                </c:pt>
                <c:pt idx="5907">
                  <c:v>0.23</c:v>
                </c:pt>
                <c:pt idx="5908">
                  <c:v>0.23</c:v>
                </c:pt>
                <c:pt idx="5909">
                  <c:v>0.23</c:v>
                </c:pt>
                <c:pt idx="5910">
                  <c:v>0.23</c:v>
                </c:pt>
                <c:pt idx="5911">
                  <c:v>0.23</c:v>
                </c:pt>
                <c:pt idx="5912">
                  <c:v>0.23</c:v>
                </c:pt>
                <c:pt idx="5913">
                  <c:v>0.23</c:v>
                </c:pt>
                <c:pt idx="5914">
                  <c:v>0.23</c:v>
                </c:pt>
                <c:pt idx="5915">
                  <c:v>0.23</c:v>
                </c:pt>
                <c:pt idx="5916">
                  <c:v>0.23</c:v>
                </c:pt>
                <c:pt idx="5917">
                  <c:v>0.23</c:v>
                </c:pt>
                <c:pt idx="5918">
                  <c:v>0.23</c:v>
                </c:pt>
                <c:pt idx="5919">
                  <c:v>0.23</c:v>
                </c:pt>
                <c:pt idx="5920">
                  <c:v>0.23</c:v>
                </c:pt>
                <c:pt idx="5921">
                  <c:v>0.23</c:v>
                </c:pt>
                <c:pt idx="5922">
                  <c:v>0.23</c:v>
                </c:pt>
                <c:pt idx="5923">
                  <c:v>0.23</c:v>
                </c:pt>
                <c:pt idx="5924">
                  <c:v>0.23</c:v>
                </c:pt>
                <c:pt idx="5925">
                  <c:v>0.23</c:v>
                </c:pt>
                <c:pt idx="5926">
                  <c:v>0.23</c:v>
                </c:pt>
                <c:pt idx="5927">
                  <c:v>0.23</c:v>
                </c:pt>
                <c:pt idx="5928">
                  <c:v>0.23</c:v>
                </c:pt>
                <c:pt idx="5929">
                  <c:v>0.23</c:v>
                </c:pt>
                <c:pt idx="5930">
                  <c:v>0.23</c:v>
                </c:pt>
                <c:pt idx="5931">
                  <c:v>0.23</c:v>
                </c:pt>
                <c:pt idx="5932">
                  <c:v>0.23</c:v>
                </c:pt>
                <c:pt idx="5933">
                  <c:v>0.23</c:v>
                </c:pt>
                <c:pt idx="5934">
                  <c:v>0.23</c:v>
                </c:pt>
                <c:pt idx="5935">
                  <c:v>0.22</c:v>
                </c:pt>
                <c:pt idx="5936">
                  <c:v>0.22</c:v>
                </c:pt>
                <c:pt idx="5937">
                  <c:v>0.22</c:v>
                </c:pt>
                <c:pt idx="5938">
                  <c:v>0.22</c:v>
                </c:pt>
                <c:pt idx="5939">
                  <c:v>0.22</c:v>
                </c:pt>
                <c:pt idx="5940">
                  <c:v>0.22</c:v>
                </c:pt>
                <c:pt idx="5941">
                  <c:v>0.22</c:v>
                </c:pt>
                <c:pt idx="5942">
                  <c:v>0.22</c:v>
                </c:pt>
                <c:pt idx="5943">
                  <c:v>0.22</c:v>
                </c:pt>
                <c:pt idx="5944">
                  <c:v>0.22</c:v>
                </c:pt>
                <c:pt idx="5945">
                  <c:v>0.22</c:v>
                </c:pt>
                <c:pt idx="5946">
                  <c:v>0.22</c:v>
                </c:pt>
                <c:pt idx="5947">
                  <c:v>0.22</c:v>
                </c:pt>
                <c:pt idx="5948">
                  <c:v>0.22</c:v>
                </c:pt>
                <c:pt idx="5949">
                  <c:v>0.22</c:v>
                </c:pt>
                <c:pt idx="5950">
                  <c:v>0.22</c:v>
                </c:pt>
                <c:pt idx="5951">
                  <c:v>0.22</c:v>
                </c:pt>
                <c:pt idx="5952">
                  <c:v>0.22</c:v>
                </c:pt>
                <c:pt idx="5953">
                  <c:v>0.22</c:v>
                </c:pt>
                <c:pt idx="5954">
                  <c:v>0.22</c:v>
                </c:pt>
                <c:pt idx="5955">
                  <c:v>0.22</c:v>
                </c:pt>
                <c:pt idx="5956">
                  <c:v>0.22</c:v>
                </c:pt>
                <c:pt idx="5957">
                  <c:v>0.22</c:v>
                </c:pt>
                <c:pt idx="5958">
                  <c:v>0.22</c:v>
                </c:pt>
                <c:pt idx="5959">
                  <c:v>0.22</c:v>
                </c:pt>
                <c:pt idx="5960">
                  <c:v>0.22</c:v>
                </c:pt>
                <c:pt idx="5961">
                  <c:v>0.22</c:v>
                </c:pt>
                <c:pt idx="5962">
                  <c:v>0.22</c:v>
                </c:pt>
                <c:pt idx="5963">
                  <c:v>0.22</c:v>
                </c:pt>
                <c:pt idx="5964">
                  <c:v>0.22</c:v>
                </c:pt>
                <c:pt idx="5965">
                  <c:v>0.22</c:v>
                </c:pt>
                <c:pt idx="5966">
                  <c:v>0.22</c:v>
                </c:pt>
                <c:pt idx="5967">
                  <c:v>0.22</c:v>
                </c:pt>
                <c:pt idx="5968">
                  <c:v>0.22</c:v>
                </c:pt>
                <c:pt idx="5969">
                  <c:v>0.22</c:v>
                </c:pt>
                <c:pt idx="5970">
                  <c:v>0.22</c:v>
                </c:pt>
                <c:pt idx="5971">
                  <c:v>0.22</c:v>
                </c:pt>
                <c:pt idx="5972">
                  <c:v>0.22</c:v>
                </c:pt>
                <c:pt idx="5973">
                  <c:v>0.22</c:v>
                </c:pt>
                <c:pt idx="5974">
                  <c:v>0.22</c:v>
                </c:pt>
                <c:pt idx="5975">
                  <c:v>0.22</c:v>
                </c:pt>
                <c:pt idx="5976">
                  <c:v>0.22</c:v>
                </c:pt>
                <c:pt idx="5977">
                  <c:v>0.22</c:v>
                </c:pt>
                <c:pt idx="5978">
                  <c:v>0.22</c:v>
                </c:pt>
                <c:pt idx="5979">
                  <c:v>0.22</c:v>
                </c:pt>
                <c:pt idx="5980">
                  <c:v>0.22</c:v>
                </c:pt>
                <c:pt idx="5981">
                  <c:v>0.22</c:v>
                </c:pt>
                <c:pt idx="5982">
                  <c:v>0.22</c:v>
                </c:pt>
                <c:pt idx="5983">
                  <c:v>0.22</c:v>
                </c:pt>
                <c:pt idx="5984">
                  <c:v>0.22</c:v>
                </c:pt>
                <c:pt idx="5985">
                  <c:v>0.22</c:v>
                </c:pt>
                <c:pt idx="5986">
                  <c:v>0.22</c:v>
                </c:pt>
                <c:pt idx="5987">
                  <c:v>0.22</c:v>
                </c:pt>
                <c:pt idx="5988">
                  <c:v>0.22</c:v>
                </c:pt>
                <c:pt idx="5989">
                  <c:v>0.22</c:v>
                </c:pt>
                <c:pt idx="5990">
                  <c:v>0.22</c:v>
                </c:pt>
                <c:pt idx="5991">
                  <c:v>0.22</c:v>
                </c:pt>
                <c:pt idx="5992">
                  <c:v>0.22</c:v>
                </c:pt>
                <c:pt idx="5993">
                  <c:v>0.22</c:v>
                </c:pt>
                <c:pt idx="5994">
                  <c:v>0.21</c:v>
                </c:pt>
                <c:pt idx="5995">
                  <c:v>0.21</c:v>
                </c:pt>
                <c:pt idx="5996">
                  <c:v>0.21</c:v>
                </c:pt>
                <c:pt idx="5997">
                  <c:v>0.21</c:v>
                </c:pt>
                <c:pt idx="5998">
                  <c:v>0.21</c:v>
                </c:pt>
                <c:pt idx="5999">
                  <c:v>0.21</c:v>
                </c:pt>
                <c:pt idx="6000">
                  <c:v>0.21</c:v>
                </c:pt>
                <c:pt idx="6001">
                  <c:v>0.21</c:v>
                </c:pt>
                <c:pt idx="6002">
                  <c:v>0.21</c:v>
                </c:pt>
                <c:pt idx="6003">
                  <c:v>0.21</c:v>
                </c:pt>
                <c:pt idx="6004">
                  <c:v>0.21</c:v>
                </c:pt>
                <c:pt idx="6005">
                  <c:v>0.21</c:v>
                </c:pt>
                <c:pt idx="6006">
                  <c:v>0.21</c:v>
                </c:pt>
                <c:pt idx="6007">
                  <c:v>0.21</c:v>
                </c:pt>
                <c:pt idx="6008">
                  <c:v>0.21</c:v>
                </c:pt>
                <c:pt idx="6009">
                  <c:v>0.21</c:v>
                </c:pt>
                <c:pt idx="6010">
                  <c:v>0.21</c:v>
                </c:pt>
                <c:pt idx="6011">
                  <c:v>0.21</c:v>
                </c:pt>
                <c:pt idx="6012">
                  <c:v>0.21</c:v>
                </c:pt>
                <c:pt idx="6013">
                  <c:v>0.21</c:v>
                </c:pt>
                <c:pt idx="6014">
                  <c:v>0.21</c:v>
                </c:pt>
                <c:pt idx="6015">
                  <c:v>0.21</c:v>
                </c:pt>
                <c:pt idx="6016">
                  <c:v>0.21</c:v>
                </c:pt>
                <c:pt idx="6017">
                  <c:v>0.21</c:v>
                </c:pt>
                <c:pt idx="6018">
                  <c:v>0.21</c:v>
                </c:pt>
                <c:pt idx="6019">
                  <c:v>0.21</c:v>
                </c:pt>
                <c:pt idx="6020">
                  <c:v>0.21</c:v>
                </c:pt>
                <c:pt idx="6021">
                  <c:v>0.21</c:v>
                </c:pt>
                <c:pt idx="6022">
                  <c:v>0.21</c:v>
                </c:pt>
                <c:pt idx="6023">
                  <c:v>0.21</c:v>
                </c:pt>
                <c:pt idx="6024">
                  <c:v>0.21</c:v>
                </c:pt>
                <c:pt idx="6025">
                  <c:v>0.21</c:v>
                </c:pt>
                <c:pt idx="6026">
                  <c:v>0.21</c:v>
                </c:pt>
                <c:pt idx="6027">
                  <c:v>0.21</c:v>
                </c:pt>
                <c:pt idx="6028">
                  <c:v>0.21</c:v>
                </c:pt>
                <c:pt idx="6029">
                  <c:v>0.21</c:v>
                </c:pt>
                <c:pt idx="6030">
                  <c:v>0.21</c:v>
                </c:pt>
                <c:pt idx="6031">
                  <c:v>0.21</c:v>
                </c:pt>
                <c:pt idx="6032">
                  <c:v>0.21</c:v>
                </c:pt>
                <c:pt idx="6033">
                  <c:v>0.21</c:v>
                </c:pt>
                <c:pt idx="6034">
                  <c:v>0.21</c:v>
                </c:pt>
                <c:pt idx="6035">
                  <c:v>0.21</c:v>
                </c:pt>
                <c:pt idx="6036">
                  <c:v>0.21</c:v>
                </c:pt>
                <c:pt idx="6037">
                  <c:v>0.21</c:v>
                </c:pt>
                <c:pt idx="6038">
                  <c:v>0.21</c:v>
                </c:pt>
                <c:pt idx="6039">
                  <c:v>0.21</c:v>
                </c:pt>
                <c:pt idx="6040">
                  <c:v>0.21</c:v>
                </c:pt>
                <c:pt idx="6041">
                  <c:v>0.21</c:v>
                </c:pt>
                <c:pt idx="6042">
                  <c:v>0.21</c:v>
                </c:pt>
                <c:pt idx="6043">
                  <c:v>0.21</c:v>
                </c:pt>
                <c:pt idx="6044">
                  <c:v>0.21</c:v>
                </c:pt>
                <c:pt idx="6045">
                  <c:v>0.21</c:v>
                </c:pt>
                <c:pt idx="6046">
                  <c:v>0.21</c:v>
                </c:pt>
                <c:pt idx="6047">
                  <c:v>0.21</c:v>
                </c:pt>
                <c:pt idx="6048">
                  <c:v>0.21</c:v>
                </c:pt>
                <c:pt idx="6049">
                  <c:v>0.21</c:v>
                </c:pt>
                <c:pt idx="6050">
                  <c:v>0.21</c:v>
                </c:pt>
                <c:pt idx="6051">
                  <c:v>0.21</c:v>
                </c:pt>
                <c:pt idx="6052">
                  <c:v>0.21</c:v>
                </c:pt>
                <c:pt idx="6053">
                  <c:v>0.21</c:v>
                </c:pt>
                <c:pt idx="6054">
                  <c:v>0.21</c:v>
                </c:pt>
                <c:pt idx="6055">
                  <c:v>0.21</c:v>
                </c:pt>
                <c:pt idx="6056">
                  <c:v>0.21</c:v>
                </c:pt>
                <c:pt idx="6057">
                  <c:v>0.21</c:v>
                </c:pt>
                <c:pt idx="6058">
                  <c:v>0.21</c:v>
                </c:pt>
                <c:pt idx="6059">
                  <c:v>0.21</c:v>
                </c:pt>
                <c:pt idx="6060">
                  <c:v>0.21</c:v>
                </c:pt>
                <c:pt idx="6061">
                  <c:v>0.21</c:v>
                </c:pt>
                <c:pt idx="6062">
                  <c:v>0.21</c:v>
                </c:pt>
                <c:pt idx="6063">
                  <c:v>0.21</c:v>
                </c:pt>
                <c:pt idx="6064">
                  <c:v>0.21</c:v>
                </c:pt>
                <c:pt idx="6065">
                  <c:v>0.21</c:v>
                </c:pt>
                <c:pt idx="6066">
                  <c:v>0.21</c:v>
                </c:pt>
                <c:pt idx="6067">
                  <c:v>0.21</c:v>
                </c:pt>
                <c:pt idx="6068">
                  <c:v>0.21</c:v>
                </c:pt>
                <c:pt idx="6069">
                  <c:v>0.21</c:v>
                </c:pt>
                <c:pt idx="6070">
                  <c:v>0.21</c:v>
                </c:pt>
                <c:pt idx="6071">
                  <c:v>0.21</c:v>
                </c:pt>
                <c:pt idx="6072">
                  <c:v>0.21</c:v>
                </c:pt>
                <c:pt idx="6073">
                  <c:v>0.21</c:v>
                </c:pt>
                <c:pt idx="6074">
                  <c:v>0.21</c:v>
                </c:pt>
                <c:pt idx="6075">
                  <c:v>0.21</c:v>
                </c:pt>
                <c:pt idx="6076">
                  <c:v>0.21</c:v>
                </c:pt>
                <c:pt idx="6077">
                  <c:v>0.21</c:v>
                </c:pt>
                <c:pt idx="6078">
                  <c:v>0.21</c:v>
                </c:pt>
                <c:pt idx="6079">
                  <c:v>0.21</c:v>
                </c:pt>
                <c:pt idx="6080">
                  <c:v>0.21</c:v>
                </c:pt>
                <c:pt idx="6081">
                  <c:v>0.21</c:v>
                </c:pt>
                <c:pt idx="6082">
                  <c:v>0.21</c:v>
                </c:pt>
                <c:pt idx="6083">
                  <c:v>0.21</c:v>
                </c:pt>
                <c:pt idx="6084">
                  <c:v>0.21</c:v>
                </c:pt>
                <c:pt idx="6085">
                  <c:v>0.21</c:v>
                </c:pt>
                <c:pt idx="6086">
                  <c:v>0.21</c:v>
                </c:pt>
                <c:pt idx="6087">
                  <c:v>0.21</c:v>
                </c:pt>
                <c:pt idx="6088">
                  <c:v>0.21</c:v>
                </c:pt>
                <c:pt idx="6089">
                  <c:v>0.21</c:v>
                </c:pt>
                <c:pt idx="6090">
                  <c:v>0.21</c:v>
                </c:pt>
                <c:pt idx="6091">
                  <c:v>0.21</c:v>
                </c:pt>
                <c:pt idx="6092">
                  <c:v>0.21</c:v>
                </c:pt>
                <c:pt idx="6093">
                  <c:v>0.21</c:v>
                </c:pt>
                <c:pt idx="6094">
                  <c:v>0.21</c:v>
                </c:pt>
                <c:pt idx="6095">
                  <c:v>0.21</c:v>
                </c:pt>
                <c:pt idx="6096">
                  <c:v>0.21</c:v>
                </c:pt>
                <c:pt idx="6097">
                  <c:v>0.21</c:v>
                </c:pt>
                <c:pt idx="6098">
                  <c:v>0.21</c:v>
                </c:pt>
                <c:pt idx="6099">
                  <c:v>0.21</c:v>
                </c:pt>
                <c:pt idx="6100">
                  <c:v>0.21</c:v>
                </c:pt>
                <c:pt idx="6101">
                  <c:v>0.21</c:v>
                </c:pt>
                <c:pt idx="6102">
                  <c:v>0.21</c:v>
                </c:pt>
                <c:pt idx="6103">
                  <c:v>0.21</c:v>
                </c:pt>
                <c:pt idx="6104">
                  <c:v>0.21</c:v>
                </c:pt>
                <c:pt idx="6105">
                  <c:v>0.21</c:v>
                </c:pt>
                <c:pt idx="6106">
                  <c:v>0.21</c:v>
                </c:pt>
                <c:pt idx="6107">
                  <c:v>0.21</c:v>
                </c:pt>
                <c:pt idx="6108">
                  <c:v>0.21</c:v>
                </c:pt>
                <c:pt idx="6109">
                  <c:v>0.21</c:v>
                </c:pt>
                <c:pt idx="6110">
                  <c:v>0.21</c:v>
                </c:pt>
                <c:pt idx="6111">
                  <c:v>0.21</c:v>
                </c:pt>
                <c:pt idx="6112">
                  <c:v>0.21</c:v>
                </c:pt>
                <c:pt idx="6113">
                  <c:v>0.21</c:v>
                </c:pt>
                <c:pt idx="6114">
                  <c:v>0.21</c:v>
                </c:pt>
                <c:pt idx="6115">
                  <c:v>0.21</c:v>
                </c:pt>
                <c:pt idx="6116">
                  <c:v>0.21</c:v>
                </c:pt>
                <c:pt idx="6117">
                  <c:v>0.21</c:v>
                </c:pt>
                <c:pt idx="6118">
                  <c:v>0.21</c:v>
                </c:pt>
                <c:pt idx="6119">
                  <c:v>0.21</c:v>
                </c:pt>
                <c:pt idx="6120">
                  <c:v>0.21</c:v>
                </c:pt>
                <c:pt idx="6121">
                  <c:v>0.21</c:v>
                </c:pt>
                <c:pt idx="6122">
                  <c:v>0.21</c:v>
                </c:pt>
                <c:pt idx="6123">
                  <c:v>0.21</c:v>
                </c:pt>
                <c:pt idx="6124">
                  <c:v>0.21</c:v>
                </c:pt>
                <c:pt idx="6125">
                  <c:v>0.21</c:v>
                </c:pt>
                <c:pt idx="6126">
                  <c:v>0.21</c:v>
                </c:pt>
                <c:pt idx="6127">
                  <c:v>0.21</c:v>
                </c:pt>
                <c:pt idx="6128">
                  <c:v>0.21</c:v>
                </c:pt>
                <c:pt idx="6129">
                  <c:v>0.21</c:v>
                </c:pt>
                <c:pt idx="6130">
                  <c:v>0.21</c:v>
                </c:pt>
                <c:pt idx="6131">
                  <c:v>0.21</c:v>
                </c:pt>
                <c:pt idx="6132">
                  <c:v>0.21</c:v>
                </c:pt>
                <c:pt idx="6133">
                  <c:v>0.21</c:v>
                </c:pt>
                <c:pt idx="6134">
                  <c:v>0.21</c:v>
                </c:pt>
                <c:pt idx="6135">
                  <c:v>0.21</c:v>
                </c:pt>
                <c:pt idx="6136">
                  <c:v>0.21</c:v>
                </c:pt>
                <c:pt idx="6137">
                  <c:v>0.21</c:v>
                </c:pt>
                <c:pt idx="6138">
                  <c:v>0.21</c:v>
                </c:pt>
                <c:pt idx="6139">
                  <c:v>0.21</c:v>
                </c:pt>
                <c:pt idx="6140">
                  <c:v>0.21</c:v>
                </c:pt>
                <c:pt idx="6141">
                  <c:v>0.21</c:v>
                </c:pt>
                <c:pt idx="6142">
                  <c:v>0.21</c:v>
                </c:pt>
                <c:pt idx="6143">
                  <c:v>0.21</c:v>
                </c:pt>
                <c:pt idx="6144">
                  <c:v>0.21</c:v>
                </c:pt>
                <c:pt idx="6145">
                  <c:v>0.21</c:v>
                </c:pt>
                <c:pt idx="6146">
                  <c:v>0.21</c:v>
                </c:pt>
                <c:pt idx="6147">
                  <c:v>0.21</c:v>
                </c:pt>
                <c:pt idx="6148">
                  <c:v>0.21</c:v>
                </c:pt>
                <c:pt idx="6149">
                  <c:v>0.21</c:v>
                </c:pt>
                <c:pt idx="6150">
                  <c:v>0.21</c:v>
                </c:pt>
                <c:pt idx="6151">
                  <c:v>0.21</c:v>
                </c:pt>
                <c:pt idx="6152">
                  <c:v>0.21</c:v>
                </c:pt>
                <c:pt idx="6153">
                  <c:v>0.21</c:v>
                </c:pt>
                <c:pt idx="6154">
                  <c:v>0.21</c:v>
                </c:pt>
                <c:pt idx="6155">
                  <c:v>0.21</c:v>
                </c:pt>
                <c:pt idx="6156">
                  <c:v>0.21</c:v>
                </c:pt>
                <c:pt idx="6157">
                  <c:v>0.21</c:v>
                </c:pt>
                <c:pt idx="6158">
                  <c:v>0.21</c:v>
                </c:pt>
                <c:pt idx="6159">
                  <c:v>0.21</c:v>
                </c:pt>
                <c:pt idx="6160">
                  <c:v>0.21</c:v>
                </c:pt>
                <c:pt idx="6161">
                  <c:v>0.21</c:v>
                </c:pt>
                <c:pt idx="6162">
                  <c:v>0.21</c:v>
                </c:pt>
                <c:pt idx="6163">
                  <c:v>0.21</c:v>
                </c:pt>
                <c:pt idx="6164">
                  <c:v>0.21</c:v>
                </c:pt>
                <c:pt idx="6165">
                  <c:v>0.21</c:v>
                </c:pt>
                <c:pt idx="6166">
                  <c:v>0.21</c:v>
                </c:pt>
                <c:pt idx="6167">
                  <c:v>0.21</c:v>
                </c:pt>
                <c:pt idx="6168">
                  <c:v>0.21</c:v>
                </c:pt>
                <c:pt idx="6169">
                  <c:v>0.21</c:v>
                </c:pt>
                <c:pt idx="6170">
                  <c:v>0.21</c:v>
                </c:pt>
                <c:pt idx="6171">
                  <c:v>0.21</c:v>
                </c:pt>
                <c:pt idx="6172">
                  <c:v>0.21</c:v>
                </c:pt>
                <c:pt idx="6173">
                  <c:v>0.22</c:v>
                </c:pt>
                <c:pt idx="6174">
                  <c:v>0.23</c:v>
                </c:pt>
                <c:pt idx="6175">
                  <c:v>0.23</c:v>
                </c:pt>
                <c:pt idx="6176">
                  <c:v>0.24</c:v>
                </c:pt>
                <c:pt idx="6177">
                  <c:v>0.24</c:v>
                </c:pt>
                <c:pt idx="6178">
                  <c:v>0.24</c:v>
                </c:pt>
                <c:pt idx="6179">
                  <c:v>0.24</c:v>
                </c:pt>
                <c:pt idx="6180">
                  <c:v>0.24</c:v>
                </c:pt>
                <c:pt idx="6181">
                  <c:v>0.24</c:v>
                </c:pt>
                <c:pt idx="6182">
                  <c:v>0.24</c:v>
                </c:pt>
                <c:pt idx="6183">
                  <c:v>0.24</c:v>
                </c:pt>
                <c:pt idx="6184">
                  <c:v>0.24</c:v>
                </c:pt>
                <c:pt idx="6185">
                  <c:v>0.24</c:v>
                </c:pt>
                <c:pt idx="6186">
                  <c:v>0.24</c:v>
                </c:pt>
                <c:pt idx="6187">
                  <c:v>0.24</c:v>
                </c:pt>
                <c:pt idx="6188">
                  <c:v>0.24</c:v>
                </c:pt>
                <c:pt idx="6189">
                  <c:v>0.24</c:v>
                </c:pt>
                <c:pt idx="6190">
                  <c:v>0.24</c:v>
                </c:pt>
                <c:pt idx="6191">
                  <c:v>0.24</c:v>
                </c:pt>
                <c:pt idx="6192">
                  <c:v>0.24</c:v>
                </c:pt>
                <c:pt idx="6193">
                  <c:v>0.24</c:v>
                </c:pt>
                <c:pt idx="6194">
                  <c:v>0.24</c:v>
                </c:pt>
                <c:pt idx="6195">
                  <c:v>0.24</c:v>
                </c:pt>
                <c:pt idx="6196">
                  <c:v>0.23</c:v>
                </c:pt>
                <c:pt idx="6197">
                  <c:v>0.24</c:v>
                </c:pt>
                <c:pt idx="6198">
                  <c:v>0.25</c:v>
                </c:pt>
                <c:pt idx="6199">
                  <c:v>0.25</c:v>
                </c:pt>
                <c:pt idx="6200">
                  <c:v>0.25</c:v>
                </c:pt>
                <c:pt idx="6201">
                  <c:v>0.63</c:v>
                </c:pt>
                <c:pt idx="6202">
                  <c:v>0.65</c:v>
                </c:pt>
                <c:pt idx="6203">
                  <c:v>0.66</c:v>
                </c:pt>
                <c:pt idx="6204">
                  <c:v>0.67</c:v>
                </c:pt>
                <c:pt idx="6205">
                  <c:v>0.68</c:v>
                </c:pt>
                <c:pt idx="6206">
                  <c:v>0.68</c:v>
                </c:pt>
                <c:pt idx="6207">
                  <c:v>0.69</c:v>
                </c:pt>
                <c:pt idx="6208">
                  <c:v>0.69</c:v>
                </c:pt>
                <c:pt idx="6209">
                  <c:v>0.69</c:v>
                </c:pt>
                <c:pt idx="6210">
                  <c:v>0.7</c:v>
                </c:pt>
                <c:pt idx="6211">
                  <c:v>0.7</c:v>
                </c:pt>
                <c:pt idx="6212">
                  <c:v>0.7</c:v>
                </c:pt>
                <c:pt idx="6213">
                  <c:v>0.7</c:v>
                </c:pt>
                <c:pt idx="6214">
                  <c:v>0.71</c:v>
                </c:pt>
                <c:pt idx="6215">
                  <c:v>0.72</c:v>
                </c:pt>
                <c:pt idx="6216">
                  <c:v>0.72</c:v>
                </c:pt>
                <c:pt idx="6217">
                  <c:v>0.74</c:v>
                </c:pt>
                <c:pt idx="6218">
                  <c:v>0.78</c:v>
                </c:pt>
                <c:pt idx="6219">
                  <c:v>0.84</c:v>
                </c:pt>
                <c:pt idx="6220">
                  <c:v>1.26</c:v>
                </c:pt>
                <c:pt idx="6221">
                  <c:v>1.56</c:v>
                </c:pt>
                <c:pt idx="6222">
                  <c:v>1.55</c:v>
                </c:pt>
                <c:pt idx="6223">
                  <c:v>1.57</c:v>
                </c:pt>
                <c:pt idx="6224">
                  <c:v>1.58</c:v>
                </c:pt>
                <c:pt idx="6225">
                  <c:v>1.61</c:v>
                </c:pt>
                <c:pt idx="6226">
                  <c:v>1.62</c:v>
                </c:pt>
                <c:pt idx="6227">
                  <c:v>1.64</c:v>
                </c:pt>
                <c:pt idx="6228">
                  <c:v>1.65</c:v>
                </c:pt>
                <c:pt idx="6229">
                  <c:v>1.66</c:v>
                </c:pt>
                <c:pt idx="6230">
                  <c:v>1.69</c:v>
                </c:pt>
                <c:pt idx="6231">
                  <c:v>1.68</c:v>
                </c:pt>
                <c:pt idx="6232">
                  <c:v>1.7</c:v>
                </c:pt>
                <c:pt idx="6233">
                  <c:v>1.72</c:v>
                </c:pt>
                <c:pt idx="6234">
                  <c:v>1.82</c:v>
                </c:pt>
                <c:pt idx="6235">
                  <c:v>1.91</c:v>
                </c:pt>
                <c:pt idx="6236">
                  <c:v>1.99</c:v>
                </c:pt>
                <c:pt idx="6237">
                  <c:v>2.06</c:v>
                </c:pt>
                <c:pt idx="6238">
                  <c:v>2.11</c:v>
                </c:pt>
                <c:pt idx="6239">
                  <c:v>2.1800000000000002</c:v>
                </c:pt>
                <c:pt idx="6240">
                  <c:v>2.21</c:v>
                </c:pt>
                <c:pt idx="6241">
                  <c:v>2.2400000000000002</c:v>
                </c:pt>
                <c:pt idx="6242">
                  <c:v>2.2599999999999998</c:v>
                </c:pt>
                <c:pt idx="6243">
                  <c:v>2.27</c:v>
                </c:pt>
                <c:pt idx="6244">
                  <c:v>2.27</c:v>
                </c:pt>
                <c:pt idx="6245">
                  <c:v>2.2999999999999998</c:v>
                </c:pt>
                <c:pt idx="6246">
                  <c:v>2.31</c:v>
                </c:pt>
                <c:pt idx="6247">
                  <c:v>2.3199999999999998</c:v>
                </c:pt>
                <c:pt idx="6248">
                  <c:v>2.33</c:v>
                </c:pt>
                <c:pt idx="6249">
                  <c:v>2.35</c:v>
                </c:pt>
                <c:pt idx="6250">
                  <c:v>2.35</c:v>
                </c:pt>
                <c:pt idx="6251">
                  <c:v>2.37</c:v>
                </c:pt>
                <c:pt idx="6252">
                  <c:v>2.4</c:v>
                </c:pt>
                <c:pt idx="6253">
                  <c:v>2.4</c:v>
                </c:pt>
                <c:pt idx="6254">
                  <c:v>2.41</c:v>
                </c:pt>
                <c:pt idx="6255">
                  <c:v>2.4500000000000002</c:v>
                </c:pt>
                <c:pt idx="6256">
                  <c:v>2.48</c:v>
                </c:pt>
                <c:pt idx="6257">
                  <c:v>2.5099999999999998</c:v>
                </c:pt>
                <c:pt idx="6258">
                  <c:v>2.5</c:v>
                </c:pt>
                <c:pt idx="6259">
                  <c:v>2.5099999999999998</c:v>
                </c:pt>
                <c:pt idx="6260">
                  <c:v>2.54</c:v>
                </c:pt>
                <c:pt idx="6261">
                  <c:v>2.56</c:v>
                </c:pt>
                <c:pt idx="6262">
                  <c:v>2.59</c:v>
                </c:pt>
                <c:pt idx="6263">
                  <c:v>2.62</c:v>
                </c:pt>
                <c:pt idx="6264">
                  <c:v>2.63</c:v>
                </c:pt>
                <c:pt idx="6265">
                  <c:v>2.69</c:v>
                </c:pt>
                <c:pt idx="6266">
                  <c:v>2.72</c:v>
                </c:pt>
                <c:pt idx="6267">
                  <c:v>2.74</c:v>
                </c:pt>
                <c:pt idx="6268">
                  <c:v>2.75</c:v>
                </c:pt>
                <c:pt idx="6269">
                  <c:v>2.77</c:v>
                </c:pt>
                <c:pt idx="6270">
                  <c:v>2.79</c:v>
                </c:pt>
                <c:pt idx="6271">
                  <c:v>2.8</c:v>
                </c:pt>
                <c:pt idx="6272">
                  <c:v>2.81</c:v>
                </c:pt>
                <c:pt idx="6273">
                  <c:v>2.83</c:v>
                </c:pt>
                <c:pt idx="6274">
                  <c:v>2.85</c:v>
                </c:pt>
                <c:pt idx="6275">
                  <c:v>2.89</c:v>
                </c:pt>
                <c:pt idx="6276">
                  <c:v>2.91</c:v>
                </c:pt>
                <c:pt idx="6277">
                  <c:v>2.94</c:v>
                </c:pt>
                <c:pt idx="6278">
                  <c:v>2.96</c:v>
                </c:pt>
                <c:pt idx="6279">
                  <c:v>2.99</c:v>
                </c:pt>
                <c:pt idx="6280">
                  <c:v>3.02</c:v>
                </c:pt>
                <c:pt idx="6281">
                  <c:v>3.04</c:v>
                </c:pt>
                <c:pt idx="6282">
                  <c:v>3.06</c:v>
                </c:pt>
                <c:pt idx="6283">
                  <c:v>3.1</c:v>
                </c:pt>
                <c:pt idx="6284">
                  <c:v>3.11</c:v>
                </c:pt>
                <c:pt idx="6285">
                  <c:v>3.13</c:v>
                </c:pt>
                <c:pt idx="6286">
                  <c:v>3.17</c:v>
                </c:pt>
                <c:pt idx="6287">
                  <c:v>3.23</c:v>
                </c:pt>
                <c:pt idx="6288">
                  <c:v>3.28</c:v>
                </c:pt>
                <c:pt idx="6289">
                  <c:v>3.3</c:v>
                </c:pt>
                <c:pt idx="6290">
                  <c:v>3.32</c:v>
                </c:pt>
                <c:pt idx="6291">
                  <c:v>3.38</c:v>
                </c:pt>
                <c:pt idx="6292">
                  <c:v>3.39</c:v>
                </c:pt>
                <c:pt idx="6293">
                  <c:v>3.43</c:v>
                </c:pt>
                <c:pt idx="6294">
                  <c:v>3.44</c:v>
                </c:pt>
                <c:pt idx="6295">
                  <c:v>3.47</c:v>
                </c:pt>
                <c:pt idx="6296">
                  <c:v>3.48</c:v>
                </c:pt>
                <c:pt idx="6297">
                  <c:v>3.5</c:v>
                </c:pt>
                <c:pt idx="6298">
                  <c:v>3.55</c:v>
                </c:pt>
                <c:pt idx="6299">
                  <c:v>3.59</c:v>
                </c:pt>
                <c:pt idx="6300">
                  <c:v>3.65</c:v>
                </c:pt>
                <c:pt idx="6301">
                  <c:v>3.67</c:v>
                </c:pt>
                <c:pt idx="6302">
                  <c:v>3.69</c:v>
                </c:pt>
                <c:pt idx="6303">
                  <c:v>3.73</c:v>
                </c:pt>
                <c:pt idx="6304">
                  <c:v>3.78</c:v>
                </c:pt>
                <c:pt idx="6305" formatCode="General">
                  <c:v>3.81</c:v>
                </c:pt>
                <c:pt idx="6306" formatCode="General">
                  <c:v>3.91</c:v>
                </c:pt>
                <c:pt idx="6307" formatCode="General">
                  <c:v>4.03</c:v>
                </c:pt>
                <c:pt idx="6308" formatCode="General">
                  <c:v>4.18</c:v>
                </c:pt>
                <c:pt idx="6309" formatCode="General">
                  <c:v>4.22</c:v>
                </c:pt>
                <c:pt idx="6310" formatCode="General">
                  <c:v>4.3</c:v>
                </c:pt>
                <c:pt idx="6311" formatCode="General">
                  <c:v>4.33</c:v>
                </c:pt>
                <c:pt idx="6312" formatCode="General">
                  <c:v>4.3499999999999996</c:v>
                </c:pt>
                <c:pt idx="6313" formatCode="General">
                  <c:v>4.37</c:v>
                </c:pt>
                <c:pt idx="6314" formatCode="General">
                  <c:v>4.4000000000000004</c:v>
                </c:pt>
                <c:pt idx="6315" formatCode="General">
                  <c:v>4.43</c:v>
                </c:pt>
                <c:pt idx="6316" formatCode="General">
                  <c:v>4.46</c:v>
                </c:pt>
                <c:pt idx="6317" formatCode="General">
                  <c:v>4.4800000000000004</c:v>
                </c:pt>
                <c:pt idx="6318" formatCode="General">
                  <c:v>4.5199999999999996</c:v>
                </c:pt>
                <c:pt idx="6319" formatCode="General">
                  <c:v>4.5999999999999996</c:v>
                </c:pt>
                <c:pt idx="6320" formatCode="General">
                  <c:v>4.66</c:v>
                </c:pt>
                <c:pt idx="6321" formatCode="General">
                  <c:v>4.72</c:v>
                </c:pt>
                <c:pt idx="6322" formatCode="General">
                  <c:v>4.74</c:v>
                </c:pt>
                <c:pt idx="6323" formatCode="General">
                  <c:v>4.7699999999999996</c:v>
                </c:pt>
                <c:pt idx="6324" formatCode="General">
                  <c:v>4.84</c:v>
                </c:pt>
                <c:pt idx="6325" formatCode="General">
                  <c:v>4.88</c:v>
                </c:pt>
                <c:pt idx="6326" formatCode="General">
                  <c:v>4.9000000000000004</c:v>
                </c:pt>
                <c:pt idx="6327" formatCode="General">
                  <c:v>4.92</c:v>
                </c:pt>
                <c:pt idx="6328" formatCode="General">
                  <c:v>5.26</c:v>
                </c:pt>
                <c:pt idx="6329" formatCode="General">
                  <c:v>5.32</c:v>
                </c:pt>
                <c:pt idx="6330" formatCode="General">
                  <c:v>5.37</c:v>
                </c:pt>
                <c:pt idx="6331" formatCode="General">
                  <c:v>5.43</c:v>
                </c:pt>
                <c:pt idx="6332" formatCode="General">
                  <c:v>5.47</c:v>
                </c:pt>
                <c:pt idx="6333" formatCode="General">
                  <c:v>5.51</c:v>
                </c:pt>
                <c:pt idx="6334" formatCode="General">
                  <c:v>5.54</c:v>
                </c:pt>
                <c:pt idx="6335" formatCode="General">
                  <c:v>5.57</c:v>
                </c:pt>
                <c:pt idx="6336" formatCode="General">
                  <c:v>5.65</c:v>
                </c:pt>
                <c:pt idx="6337" formatCode="General">
                  <c:v>5.68</c:v>
                </c:pt>
                <c:pt idx="6338" formatCode="General">
                  <c:v>5.74</c:v>
                </c:pt>
                <c:pt idx="6339" formatCode="General">
                  <c:v>5.79</c:v>
                </c:pt>
                <c:pt idx="6340" formatCode="General">
                  <c:v>5.84</c:v>
                </c:pt>
                <c:pt idx="6341" formatCode="General">
                  <c:v>5.88</c:v>
                </c:pt>
                <c:pt idx="6342" formatCode="General">
                  <c:v>5.95</c:v>
                </c:pt>
                <c:pt idx="6343" formatCode="General">
                  <c:v>6.05</c:v>
                </c:pt>
                <c:pt idx="6344" formatCode="General">
                  <c:v>6.14</c:v>
                </c:pt>
                <c:pt idx="6345" formatCode="General">
                  <c:v>6.24</c:v>
                </c:pt>
                <c:pt idx="6346" formatCode="General">
                  <c:v>6.34</c:v>
                </c:pt>
                <c:pt idx="6347" formatCode="General">
                  <c:v>6.33</c:v>
                </c:pt>
                <c:pt idx="6348" formatCode="General">
                  <c:v>6.31</c:v>
                </c:pt>
                <c:pt idx="6349" formatCode="General">
                  <c:v>6.36</c:v>
                </c:pt>
                <c:pt idx="6350" formatCode="General">
                  <c:v>6.39</c:v>
                </c:pt>
                <c:pt idx="6351" formatCode="General">
                  <c:v>6.4</c:v>
                </c:pt>
                <c:pt idx="6352" formatCode="General">
                  <c:v>6.41</c:v>
                </c:pt>
                <c:pt idx="6353" formatCode="General">
                  <c:v>6.42</c:v>
                </c:pt>
                <c:pt idx="6354" formatCode="General">
                  <c:v>6.44</c:v>
                </c:pt>
                <c:pt idx="6355" formatCode="General">
                  <c:v>6.45</c:v>
                </c:pt>
                <c:pt idx="6356" formatCode="General">
                  <c:v>6.45</c:v>
                </c:pt>
                <c:pt idx="6357" formatCode="General">
                  <c:v>6.46</c:v>
                </c:pt>
                <c:pt idx="6358" formatCode="General">
                  <c:v>6.48</c:v>
                </c:pt>
                <c:pt idx="6359" formatCode="General">
                  <c:v>6.5</c:v>
                </c:pt>
                <c:pt idx="6360" formatCode="General">
                  <c:v>6.51</c:v>
                </c:pt>
                <c:pt idx="6361" formatCode="General">
                  <c:v>6.53</c:v>
                </c:pt>
                <c:pt idx="6362" formatCode="General">
                  <c:v>6.54</c:v>
                </c:pt>
                <c:pt idx="6363" formatCode="General">
                  <c:v>6.56</c:v>
                </c:pt>
                <c:pt idx="6364" formatCode="General">
                  <c:v>6.59</c:v>
                </c:pt>
                <c:pt idx="6365" formatCode="General">
                  <c:v>6.61</c:v>
                </c:pt>
                <c:pt idx="6366" formatCode="General">
                  <c:v>6.64</c:v>
                </c:pt>
                <c:pt idx="6367" formatCode="General">
                  <c:v>6.66</c:v>
                </c:pt>
                <c:pt idx="6368" formatCode="General">
                  <c:v>6.7</c:v>
                </c:pt>
                <c:pt idx="6369" formatCode="General">
                  <c:v>6.72</c:v>
                </c:pt>
                <c:pt idx="6370" formatCode="General">
                  <c:v>6.74</c:v>
                </c:pt>
                <c:pt idx="6371" formatCode="General">
                  <c:v>6.76</c:v>
                </c:pt>
                <c:pt idx="6372" formatCode="General">
                  <c:v>6.77</c:v>
                </c:pt>
                <c:pt idx="6373" formatCode="General">
                  <c:v>6.78</c:v>
                </c:pt>
                <c:pt idx="6374" formatCode="General">
                  <c:v>6.81</c:v>
                </c:pt>
                <c:pt idx="6375" formatCode="General">
                  <c:v>6.84</c:v>
                </c:pt>
                <c:pt idx="6376" formatCode="General">
                  <c:v>6.88</c:v>
                </c:pt>
                <c:pt idx="6377" formatCode="General">
                  <c:v>6.91</c:v>
                </c:pt>
                <c:pt idx="6378" formatCode="General">
                  <c:v>6.94</c:v>
                </c:pt>
                <c:pt idx="6379" formatCode="General">
                  <c:v>6.97</c:v>
                </c:pt>
                <c:pt idx="6380" formatCode="General">
                  <c:v>6.98</c:v>
                </c:pt>
                <c:pt idx="6381" formatCode="General">
                  <c:v>6.98</c:v>
                </c:pt>
                <c:pt idx="6382" formatCode="General">
                  <c:v>7</c:v>
                </c:pt>
                <c:pt idx="6383" formatCode="General">
                  <c:v>7.03</c:v>
                </c:pt>
                <c:pt idx="6384" formatCode="General">
                  <c:v>7.05</c:v>
                </c:pt>
                <c:pt idx="6385" formatCode="General">
                  <c:v>7.05</c:v>
                </c:pt>
                <c:pt idx="6386" formatCode="General">
                  <c:v>7.05</c:v>
                </c:pt>
                <c:pt idx="6387" formatCode="General">
                  <c:v>7.08</c:v>
                </c:pt>
                <c:pt idx="6388" formatCode="General">
                  <c:v>7.1</c:v>
                </c:pt>
                <c:pt idx="6389" formatCode="General">
                  <c:v>7.12</c:v>
                </c:pt>
                <c:pt idx="6390" formatCode="General">
                  <c:v>7.14</c:v>
                </c:pt>
                <c:pt idx="6391" formatCode="General">
                  <c:v>7.08</c:v>
                </c:pt>
                <c:pt idx="6392" formatCode="General">
                  <c:v>7</c:v>
                </c:pt>
                <c:pt idx="6393" formatCode="General">
                  <c:v>6.99</c:v>
                </c:pt>
                <c:pt idx="6394" formatCode="General">
                  <c:v>6.99</c:v>
                </c:pt>
                <c:pt idx="6395" formatCode="General">
                  <c:v>7</c:v>
                </c:pt>
                <c:pt idx="6396" formatCode="General">
                  <c:v>7</c:v>
                </c:pt>
                <c:pt idx="6397" formatCode="General">
                  <c:v>7</c:v>
                </c:pt>
                <c:pt idx="6398" formatCode="General">
                  <c:v>7.01</c:v>
                </c:pt>
                <c:pt idx="6399" formatCode="General">
                  <c:v>7</c:v>
                </c:pt>
                <c:pt idx="6400" formatCode="General">
                  <c:v>7</c:v>
                </c:pt>
                <c:pt idx="6401" formatCode="General">
                  <c:v>7</c:v>
                </c:pt>
                <c:pt idx="6402" formatCode="General">
                  <c:v>7</c:v>
                </c:pt>
                <c:pt idx="6403" formatCode="General">
                  <c:v>7</c:v>
                </c:pt>
                <c:pt idx="6404" formatCode="General">
                  <c:v>7</c:v>
                </c:pt>
                <c:pt idx="6405" formatCode="General">
                  <c:v>7.01</c:v>
                </c:pt>
                <c:pt idx="6406" formatCode="General">
                  <c:v>7.01</c:v>
                </c:pt>
                <c:pt idx="6407" formatCode="General">
                  <c:v>7.01</c:v>
                </c:pt>
                <c:pt idx="6408" formatCode="General">
                  <c:v>7.01</c:v>
                </c:pt>
                <c:pt idx="6409" formatCode="General">
                  <c:v>7.01</c:v>
                </c:pt>
                <c:pt idx="6410" formatCode="General">
                  <c:v>7.02</c:v>
                </c:pt>
                <c:pt idx="6411" formatCode="General">
                  <c:v>7.02</c:v>
                </c:pt>
                <c:pt idx="6412" formatCode="General">
                  <c:v>7.03</c:v>
                </c:pt>
                <c:pt idx="6413" formatCode="General">
                  <c:v>7.03</c:v>
                </c:pt>
                <c:pt idx="6414" formatCode="General">
                  <c:v>7.03</c:v>
                </c:pt>
                <c:pt idx="6415" formatCode="General">
                  <c:v>7.03</c:v>
                </c:pt>
                <c:pt idx="6416" formatCode="General">
                  <c:v>7.03</c:v>
                </c:pt>
                <c:pt idx="6417" formatCode="General">
                  <c:v>7.02</c:v>
                </c:pt>
                <c:pt idx="6418" formatCode="General">
                  <c:v>7.03</c:v>
                </c:pt>
                <c:pt idx="6419" formatCode="General">
                  <c:v>7.04</c:v>
                </c:pt>
                <c:pt idx="6420" formatCode="General">
                  <c:v>7.04</c:v>
                </c:pt>
                <c:pt idx="6421" formatCode="General">
                  <c:v>7.06</c:v>
                </c:pt>
                <c:pt idx="6422" formatCode="General">
                  <c:v>7.05</c:v>
                </c:pt>
                <c:pt idx="6423" formatCode="General">
                  <c:v>7.06</c:v>
                </c:pt>
                <c:pt idx="6424" formatCode="General">
                  <c:v>7.06</c:v>
                </c:pt>
                <c:pt idx="6425" formatCode="General">
                  <c:v>7.07</c:v>
                </c:pt>
                <c:pt idx="6426" formatCode="General">
                  <c:v>7.08</c:v>
                </c:pt>
                <c:pt idx="6427" formatCode="General">
                  <c:v>7.1</c:v>
                </c:pt>
                <c:pt idx="6428" formatCode="General">
                  <c:v>7.11</c:v>
                </c:pt>
                <c:pt idx="6429" formatCode="General">
                  <c:v>7.14</c:v>
                </c:pt>
                <c:pt idx="6430" formatCode="General">
                  <c:v>7.15</c:v>
                </c:pt>
                <c:pt idx="6431" formatCode="General">
                  <c:v>7.16</c:v>
                </c:pt>
                <c:pt idx="6432" formatCode="General">
                  <c:v>7.16</c:v>
                </c:pt>
                <c:pt idx="6433" formatCode="General">
                  <c:v>7.16</c:v>
                </c:pt>
                <c:pt idx="6434" formatCode="General">
                  <c:v>7.16</c:v>
                </c:pt>
                <c:pt idx="6435" formatCode="General">
                  <c:v>7.15</c:v>
                </c:pt>
                <c:pt idx="6436" formatCode="General">
                  <c:v>7.15</c:v>
                </c:pt>
                <c:pt idx="6437" formatCode="General">
                  <c:v>7.15</c:v>
                </c:pt>
                <c:pt idx="6438" formatCode="General">
                  <c:v>7.15</c:v>
                </c:pt>
                <c:pt idx="6439" formatCode="General">
                  <c:v>7.15</c:v>
                </c:pt>
                <c:pt idx="6440" formatCode="General">
                  <c:v>7.15</c:v>
                </c:pt>
                <c:pt idx="6441" formatCode="General">
                  <c:v>7.15</c:v>
                </c:pt>
                <c:pt idx="6442" formatCode="General">
                  <c:v>7.14</c:v>
                </c:pt>
                <c:pt idx="6443" formatCode="General">
                  <c:v>7.15</c:v>
                </c:pt>
                <c:pt idx="6444" formatCode="General">
                  <c:v>7.14</c:v>
                </c:pt>
                <c:pt idx="6445" formatCode="General">
                  <c:v>7.15</c:v>
                </c:pt>
                <c:pt idx="6446" formatCode="General">
                  <c:v>7.16</c:v>
                </c:pt>
                <c:pt idx="6447" formatCode="General">
                  <c:v>7.16</c:v>
                </c:pt>
                <c:pt idx="6448" formatCode="General">
                  <c:v>7.17</c:v>
                </c:pt>
                <c:pt idx="6449" formatCode="General">
                  <c:v>7.18</c:v>
                </c:pt>
                <c:pt idx="6450" formatCode="General">
                  <c:v>7.21</c:v>
                </c:pt>
                <c:pt idx="6451" formatCode="General">
                  <c:v>7.28</c:v>
                </c:pt>
                <c:pt idx="6452" formatCode="General">
                  <c:v>7.31</c:v>
                </c:pt>
                <c:pt idx="6453" formatCode="General">
                  <c:v>7.33</c:v>
                </c:pt>
                <c:pt idx="6454" formatCode="General">
                  <c:v>7.25</c:v>
                </c:pt>
                <c:pt idx="6455" formatCode="General">
                  <c:v>7.19</c:v>
                </c:pt>
                <c:pt idx="6456" formatCode="General">
                  <c:v>7.19</c:v>
                </c:pt>
                <c:pt idx="6457" formatCode="General">
                  <c:v>7.2</c:v>
                </c:pt>
                <c:pt idx="6458" formatCode="General">
                  <c:v>7.21</c:v>
                </c:pt>
                <c:pt idx="6459" formatCode="General">
                  <c:v>7.28</c:v>
                </c:pt>
                <c:pt idx="6460" formatCode="General">
                  <c:v>7.31</c:v>
                </c:pt>
                <c:pt idx="6461" formatCode="General">
                  <c:v>7.33</c:v>
                </c:pt>
                <c:pt idx="6462" formatCode="General">
                  <c:v>7.34</c:v>
                </c:pt>
                <c:pt idx="6463" formatCode="General">
                  <c:v>7.36</c:v>
                </c:pt>
                <c:pt idx="6464" formatCode="General">
                  <c:v>7.4</c:v>
                </c:pt>
                <c:pt idx="6465" formatCode="General">
                  <c:v>7.43</c:v>
                </c:pt>
                <c:pt idx="6466" formatCode="General">
                  <c:v>7.44</c:v>
                </c:pt>
                <c:pt idx="6467" formatCode="General">
                  <c:v>7.45</c:v>
                </c:pt>
                <c:pt idx="6468" formatCode="General">
                  <c:v>7.43</c:v>
                </c:pt>
                <c:pt idx="6469" formatCode="General">
                  <c:v>7.46</c:v>
                </c:pt>
                <c:pt idx="6470" formatCode="General">
                  <c:v>7.48</c:v>
                </c:pt>
                <c:pt idx="6471" formatCode="General">
                  <c:v>7.51</c:v>
                </c:pt>
                <c:pt idx="6472" formatCode="General">
                  <c:v>7.53</c:v>
                </c:pt>
                <c:pt idx="6473" formatCode="General">
                  <c:v>7.56</c:v>
                </c:pt>
                <c:pt idx="6474" formatCode="General">
                  <c:v>7.59</c:v>
                </c:pt>
                <c:pt idx="6475" formatCode="General">
                  <c:v>7.61</c:v>
                </c:pt>
                <c:pt idx="6476" formatCode="General">
                  <c:v>7.59</c:v>
                </c:pt>
                <c:pt idx="6477" formatCode="General">
                  <c:v>7.59</c:v>
                </c:pt>
                <c:pt idx="6478" formatCode="General">
                  <c:v>7.5</c:v>
                </c:pt>
                <c:pt idx="6479" formatCode="General">
                  <c:v>7.42</c:v>
                </c:pt>
                <c:pt idx="6480" formatCode="General">
                  <c:v>7.42</c:v>
                </c:pt>
                <c:pt idx="6481" formatCode="General">
                  <c:v>7.4</c:v>
                </c:pt>
                <c:pt idx="6482" formatCode="General">
                  <c:v>7.39</c:v>
                </c:pt>
                <c:pt idx="6483" formatCode="General">
                  <c:v>7.4</c:v>
                </c:pt>
                <c:pt idx="6484" formatCode="General">
                  <c:v>7.37</c:v>
                </c:pt>
                <c:pt idx="6485" formatCode="General">
                  <c:v>7.36</c:v>
                </c:pt>
                <c:pt idx="6486" formatCode="General">
                  <c:v>7.34</c:v>
                </c:pt>
                <c:pt idx="6487" formatCode="General">
                  <c:v>7.32</c:v>
                </c:pt>
                <c:pt idx="6488" formatCode="General">
                  <c:v>7.31</c:v>
                </c:pt>
                <c:pt idx="6489" formatCode="General">
                  <c:v>7.3</c:v>
                </c:pt>
                <c:pt idx="6490" formatCode="General">
                  <c:v>7.31</c:v>
                </c:pt>
                <c:pt idx="6491" formatCode="General">
                  <c:v>7.28</c:v>
                </c:pt>
                <c:pt idx="6492" formatCode="General">
                  <c:v>7.25</c:v>
                </c:pt>
                <c:pt idx="6493" formatCode="General">
                  <c:v>7.24</c:v>
                </c:pt>
                <c:pt idx="6494" formatCode="General">
                  <c:v>7.22</c:v>
                </c:pt>
                <c:pt idx="6495" formatCode="General">
                  <c:v>7.2</c:v>
                </c:pt>
                <c:pt idx="6496" formatCode="General">
                  <c:v>7.19</c:v>
                </c:pt>
                <c:pt idx="6497" formatCode="General">
                  <c:v>7.18</c:v>
                </c:pt>
                <c:pt idx="6498" formatCode="General">
                  <c:v>7.16</c:v>
                </c:pt>
                <c:pt idx="6499" formatCode="General">
                  <c:v>7.14</c:v>
                </c:pt>
                <c:pt idx="6500" formatCode="General">
                  <c:v>7.1</c:v>
                </c:pt>
                <c:pt idx="6501" formatCode="General">
                  <c:v>7.09</c:v>
                </c:pt>
                <c:pt idx="6502" formatCode="General">
                  <c:v>7.08</c:v>
                </c:pt>
                <c:pt idx="6503" formatCode="General">
                  <c:v>7.06</c:v>
                </c:pt>
                <c:pt idx="6504" formatCode="General">
                  <c:v>7.06</c:v>
                </c:pt>
                <c:pt idx="6505" formatCode="General">
                  <c:v>7.06</c:v>
                </c:pt>
                <c:pt idx="6506" formatCode="General">
                  <c:v>7.05</c:v>
                </c:pt>
                <c:pt idx="6507" formatCode="General">
                  <c:v>7.05</c:v>
                </c:pt>
                <c:pt idx="6508" formatCode="General">
                  <c:v>7.04</c:v>
                </c:pt>
                <c:pt idx="6509" formatCode="General">
                  <c:v>7.03</c:v>
                </c:pt>
                <c:pt idx="6510" formatCode="General">
                  <c:v>7.03</c:v>
                </c:pt>
                <c:pt idx="6511" formatCode="General">
                  <c:v>7.02</c:v>
                </c:pt>
                <c:pt idx="6512" formatCode="General">
                  <c:v>7.02</c:v>
                </c:pt>
                <c:pt idx="6513" formatCode="General">
                  <c:v>7.01</c:v>
                </c:pt>
                <c:pt idx="6514" formatCode="General">
                  <c:v>7.01</c:v>
                </c:pt>
                <c:pt idx="6515" formatCode="General">
                  <c:v>7</c:v>
                </c:pt>
                <c:pt idx="6516" formatCode="General">
                  <c:v>6.99</c:v>
                </c:pt>
                <c:pt idx="6517" formatCode="General">
                  <c:v>6.96</c:v>
                </c:pt>
                <c:pt idx="6518" formatCode="General">
                  <c:v>6.99</c:v>
                </c:pt>
                <c:pt idx="6519" formatCode="General">
                  <c:v>6.95</c:v>
                </c:pt>
                <c:pt idx="6520" formatCode="General">
                  <c:v>6.95</c:v>
                </c:pt>
                <c:pt idx="6521" formatCode="General">
                  <c:v>6.92</c:v>
                </c:pt>
                <c:pt idx="6522" formatCode="General">
                  <c:v>6.92</c:v>
                </c:pt>
                <c:pt idx="6523" formatCode="General">
                  <c:v>6.93</c:v>
                </c:pt>
                <c:pt idx="6524" formatCode="General">
                  <c:v>6.91</c:v>
                </c:pt>
                <c:pt idx="6525" formatCode="General">
                  <c:v>6.93</c:v>
                </c:pt>
                <c:pt idx="6526" formatCode="General">
                  <c:v>6.92</c:v>
                </c:pt>
                <c:pt idx="6527" formatCode="General">
                  <c:v>6.91</c:v>
                </c:pt>
                <c:pt idx="6528" formatCode="General">
                  <c:v>6.93</c:v>
                </c:pt>
                <c:pt idx="6529" formatCode="General">
                  <c:v>6.93</c:v>
                </c:pt>
                <c:pt idx="6530" formatCode="General">
                  <c:v>6.95</c:v>
                </c:pt>
                <c:pt idx="6531" formatCode="General">
                  <c:v>6.94</c:v>
                </c:pt>
                <c:pt idx="6532" formatCode="General">
                  <c:v>6.95</c:v>
                </c:pt>
                <c:pt idx="6533" formatCode="General">
                  <c:v>6.95</c:v>
                </c:pt>
                <c:pt idx="6534" formatCode="General">
                  <c:v>6.95</c:v>
                </c:pt>
                <c:pt idx="6535" formatCode="General">
                  <c:v>6.93</c:v>
                </c:pt>
                <c:pt idx="6536" formatCode="General">
                  <c:v>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3-459E-A802-6687D5A22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145168"/>
        <c:axId val="799134352"/>
      </c:lineChart>
      <c:dateAx>
        <c:axId val="799145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34352"/>
        <c:crosses val="autoZero"/>
        <c:auto val="1"/>
        <c:lblOffset val="100"/>
        <c:baseTimeUnit val="days"/>
      </c:dateAx>
      <c:valAx>
        <c:axId val="7991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145168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483291</xdr:colOff>
      <xdr:row>0</xdr:row>
      <xdr:rowOff>93594</xdr:rowOff>
    </xdr:from>
    <xdr:to>
      <xdr:col>13</xdr:col>
      <xdr:colOff>447674</xdr:colOff>
      <xdr:row>19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3ED1F3-A3A5-4E98-87DC-6A5C40CDA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171450</xdr:rowOff>
    </xdr:from>
    <xdr:to>
      <xdr:col>21</xdr:col>
      <xdr:colOff>246523</xdr:colOff>
      <xdr:row>30</xdr:row>
      <xdr:rowOff>166688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D6BC2A-1344-4152-89CC-900D1FDBE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drive-global.kpmg.com/personal/spietrzyk_kpmg_pl/Documents/Dane/Prywatne/Mrokow.xlsm" TargetMode="External"/><Relationship Id="rId1" Type="http://schemas.openxmlformats.org/officeDocument/2006/relationships/externalLinkPath" Target="/personal/spietrzyk_kpmg_pl/Documents/Dane/Prywatne/Mroko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REGAT"/>
      <sheetName val="PODSUMOWANIE"/>
      <sheetName val="HISTORIA"/>
      <sheetName val="LICZNIKI"/>
      <sheetName val="BIURO"/>
      <sheetName val="WYDATKI"/>
      <sheetName val="NAJEMCY"/>
      <sheetName val="CENA NAJMU"/>
      <sheetName val="WYCENA DZIERŻAWY"/>
      <sheetName val="KREDYT"/>
      <sheetName val="DZIERŻAWA"/>
    </sheetNames>
    <sheetDataSet>
      <sheetData sheetId="0" refreshError="1"/>
      <sheetData sheetId="1" refreshError="1"/>
      <sheetData sheetId="2">
        <row r="1">
          <cell r="A1" t="str">
            <v>DATA</v>
          </cell>
          <cell r="K1" t="str">
            <v>EOMONTH</v>
          </cell>
        </row>
        <row r="2">
          <cell r="A2">
            <v>44927</v>
          </cell>
          <cell r="K2">
            <v>44957</v>
          </cell>
        </row>
        <row r="3">
          <cell r="A3">
            <v>44927</v>
          </cell>
          <cell r="K3">
            <v>44957</v>
          </cell>
        </row>
        <row r="4">
          <cell r="A4">
            <v>44927</v>
          </cell>
          <cell r="K4">
            <v>44957</v>
          </cell>
        </row>
        <row r="5">
          <cell r="A5">
            <v>44931</v>
          </cell>
          <cell r="K5">
            <v>44957</v>
          </cell>
        </row>
        <row r="6">
          <cell r="A6">
            <v>44931</v>
          </cell>
          <cell r="K6">
            <v>44957</v>
          </cell>
        </row>
        <row r="7">
          <cell r="A7">
            <v>44931</v>
          </cell>
          <cell r="K7">
            <v>44957</v>
          </cell>
        </row>
        <row r="8">
          <cell r="A8">
            <v>44931</v>
          </cell>
          <cell r="K8">
            <v>44957</v>
          </cell>
        </row>
        <row r="9">
          <cell r="A9">
            <v>44931</v>
          </cell>
          <cell r="K9">
            <v>44957</v>
          </cell>
        </row>
        <row r="10">
          <cell r="A10">
            <v>44936</v>
          </cell>
          <cell r="K10">
            <v>44957</v>
          </cell>
        </row>
        <row r="11">
          <cell r="A11">
            <v>44937</v>
          </cell>
          <cell r="K11">
            <v>44957</v>
          </cell>
        </row>
        <row r="12">
          <cell r="A12">
            <v>44937</v>
          </cell>
          <cell r="K12">
            <v>44957</v>
          </cell>
        </row>
        <row r="13">
          <cell r="A13">
            <v>44937</v>
          </cell>
          <cell r="K13">
            <v>44957</v>
          </cell>
        </row>
        <row r="14">
          <cell r="A14">
            <v>44938</v>
          </cell>
          <cell r="K14">
            <v>44957</v>
          </cell>
        </row>
        <row r="15">
          <cell r="A15">
            <v>44939</v>
          </cell>
          <cell r="K15">
            <v>44957</v>
          </cell>
        </row>
        <row r="16">
          <cell r="A16">
            <v>44939</v>
          </cell>
          <cell r="K16">
            <v>44957</v>
          </cell>
        </row>
        <row r="17">
          <cell r="A17">
            <v>44939</v>
          </cell>
          <cell r="K17">
            <v>44957</v>
          </cell>
        </row>
        <row r="18">
          <cell r="A18">
            <v>44939</v>
          </cell>
          <cell r="K18">
            <v>44957</v>
          </cell>
        </row>
        <row r="19">
          <cell r="A19">
            <v>44939</v>
          </cell>
          <cell r="K19">
            <v>44957</v>
          </cell>
        </row>
        <row r="20">
          <cell r="A20">
            <v>44939</v>
          </cell>
          <cell r="K20">
            <v>44957</v>
          </cell>
        </row>
        <row r="21">
          <cell r="A21">
            <v>44944</v>
          </cell>
          <cell r="K21">
            <v>44957</v>
          </cell>
        </row>
        <row r="22">
          <cell r="A22">
            <v>44945</v>
          </cell>
          <cell r="K22">
            <v>44957</v>
          </cell>
        </row>
        <row r="23">
          <cell r="A23">
            <v>44945</v>
          </cell>
          <cell r="K23">
            <v>44957</v>
          </cell>
        </row>
        <row r="24">
          <cell r="A24">
            <v>44945</v>
          </cell>
          <cell r="K24">
            <v>44957</v>
          </cell>
        </row>
        <row r="25">
          <cell r="A25">
            <v>44951</v>
          </cell>
          <cell r="K25">
            <v>44957</v>
          </cell>
        </row>
        <row r="26">
          <cell r="A26">
            <v>44952</v>
          </cell>
          <cell r="K26">
            <v>44957</v>
          </cell>
        </row>
        <row r="27">
          <cell r="A27">
            <v>44952</v>
          </cell>
          <cell r="K27">
            <v>44957</v>
          </cell>
        </row>
        <row r="28">
          <cell r="A28">
            <v>44957</v>
          </cell>
          <cell r="K28">
            <v>44957</v>
          </cell>
        </row>
        <row r="29">
          <cell r="A29">
            <v>44957</v>
          </cell>
          <cell r="K29">
            <v>44957</v>
          </cell>
        </row>
        <row r="30">
          <cell r="A30">
            <v>44957</v>
          </cell>
          <cell r="K30">
            <v>44957</v>
          </cell>
        </row>
        <row r="31">
          <cell r="A31">
            <v>44957</v>
          </cell>
          <cell r="K31">
            <v>44957</v>
          </cell>
        </row>
        <row r="32">
          <cell r="A32">
            <v>44958</v>
          </cell>
          <cell r="K32">
            <v>44985</v>
          </cell>
        </row>
        <row r="33">
          <cell r="A33">
            <v>44958</v>
          </cell>
          <cell r="K33">
            <v>44985</v>
          </cell>
        </row>
        <row r="34">
          <cell r="A34">
            <v>44958</v>
          </cell>
          <cell r="K34">
            <v>44985</v>
          </cell>
        </row>
        <row r="35">
          <cell r="A35">
            <v>44959</v>
          </cell>
          <cell r="K35">
            <v>44985</v>
          </cell>
        </row>
        <row r="36">
          <cell r="A36">
            <v>44964</v>
          </cell>
          <cell r="K36">
            <v>44985</v>
          </cell>
        </row>
        <row r="37">
          <cell r="A37">
            <v>44970</v>
          </cell>
          <cell r="K37">
            <v>44985</v>
          </cell>
        </row>
        <row r="38">
          <cell r="A38">
            <v>44970</v>
          </cell>
          <cell r="K38">
            <v>44985</v>
          </cell>
        </row>
        <row r="39">
          <cell r="A39">
            <v>44970</v>
          </cell>
          <cell r="K39">
            <v>44985</v>
          </cell>
        </row>
        <row r="40">
          <cell r="A40">
            <v>44970</v>
          </cell>
          <cell r="K40">
            <v>44985</v>
          </cell>
        </row>
        <row r="41">
          <cell r="A41">
            <v>44970</v>
          </cell>
          <cell r="K41">
            <v>44985</v>
          </cell>
        </row>
        <row r="42">
          <cell r="A42">
            <v>44970</v>
          </cell>
          <cell r="K42">
            <v>44985</v>
          </cell>
        </row>
        <row r="43">
          <cell r="A43">
            <v>44970</v>
          </cell>
          <cell r="K43">
            <v>44985</v>
          </cell>
        </row>
        <row r="44">
          <cell r="A44">
            <v>44970</v>
          </cell>
          <cell r="K44">
            <v>44985</v>
          </cell>
        </row>
        <row r="45">
          <cell r="A45">
            <v>44970</v>
          </cell>
          <cell r="K45">
            <v>44985</v>
          </cell>
        </row>
        <row r="46">
          <cell r="A46">
            <v>44972</v>
          </cell>
          <cell r="K46">
            <v>44985</v>
          </cell>
        </row>
        <row r="47">
          <cell r="A47">
            <v>44977</v>
          </cell>
          <cell r="K47">
            <v>44985</v>
          </cell>
        </row>
        <row r="48">
          <cell r="A48">
            <v>44977</v>
          </cell>
          <cell r="K48">
            <v>44985</v>
          </cell>
        </row>
        <row r="49">
          <cell r="A49">
            <v>44977</v>
          </cell>
          <cell r="K49">
            <v>44985</v>
          </cell>
        </row>
        <row r="50">
          <cell r="A50">
            <v>44981</v>
          </cell>
          <cell r="K50">
            <v>44985</v>
          </cell>
        </row>
        <row r="51">
          <cell r="A51">
            <v>44984</v>
          </cell>
          <cell r="K51">
            <v>44985</v>
          </cell>
        </row>
        <row r="52">
          <cell r="A52">
            <v>44985</v>
          </cell>
          <cell r="K52">
            <v>44985</v>
          </cell>
        </row>
        <row r="53">
          <cell r="A53">
            <v>44985</v>
          </cell>
          <cell r="K53">
            <v>44985</v>
          </cell>
        </row>
        <row r="54">
          <cell r="A54">
            <v>44985</v>
          </cell>
          <cell r="K54">
            <v>44985</v>
          </cell>
        </row>
        <row r="55">
          <cell r="A55">
            <v>44985</v>
          </cell>
          <cell r="K55">
            <v>44985</v>
          </cell>
        </row>
        <row r="56">
          <cell r="A56">
            <v>44985</v>
          </cell>
          <cell r="K56">
            <v>44985</v>
          </cell>
        </row>
        <row r="57">
          <cell r="A57">
            <v>44986</v>
          </cell>
          <cell r="K57">
            <v>45016</v>
          </cell>
        </row>
        <row r="58">
          <cell r="A58">
            <v>44986</v>
          </cell>
          <cell r="K58">
            <v>45016</v>
          </cell>
        </row>
        <row r="59">
          <cell r="A59">
            <v>44987</v>
          </cell>
          <cell r="K59">
            <v>45016</v>
          </cell>
        </row>
        <row r="60">
          <cell r="A60">
            <v>44987</v>
          </cell>
          <cell r="K60">
            <v>45016</v>
          </cell>
        </row>
        <row r="61">
          <cell r="A61">
            <v>44992</v>
          </cell>
          <cell r="K61">
            <v>45016</v>
          </cell>
        </row>
        <row r="62">
          <cell r="A62">
            <v>44998</v>
          </cell>
          <cell r="K62">
            <v>45016</v>
          </cell>
        </row>
        <row r="63">
          <cell r="A63">
            <v>44998</v>
          </cell>
          <cell r="K63">
            <v>45016</v>
          </cell>
        </row>
        <row r="64">
          <cell r="A64">
            <v>44999</v>
          </cell>
          <cell r="K64">
            <v>45016</v>
          </cell>
        </row>
        <row r="65">
          <cell r="A65">
            <v>45000</v>
          </cell>
          <cell r="K65">
            <v>45016</v>
          </cell>
        </row>
        <row r="66">
          <cell r="A66">
            <v>45000</v>
          </cell>
          <cell r="K66">
            <v>45016</v>
          </cell>
        </row>
        <row r="67">
          <cell r="A67">
            <v>45000</v>
          </cell>
          <cell r="K67">
            <v>45016</v>
          </cell>
        </row>
        <row r="68">
          <cell r="A68">
            <v>45003</v>
          </cell>
          <cell r="K68">
            <v>45016</v>
          </cell>
        </row>
        <row r="69">
          <cell r="A69">
            <v>45003</v>
          </cell>
          <cell r="K69">
            <v>45016</v>
          </cell>
        </row>
        <row r="70">
          <cell r="A70">
            <v>45003</v>
          </cell>
          <cell r="K70">
            <v>45016</v>
          </cell>
        </row>
        <row r="71">
          <cell r="A71">
            <v>45005</v>
          </cell>
          <cell r="K71">
            <v>45016</v>
          </cell>
        </row>
        <row r="72">
          <cell r="A72">
            <v>45006</v>
          </cell>
          <cell r="K72">
            <v>45016</v>
          </cell>
        </row>
        <row r="73">
          <cell r="A73">
            <v>45007</v>
          </cell>
          <cell r="K73">
            <v>45016</v>
          </cell>
        </row>
        <row r="74">
          <cell r="A74">
            <v>45008</v>
          </cell>
          <cell r="K74">
            <v>45016</v>
          </cell>
        </row>
        <row r="75">
          <cell r="A75">
            <v>45012</v>
          </cell>
          <cell r="K75">
            <v>45016</v>
          </cell>
        </row>
        <row r="76">
          <cell r="A76">
            <v>45012</v>
          </cell>
          <cell r="K76">
            <v>45016</v>
          </cell>
        </row>
        <row r="77">
          <cell r="A77">
            <v>45013</v>
          </cell>
          <cell r="K77">
            <v>45016</v>
          </cell>
        </row>
        <row r="78">
          <cell r="A78">
            <v>45013</v>
          </cell>
          <cell r="K78">
            <v>45016</v>
          </cell>
        </row>
        <row r="79">
          <cell r="A79">
            <v>45013</v>
          </cell>
          <cell r="K79">
            <v>45016</v>
          </cell>
        </row>
        <row r="80">
          <cell r="A80">
            <v>45015</v>
          </cell>
          <cell r="K80">
            <v>45016</v>
          </cell>
        </row>
        <row r="81">
          <cell r="A81">
            <v>45016</v>
          </cell>
          <cell r="K81">
            <v>45016</v>
          </cell>
        </row>
        <row r="82">
          <cell r="A82">
            <v>45016</v>
          </cell>
          <cell r="K82">
            <v>45016</v>
          </cell>
        </row>
        <row r="83">
          <cell r="A83">
            <v>45016</v>
          </cell>
          <cell r="K83">
            <v>45016</v>
          </cell>
        </row>
        <row r="84">
          <cell r="A84">
            <v>45016</v>
          </cell>
          <cell r="K84">
            <v>45016</v>
          </cell>
        </row>
        <row r="85">
          <cell r="A85">
            <v>45017</v>
          </cell>
          <cell r="K85">
            <v>45046</v>
          </cell>
        </row>
        <row r="86">
          <cell r="A86">
            <v>45017</v>
          </cell>
          <cell r="K86">
            <v>45046</v>
          </cell>
        </row>
        <row r="87">
          <cell r="A87">
            <v>45017</v>
          </cell>
          <cell r="K87">
            <v>45046</v>
          </cell>
        </row>
        <row r="88">
          <cell r="A88">
            <v>45020</v>
          </cell>
          <cell r="K88">
            <v>45046</v>
          </cell>
        </row>
        <row r="89">
          <cell r="A89">
            <v>45022</v>
          </cell>
          <cell r="K89">
            <v>45046</v>
          </cell>
        </row>
        <row r="90">
          <cell r="A90">
            <v>45022</v>
          </cell>
          <cell r="K90">
            <v>45046</v>
          </cell>
        </row>
        <row r="91">
          <cell r="A91">
            <v>45023</v>
          </cell>
          <cell r="K91">
            <v>45046</v>
          </cell>
        </row>
        <row r="92">
          <cell r="A92">
            <v>45027</v>
          </cell>
          <cell r="K92">
            <v>45046</v>
          </cell>
        </row>
        <row r="93">
          <cell r="A93">
            <v>45027</v>
          </cell>
          <cell r="K93">
            <v>45046</v>
          </cell>
        </row>
        <row r="94">
          <cell r="A94">
            <v>45027</v>
          </cell>
          <cell r="K94">
            <v>45046</v>
          </cell>
        </row>
        <row r="95">
          <cell r="A95">
            <v>45029</v>
          </cell>
          <cell r="K95">
            <v>45046</v>
          </cell>
        </row>
        <row r="96">
          <cell r="A96">
            <v>45029</v>
          </cell>
          <cell r="K96">
            <v>45046</v>
          </cell>
        </row>
        <row r="97">
          <cell r="A97">
            <v>45033</v>
          </cell>
          <cell r="K97">
            <v>45046</v>
          </cell>
        </row>
        <row r="98">
          <cell r="A98">
            <v>45033</v>
          </cell>
          <cell r="K98">
            <v>45046</v>
          </cell>
        </row>
        <row r="99">
          <cell r="A99">
            <v>45034</v>
          </cell>
          <cell r="K99">
            <v>45046</v>
          </cell>
        </row>
        <row r="100">
          <cell r="A100">
            <v>45034</v>
          </cell>
          <cell r="K100">
            <v>45046</v>
          </cell>
        </row>
        <row r="101">
          <cell r="A101">
            <v>45036</v>
          </cell>
          <cell r="K101">
            <v>45046</v>
          </cell>
        </row>
        <row r="102">
          <cell r="A102">
            <v>45039</v>
          </cell>
          <cell r="K102">
            <v>45046</v>
          </cell>
        </row>
        <row r="103">
          <cell r="A103">
            <v>45039</v>
          </cell>
          <cell r="K103">
            <v>45046</v>
          </cell>
        </row>
        <row r="104">
          <cell r="A104">
            <v>45039</v>
          </cell>
          <cell r="K104">
            <v>45046</v>
          </cell>
        </row>
        <row r="105">
          <cell r="A105">
            <v>45039</v>
          </cell>
          <cell r="K105">
            <v>45046</v>
          </cell>
        </row>
        <row r="106">
          <cell r="A106">
            <v>45041</v>
          </cell>
          <cell r="K106">
            <v>45046</v>
          </cell>
        </row>
        <row r="107">
          <cell r="A107">
            <v>45043</v>
          </cell>
          <cell r="K107">
            <v>45046</v>
          </cell>
        </row>
        <row r="108">
          <cell r="A108">
            <v>45044</v>
          </cell>
          <cell r="K108">
            <v>45046</v>
          </cell>
        </row>
        <row r="109">
          <cell r="A109">
            <v>45046</v>
          </cell>
          <cell r="K109">
            <v>45046</v>
          </cell>
        </row>
        <row r="110">
          <cell r="A110">
            <v>45046</v>
          </cell>
          <cell r="K110">
            <v>45046</v>
          </cell>
        </row>
        <row r="111">
          <cell r="A111">
            <v>45046</v>
          </cell>
          <cell r="K111">
            <v>45046</v>
          </cell>
        </row>
        <row r="112">
          <cell r="A112">
            <v>45046</v>
          </cell>
          <cell r="K112">
            <v>45046</v>
          </cell>
        </row>
        <row r="113">
          <cell r="A113">
            <v>45047</v>
          </cell>
          <cell r="K113">
            <v>45077</v>
          </cell>
        </row>
        <row r="114">
          <cell r="A114">
            <v>45047</v>
          </cell>
          <cell r="K114">
            <v>45077</v>
          </cell>
        </row>
        <row r="115">
          <cell r="A115">
            <v>45050</v>
          </cell>
          <cell r="K115">
            <v>45077</v>
          </cell>
        </row>
        <row r="116">
          <cell r="A116">
            <v>45054</v>
          </cell>
          <cell r="K116">
            <v>45077</v>
          </cell>
        </row>
        <row r="117">
          <cell r="A117">
            <v>45054</v>
          </cell>
          <cell r="K117">
            <v>45077</v>
          </cell>
        </row>
        <row r="118">
          <cell r="A118">
            <v>45059</v>
          </cell>
          <cell r="K118">
            <v>45077</v>
          </cell>
        </row>
        <row r="119">
          <cell r="A119">
            <v>45059</v>
          </cell>
          <cell r="K119">
            <v>45077</v>
          </cell>
        </row>
        <row r="120">
          <cell r="A120">
            <v>45060</v>
          </cell>
          <cell r="K120">
            <v>45077</v>
          </cell>
        </row>
        <row r="121">
          <cell r="A121">
            <v>45062</v>
          </cell>
          <cell r="K121">
            <v>45077</v>
          </cell>
        </row>
        <row r="122">
          <cell r="A122">
            <v>45063</v>
          </cell>
          <cell r="K122">
            <v>45077</v>
          </cell>
        </row>
        <row r="123">
          <cell r="A123">
            <v>45063</v>
          </cell>
          <cell r="K123">
            <v>45077</v>
          </cell>
        </row>
        <row r="124">
          <cell r="A124">
            <v>45063</v>
          </cell>
          <cell r="K124">
            <v>45077</v>
          </cell>
        </row>
        <row r="125">
          <cell r="A125">
            <v>45063</v>
          </cell>
          <cell r="K125">
            <v>45077</v>
          </cell>
        </row>
        <row r="126">
          <cell r="A126">
            <v>45063</v>
          </cell>
          <cell r="K126">
            <v>45077</v>
          </cell>
        </row>
        <row r="127">
          <cell r="A127">
            <v>45063</v>
          </cell>
          <cell r="K127">
            <v>45077</v>
          </cell>
        </row>
        <row r="128">
          <cell r="A128">
            <v>45063</v>
          </cell>
          <cell r="K128">
            <v>45077</v>
          </cell>
        </row>
        <row r="129">
          <cell r="A129">
            <v>45063</v>
          </cell>
          <cell r="K129">
            <v>45077</v>
          </cell>
        </row>
        <row r="130">
          <cell r="A130">
            <v>45063</v>
          </cell>
          <cell r="K130">
            <v>45077</v>
          </cell>
        </row>
        <row r="131">
          <cell r="A131">
            <v>45065</v>
          </cell>
          <cell r="K131">
            <v>45077</v>
          </cell>
        </row>
        <row r="132">
          <cell r="A132">
            <v>45068</v>
          </cell>
          <cell r="K132">
            <v>45077</v>
          </cell>
        </row>
        <row r="133">
          <cell r="A133">
            <v>45069</v>
          </cell>
          <cell r="K133">
            <v>45077</v>
          </cell>
        </row>
        <row r="134">
          <cell r="A134">
            <v>45070</v>
          </cell>
          <cell r="K134">
            <v>45077</v>
          </cell>
        </row>
        <row r="135">
          <cell r="A135">
            <v>45071</v>
          </cell>
          <cell r="K135">
            <v>45077</v>
          </cell>
        </row>
        <row r="136">
          <cell r="A136">
            <v>45073</v>
          </cell>
          <cell r="K136">
            <v>45077</v>
          </cell>
        </row>
        <row r="137">
          <cell r="A137">
            <v>45077</v>
          </cell>
          <cell r="K137">
            <v>45077</v>
          </cell>
        </row>
        <row r="138">
          <cell r="A138">
            <v>45077</v>
          </cell>
          <cell r="K138">
            <v>45077</v>
          </cell>
        </row>
        <row r="139">
          <cell r="A139">
            <v>45077</v>
          </cell>
          <cell r="K139">
            <v>45077</v>
          </cell>
        </row>
        <row r="140">
          <cell r="A140">
            <v>45077</v>
          </cell>
          <cell r="K140">
            <v>45077</v>
          </cell>
        </row>
        <row r="141">
          <cell r="A141">
            <v>45078</v>
          </cell>
          <cell r="K141">
            <v>45107</v>
          </cell>
        </row>
        <row r="142">
          <cell r="A142">
            <v>45078</v>
          </cell>
          <cell r="K142">
            <v>45107</v>
          </cell>
        </row>
        <row r="143">
          <cell r="A143">
            <v>45078</v>
          </cell>
          <cell r="K143">
            <v>45107</v>
          </cell>
        </row>
        <row r="144">
          <cell r="A144">
            <v>45084</v>
          </cell>
          <cell r="K144">
            <v>45107</v>
          </cell>
        </row>
        <row r="145">
          <cell r="A145">
            <v>45088</v>
          </cell>
          <cell r="K145">
            <v>45107</v>
          </cell>
        </row>
        <row r="146">
          <cell r="A146">
            <v>45089</v>
          </cell>
          <cell r="K146">
            <v>45107</v>
          </cell>
        </row>
        <row r="147">
          <cell r="A147">
            <v>45090</v>
          </cell>
          <cell r="K147">
            <v>45107</v>
          </cell>
        </row>
        <row r="148">
          <cell r="A148">
            <v>45090</v>
          </cell>
          <cell r="K148">
            <v>45107</v>
          </cell>
        </row>
        <row r="149">
          <cell r="A149">
            <v>45090</v>
          </cell>
          <cell r="K149">
            <v>45107</v>
          </cell>
        </row>
        <row r="150">
          <cell r="A150">
            <v>45090</v>
          </cell>
          <cell r="K150">
            <v>45107</v>
          </cell>
        </row>
        <row r="151">
          <cell r="A151">
            <v>45093</v>
          </cell>
          <cell r="K151">
            <v>45107</v>
          </cell>
        </row>
        <row r="152">
          <cell r="A152">
            <v>45093</v>
          </cell>
          <cell r="K152">
            <v>45107</v>
          </cell>
        </row>
        <row r="153">
          <cell r="A153">
            <v>45093</v>
          </cell>
          <cell r="K153">
            <v>45107</v>
          </cell>
        </row>
        <row r="154">
          <cell r="A154">
            <v>45093</v>
          </cell>
          <cell r="K154">
            <v>45107</v>
          </cell>
        </row>
        <row r="155">
          <cell r="A155">
            <v>45096</v>
          </cell>
          <cell r="K155">
            <v>45107</v>
          </cell>
        </row>
        <row r="156">
          <cell r="A156">
            <v>45097</v>
          </cell>
          <cell r="K156">
            <v>45107</v>
          </cell>
        </row>
        <row r="157">
          <cell r="A157">
            <v>45097</v>
          </cell>
          <cell r="K157">
            <v>45107</v>
          </cell>
        </row>
        <row r="158">
          <cell r="A158">
            <v>45098</v>
          </cell>
          <cell r="K158">
            <v>45107</v>
          </cell>
        </row>
        <row r="159">
          <cell r="A159">
            <v>45098</v>
          </cell>
          <cell r="K159">
            <v>45107</v>
          </cell>
        </row>
        <row r="160">
          <cell r="A160">
            <v>45100</v>
          </cell>
          <cell r="K160">
            <v>45107</v>
          </cell>
        </row>
        <row r="161">
          <cell r="A161">
            <v>45102</v>
          </cell>
          <cell r="K161">
            <v>45107</v>
          </cell>
        </row>
        <row r="162">
          <cell r="A162">
            <v>45103</v>
          </cell>
          <cell r="K162">
            <v>45107</v>
          </cell>
        </row>
        <row r="163">
          <cell r="A163">
            <v>45104</v>
          </cell>
          <cell r="K163">
            <v>45107</v>
          </cell>
        </row>
        <row r="164">
          <cell r="A164">
            <v>45105</v>
          </cell>
          <cell r="K164">
            <v>45107</v>
          </cell>
        </row>
        <row r="165">
          <cell r="A165">
            <v>45106</v>
          </cell>
          <cell r="K165">
            <v>45107</v>
          </cell>
        </row>
        <row r="166">
          <cell r="A166">
            <v>45107</v>
          </cell>
          <cell r="K166">
            <v>45107</v>
          </cell>
        </row>
        <row r="167">
          <cell r="A167">
            <v>45107</v>
          </cell>
          <cell r="K167">
            <v>45107</v>
          </cell>
        </row>
        <row r="168">
          <cell r="A168">
            <v>45107</v>
          </cell>
          <cell r="K168">
            <v>45107</v>
          </cell>
        </row>
        <row r="169">
          <cell r="A169">
            <v>45107</v>
          </cell>
          <cell r="K169">
            <v>45107</v>
          </cell>
        </row>
        <row r="170">
          <cell r="A170">
            <v>45108</v>
          </cell>
          <cell r="K170">
            <v>45138</v>
          </cell>
        </row>
        <row r="171">
          <cell r="A171">
            <v>45109</v>
          </cell>
          <cell r="K171">
            <v>45138</v>
          </cell>
        </row>
        <row r="172">
          <cell r="A172">
            <v>45110</v>
          </cell>
          <cell r="K172">
            <v>45138</v>
          </cell>
        </row>
        <row r="173">
          <cell r="A173">
            <v>45110</v>
          </cell>
          <cell r="K173">
            <v>45138</v>
          </cell>
        </row>
        <row r="174">
          <cell r="A174">
            <v>45114</v>
          </cell>
          <cell r="K174">
            <v>45138</v>
          </cell>
        </row>
        <row r="175">
          <cell r="A175">
            <v>45114</v>
          </cell>
          <cell r="K175">
            <v>45138</v>
          </cell>
        </row>
        <row r="176">
          <cell r="A176">
            <v>45117</v>
          </cell>
          <cell r="K176">
            <v>45138</v>
          </cell>
        </row>
        <row r="177">
          <cell r="A177">
            <v>45118</v>
          </cell>
          <cell r="K177">
            <v>45138</v>
          </cell>
        </row>
        <row r="178">
          <cell r="A178">
            <v>45118</v>
          </cell>
          <cell r="K178">
            <v>45138</v>
          </cell>
        </row>
        <row r="179">
          <cell r="A179">
            <v>45118</v>
          </cell>
          <cell r="K179">
            <v>45138</v>
          </cell>
        </row>
        <row r="180">
          <cell r="A180">
            <v>45118</v>
          </cell>
          <cell r="K180">
            <v>45138</v>
          </cell>
        </row>
        <row r="181">
          <cell r="A181">
            <v>45120</v>
          </cell>
          <cell r="K181">
            <v>45138</v>
          </cell>
        </row>
        <row r="182">
          <cell r="A182">
            <v>45120</v>
          </cell>
          <cell r="K182">
            <v>45138</v>
          </cell>
        </row>
        <row r="183">
          <cell r="A183">
            <v>45120</v>
          </cell>
          <cell r="K183">
            <v>45138</v>
          </cell>
        </row>
        <row r="184">
          <cell r="A184">
            <v>45125</v>
          </cell>
          <cell r="K184">
            <v>45138</v>
          </cell>
        </row>
        <row r="185">
          <cell r="A185">
            <v>45125</v>
          </cell>
          <cell r="K185">
            <v>45138</v>
          </cell>
        </row>
        <row r="186">
          <cell r="A186">
            <v>45125</v>
          </cell>
          <cell r="K186">
            <v>45138</v>
          </cell>
        </row>
        <row r="187">
          <cell r="A187">
            <v>45126</v>
          </cell>
          <cell r="K187">
            <v>45138</v>
          </cell>
        </row>
        <row r="188">
          <cell r="A188">
            <v>45127</v>
          </cell>
          <cell r="K188">
            <v>45138</v>
          </cell>
        </row>
        <row r="189">
          <cell r="A189">
            <v>45127</v>
          </cell>
          <cell r="K189">
            <v>45138</v>
          </cell>
        </row>
        <row r="190">
          <cell r="A190">
            <v>45127</v>
          </cell>
          <cell r="K190">
            <v>45138</v>
          </cell>
        </row>
        <row r="191">
          <cell r="A191">
            <v>45127</v>
          </cell>
          <cell r="K191">
            <v>45138</v>
          </cell>
        </row>
        <row r="192">
          <cell r="A192">
            <v>45127</v>
          </cell>
          <cell r="K192">
            <v>45138</v>
          </cell>
        </row>
        <row r="193">
          <cell r="A193">
            <v>45127</v>
          </cell>
          <cell r="K193">
            <v>45138</v>
          </cell>
        </row>
        <row r="194">
          <cell r="A194">
            <v>45127</v>
          </cell>
          <cell r="K194">
            <v>45138</v>
          </cell>
        </row>
        <row r="195">
          <cell r="A195">
            <v>45130</v>
          </cell>
          <cell r="K195">
            <v>45138</v>
          </cell>
        </row>
        <row r="196">
          <cell r="A196">
            <v>45130</v>
          </cell>
          <cell r="K196">
            <v>45138</v>
          </cell>
        </row>
        <row r="197">
          <cell r="A197">
            <v>45130</v>
          </cell>
          <cell r="K197">
            <v>45138</v>
          </cell>
        </row>
        <row r="198">
          <cell r="A198">
            <v>45132</v>
          </cell>
          <cell r="K198">
            <v>45138</v>
          </cell>
        </row>
        <row r="199">
          <cell r="A199">
            <v>45132</v>
          </cell>
          <cell r="K199">
            <v>45138</v>
          </cell>
        </row>
        <row r="200">
          <cell r="A200">
            <v>45133</v>
          </cell>
          <cell r="K200">
            <v>45138</v>
          </cell>
        </row>
        <row r="201">
          <cell r="A201">
            <v>45134</v>
          </cell>
          <cell r="K201">
            <v>45138</v>
          </cell>
        </row>
        <row r="202">
          <cell r="A202">
            <v>45134</v>
          </cell>
          <cell r="K202">
            <v>45138</v>
          </cell>
        </row>
        <row r="203">
          <cell r="A203">
            <v>45134</v>
          </cell>
          <cell r="K203">
            <v>45138</v>
          </cell>
        </row>
        <row r="204">
          <cell r="A204">
            <v>45138</v>
          </cell>
          <cell r="K204">
            <v>45138</v>
          </cell>
        </row>
        <row r="205">
          <cell r="A205">
            <v>45139</v>
          </cell>
          <cell r="K205">
            <v>45169</v>
          </cell>
        </row>
        <row r="206">
          <cell r="A206">
            <v>45139</v>
          </cell>
          <cell r="K206">
            <v>45169</v>
          </cell>
        </row>
        <row r="207">
          <cell r="A207">
            <v>45142</v>
          </cell>
          <cell r="K207">
            <v>45169</v>
          </cell>
        </row>
        <row r="208">
          <cell r="A208">
            <v>45145</v>
          </cell>
          <cell r="K208">
            <v>45169</v>
          </cell>
        </row>
        <row r="209">
          <cell r="A209">
            <v>45145</v>
          </cell>
          <cell r="K209">
            <v>45169</v>
          </cell>
        </row>
        <row r="210">
          <cell r="A210">
            <v>45145</v>
          </cell>
          <cell r="K210">
            <v>45169</v>
          </cell>
        </row>
        <row r="211">
          <cell r="A211">
            <v>45145</v>
          </cell>
          <cell r="K211">
            <v>45169</v>
          </cell>
        </row>
        <row r="212">
          <cell r="A212">
            <v>45149</v>
          </cell>
          <cell r="K212">
            <v>45169</v>
          </cell>
        </row>
        <row r="213">
          <cell r="A213">
            <v>45149</v>
          </cell>
          <cell r="K213">
            <v>45169</v>
          </cell>
        </row>
        <row r="214">
          <cell r="A214">
            <v>45151</v>
          </cell>
          <cell r="K214">
            <v>45169</v>
          </cell>
        </row>
        <row r="215">
          <cell r="A215">
            <v>45151</v>
          </cell>
          <cell r="K215">
            <v>45169</v>
          </cell>
        </row>
        <row r="216">
          <cell r="A216">
            <v>45153</v>
          </cell>
          <cell r="K216">
            <v>45169</v>
          </cell>
        </row>
        <row r="217">
          <cell r="A217">
            <v>45157</v>
          </cell>
          <cell r="K217">
            <v>45169</v>
          </cell>
        </row>
        <row r="218">
          <cell r="A218">
            <v>45157</v>
          </cell>
          <cell r="K218">
            <v>45169</v>
          </cell>
        </row>
        <row r="219">
          <cell r="A219">
            <v>45158</v>
          </cell>
          <cell r="K219">
            <v>45169</v>
          </cell>
        </row>
        <row r="220">
          <cell r="A220">
            <v>45159</v>
          </cell>
          <cell r="K220">
            <v>45169</v>
          </cell>
        </row>
        <row r="221">
          <cell r="A221">
            <v>45159</v>
          </cell>
          <cell r="K221">
            <v>45169</v>
          </cell>
        </row>
        <row r="222">
          <cell r="A222">
            <v>45159</v>
          </cell>
          <cell r="K222">
            <v>45169</v>
          </cell>
        </row>
        <row r="223">
          <cell r="A223">
            <v>45159</v>
          </cell>
          <cell r="K223">
            <v>45169</v>
          </cell>
        </row>
        <row r="224">
          <cell r="A224">
            <v>45159</v>
          </cell>
          <cell r="K224">
            <v>45169</v>
          </cell>
        </row>
        <row r="225">
          <cell r="A225">
            <v>45159</v>
          </cell>
          <cell r="K225">
            <v>45169</v>
          </cell>
        </row>
        <row r="226">
          <cell r="A226">
            <v>45159</v>
          </cell>
          <cell r="K226">
            <v>45169</v>
          </cell>
        </row>
        <row r="227">
          <cell r="A227">
            <v>45159</v>
          </cell>
          <cell r="K227">
            <v>45169</v>
          </cell>
        </row>
        <row r="228">
          <cell r="A228">
            <v>45162</v>
          </cell>
          <cell r="K228">
            <v>45169</v>
          </cell>
        </row>
        <row r="229">
          <cell r="A229">
            <v>45162</v>
          </cell>
          <cell r="K229">
            <v>45169</v>
          </cell>
        </row>
        <row r="230">
          <cell r="A230">
            <v>45163</v>
          </cell>
          <cell r="K230">
            <v>45169</v>
          </cell>
        </row>
        <row r="231">
          <cell r="A231">
            <v>45169</v>
          </cell>
          <cell r="K231">
            <v>45169</v>
          </cell>
        </row>
        <row r="232">
          <cell r="A232">
            <v>45170</v>
          </cell>
          <cell r="K232">
            <v>45199</v>
          </cell>
        </row>
        <row r="233">
          <cell r="A233">
            <v>45170</v>
          </cell>
          <cell r="K233">
            <v>45199</v>
          </cell>
        </row>
        <row r="234">
          <cell r="A234">
            <v>45174</v>
          </cell>
          <cell r="K234">
            <v>45199</v>
          </cell>
        </row>
        <row r="235">
          <cell r="A235">
            <v>45176</v>
          </cell>
          <cell r="K235">
            <v>45199</v>
          </cell>
        </row>
        <row r="236">
          <cell r="A236">
            <v>45178</v>
          </cell>
          <cell r="K236">
            <v>45199</v>
          </cell>
        </row>
        <row r="237">
          <cell r="A237">
            <v>45178</v>
          </cell>
          <cell r="K237">
            <v>45199</v>
          </cell>
        </row>
        <row r="238">
          <cell r="A238">
            <v>45178</v>
          </cell>
          <cell r="K238">
            <v>45199</v>
          </cell>
        </row>
        <row r="239">
          <cell r="A239">
            <v>45178</v>
          </cell>
          <cell r="K239">
            <v>45199</v>
          </cell>
        </row>
        <row r="240">
          <cell r="A240">
            <v>45180</v>
          </cell>
          <cell r="K240">
            <v>45199</v>
          </cell>
        </row>
        <row r="241">
          <cell r="A241">
            <v>45182</v>
          </cell>
          <cell r="K241">
            <v>45199</v>
          </cell>
        </row>
        <row r="242">
          <cell r="A242">
            <v>45183</v>
          </cell>
          <cell r="K242">
            <v>45199</v>
          </cell>
        </row>
        <row r="243">
          <cell r="A243">
            <v>45188</v>
          </cell>
          <cell r="K243">
            <v>45199</v>
          </cell>
        </row>
        <row r="244">
          <cell r="A244">
            <v>45188</v>
          </cell>
          <cell r="K244">
            <v>45199</v>
          </cell>
        </row>
        <row r="245">
          <cell r="A245">
            <v>45188</v>
          </cell>
          <cell r="K245">
            <v>45199</v>
          </cell>
        </row>
        <row r="246">
          <cell r="A246">
            <v>45188</v>
          </cell>
          <cell r="K246">
            <v>45199</v>
          </cell>
        </row>
        <row r="247">
          <cell r="A247">
            <v>45188</v>
          </cell>
          <cell r="K247">
            <v>45199</v>
          </cell>
        </row>
        <row r="248">
          <cell r="A248">
            <v>45188</v>
          </cell>
          <cell r="K248">
            <v>45199</v>
          </cell>
        </row>
        <row r="249">
          <cell r="A249">
            <v>45188</v>
          </cell>
          <cell r="K249">
            <v>45199</v>
          </cell>
        </row>
        <row r="250">
          <cell r="A250">
            <v>45190</v>
          </cell>
          <cell r="K250">
            <v>45199</v>
          </cell>
        </row>
        <row r="251">
          <cell r="A251">
            <v>45190</v>
          </cell>
          <cell r="K251">
            <v>45199</v>
          </cell>
        </row>
        <row r="252">
          <cell r="A252">
            <v>45190</v>
          </cell>
          <cell r="K252">
            <v>45199</v>
          </cell>
        </row>
        <row r="253">
          <cell r="A253">
            <v>45190</v>
          </cell>
          <cell r="K253">
            <v>45199</v>
          </cell>
        </row>
        <row r="254">
          <cell r="A254">
            <v>45191</v>
          </cell>
          <cell r="K254">
            <v>45199</v>
          </cell>
        </row>
        <row r="255">
          <cell r="A255">
            <v>45194</v>
          </cell>
          <cell r="K255">
            <v>45199</v>
          </cell>
        </row>
        <row r="256">
          <cell r="A256">
            <v>45194</v>
          </cell>
          <cell r="K256">
            <v>45199</v>
          </cell>
        </row>
        <row r="257">
          <cell r="A257">
            <v>45194</v>
          </cell>
          <cell r="K257">
            <v>45199</v>
          </cell>
        </row>
        <row r="258">
          <cell r="A258">
            <v>45194</v>
          </cell>
          <cell r="K258">
            <v>45199</v>
          </cell>
        </row>
        <row r="259">
          <cell r="A259">
            <v>45200</v>
          </cell>
          <cell r="K259">
            <v>45230</v>
          </cell>
        </row>
        <row r="260">
          <cell r="A260">
            <v>45200</v>
          </cell>
          <cell r="K260">
            <v>45230</v>
          </cell>
        </row>
        <row r="261">
          <cell r="A261">
            <v>45204</v>
          </cell>
          <cell r="K261">
            <v>45230</v>
          </cell>
        </row>
        <row r="262">
          <cell r="A262">
            <v>45208</v>
          </cell>
          <cell r="K262">
            <v>45230</v>
          </cell>
        </row>
        <row r="263">
          <cell r="A263">
            <v>45210</v>
          </cell>
          <cell r="K263">
            <v>45230</v>
          </cell>
        </row>
        <row r="264">
          <cell r="A264">
            <v>45210</v>
          </cell>
          <cell r="K264">
            <v>45230</v>
          </cell>
        </row>
        <row r="265">
          <cell r="A265">
            <v>45210</v>
          </cell>
          <cell r="K265">
            <v>45230</v>
          </cell>
        </row>
        <row r="266">
          <cell r="A266">
            <v>45210</v>
          </cell>
          <cell r="K266">
            <v>45230</v>
          </cell>
        </row>
        <row r="267">
          <cell r="A267">
            <v>45214</v>
          </cell>
          <cell r="K267">
            <v>45230</v>
          </cell>
        </row>
        <row r="268">
          <cell r="A268">
            <v>45214</v>
          </cell>
          <cell r="K268">
            <v>45230</v>
          </cell>
        </row>
        <row r="269">
          <cell r="A269">
            <v>45215</v>
          </cell>
          <cell r="K269">
            <v>45230</v>
          </cell>
        </row>
        <row r="270">
          <cell r="A270">
            <v>45216</v>
          </cell>
          <cell r="K270">
            <v>45230</v>
          </cell>
        </row>
        <row r="271">
          <cell r="A271">
            <v>45216</v>
          </cell>
          <cell r="K271">
            <v>45230</v>
          </cell>
        </row>
        <row r="272">
          <cell r="A272">
            <v>45216</v>
          </cell>
          <cell r="K272">
            <v>45230</v>
          </cell>
        </row>
        <row r="273">
          <cell r="A273">
            <v>45216</v>
          </cell>
          <cell r="K273">
            <v>45230</v>
          </cell>
        </row>
        <row r="274">
          <cell r="A274">
            <v>45218</v>
          </cell>
          <cell r="K274">
            <v>45230</v>
          </cell>
        </row>
        <row r="275">
          <cell r="A275">
            <v>45219</v>
          </cell>
          <cell r="K275">
            <v>45230</v>
          </cell>
        </row>
        <row r="276">
          <cell r="A276">
            <v>45220</v>
          </cell>
          <cell r="K276">
            <v>45230</v>
          </cell>
        </row>
        <row r="277">
          <cell r="A277">
            <v>45220</v>
          </cell>
          <cell r="K277">
            <v>45230</v>
          </cell>
        </row>
        <row r="278">
          <cell r="A278">
            <v>45220</v>
          </cell>
          <cell r="K278">
            <v>45230</v>
          </cell>
        </row>
        <row r="279">
          <cell r="A279">
            <v>45221</v>
          </cell>
          <cell r="K279">
            <v>45230</v>
          </cell>
        </row>
        <row r="280">
          <cell r="A280">
            <v>45221</v>
          </cell>
          <cell r="K280">
            <v>45230</v>
          </cell>
        </row>
        <row r="281">
          <cell r="A281">
            <v>45222</v>
          </cell>
          <cell r="K281">
            <v>45230</v>
          </cell>
        </row>
        <row r="282">
          <cell r="A282">
            <v>45222</v>
          </cell>
          <cell r="K282">
            <v>45230</v>
          </cell>
        </row>
        <row r="283">
          <cell r="A283">
            <v>45224</v>
          </cell>
          <cell r="K283">
            <v>45230</v>
          </cell>
        </row>
        <row r="284">
          <cell r="A284">
            <v>45229</v>
          </cell>
          <cell r="K284">
            <v>45230</v>
          </cell>
        </row>
        <row r="285">
          <cell r="A285">
            <v>45230</v>
          </cell>
          <cell r="K285">
            <v>45230</v>
          </cell>
        </row>
        <row r="286">
          <cell r="A286">
            <v>45231</v>
          </cell>
          <cell r="K286">
            <v>45260</v>
          </cell>
        </row>
        <row r="287">
          <cell r="A287">
            <v>45231</v>
          </cell>
          <cell r="K287">
            <v>45260</v>
          </cell>
        </row>
        <row r="288">
          <cell r="A288">
            <v>45237</v>
          </cell>
          <cell r="K288">
            <v>45260</v>
          </cell>
        </row>
        <row r="289">
          <cell r="A289">
            <v>45237</v>
          </cell>
          <cell r="K289">
            <v>45260</v>
          </cell>
        </row>
        <row r="290">
          <cell r="A290">
            <v>45237</v>
          </cell>
          <cell r="K290">
            <v>45260</v>
          </cell>
        </row>
        <row r="291">
          <cell r="A291">
            <v>45240</v>
          </cell>
          <cell r="K291">
            <v>45260</v>
          </cell>
        </row>
        <row r="292">
          <cell r="A292">
            <v>45240</v>
          </cell>
          <cell r="K292">
            <v>45260</v>
          </cell>
        </row>
        <row r="293">
          <cell r="A293">
            <v>45243</v>
          </cell>
          <cell r="K293">
            <v>45260</v>
          </cell>
        </row>
        <row r="294">
          <cell r="A294">
            <v>45243</v>
          </cell>
          <cell r="K294">
            <v>45260</v>
          </cell>
        </row>
        <row r="295">
          <cell r="A295">
            <v>45243</v>
          </cell>
          <cell r="K295">
            <v>45260</v>
          </cell>
        </row>
        <row r="296">
          <cell r="A296">
            <v>45243</v>
          </cell>
          <cell r="K296">
            <v>45260</v>
          </cell>
        </row>
        <row r="297">
          <cell r="A297">
            <v>45246</v>
          </cell>
          <cell r="K297">
            <v>45260</v>
          </cell>
        </row>
        <row r="298">
          <cell r="A298">
            <v>45246</v>
          </cell>
          <cell r="K298">
            <v>45260</v>
          </cell>
        </row>
        <row r="299">
          <cell r="A299">
            <v>45246</v>
          </cell>
          <cell r="K299">
            <v>45260</v>
          </cell>
        </row>
        <row r="300">
          <cell r="A300">
            <v>45246</v>
          </cell>
          <cell r="K300">
            <v>45260</v>
          </cell>
        </row>
        <row r="301">
          <cell r="A301">
            <v>45248</v>
          </cell>
          <cell r="K301">
            <v>45260</v>
          </cell>
        </row>
        <row r="302">
          <cell r="A302">
            <v>45248</v>
          </cell>
          <cell r="K302">
            <v>45260</v>
          </cell>
        </row>
        <row r="303">
          <cell r="A303">
            <v>45249</v>
          </cell>
          <cell r="K303">
            <v>45260</v>
          </cell>
        </row>
        <row r="304">
          <cell r="A304">
            <v>45249</v>
          </cell>
          <cell r="K304">
            <v>45260</v>
          </cell>
        </row>
        <row r="305">
          <cell r="A305">
            <v>45250</v>
          </cell>
          <cell r="K305">
            <v>45260</v>
          </cell>
        </row>
        <row r="306">
          <cell r="A306">
            <v>45251</v>
          </cell>
          <cell r="K306">
            <v>45260</v>
          </cell>
        </row>
        <row r="307">
          <cell r="A307">
            <v>45253</v>
          </cell>
          <cell r="K307">
            <v>45260</v>
          </cell>
        </row>
        <row r="308">
          <cell r="A308">
            <v>45253</v>
          </cell>
          <cell r="K308">
            <v>45260</v>
          </cell>
        </row>
        <row r="309">
          <cell r="A309">
            <v>45253</v>
          </cell>
          <cell r="K309">
            <v>45260</v>
          </cell>
        </row>
        <row r="310">
          <cell r="A310">
            <v>45257</v>
          </cell>
          <cell r="K310">
            <v>45260</v>
          </cell>
        </row>
        <row r="311">
          <cell r="A311">
            <v>45259</v>
          </cell>
          <cell r="K311">
            <v>45260</v>
          </cell>
        </row>
        <row r="312">
          <cell r="A312">
            <v>45259</v>
          </cell>
          <cell r="K312">
            <v>45260</v>
          </cell>
        </row>
        <row r="313">
          <cell r="A313">
            <v>45260</v>
          </cell>
          <cell r="K313">
            <v>45260</v>
          </cell>
        </row>
        <row r="314">
          <cell r="A314">
            <v>45261</v>
          </cell>
          <cell r="K314">
            <v>45291</v>
          </cell>
        </row>
        <row r="315">
          <cell r="A315">
            <v>45261</v>
          </cell>
          <cell r="K315">
            <v>45291</v>
          </cell>
        </row>
        <row r="316">
          <cell r="A316">
            <v>45265</v>
          </cell>
          <cell r="K316">
            <v>45291</v>
          </cell>
        </row>
        <row r="317">
          <cell r="A317">
            <v>45267</v>
          </cell>
          <cell r="K317">
            <v>45291</v>
          </cell>
        </row>
        <row r="318">
          <cell r="A318">
            <v>45273</v>
          </cell>
          <cell r="K318">
            <v>45291</v>
          </cell>
        </row>
        <row r="319">
          <cell r="A319">
            <v>45274</v>
          </cell>
          <cell r="K319">
            <v>45291</v>
          </cell>
        </row>
        <row r="320">
          <cell r="A320">
            <v>45274</v>
          </cell>
          <cell r="K320">
            <v>45291</v>
          </cell>
        </row>
        <row r="321">
          <cell r="A321">
            <v>45277</v>
          </cell>
          <cell r="K321">
            <v>45291</v>
          </cell>
        </row>
        <row r="322">
          <cell r="A322">
            <v>45277</v>
          </cell>
          <cell r="K322">
            <v>45291</v>
          </cell>
        </row>
        <row r="323">
          <cell r="A323">
            <v>45277</v>
          </cell>
          <cell r="K323">
            <v>45291</v>
          </cell>
        </row>
        <row r="324">
          <cell r="A324">
            <v>45278</v>
          </cell>
          <cell r="K324">
            <v>45291</v>
          </cell>
        </row>
        <row r="325">
          <cell r="A325">
            <v>45278</v>
          </cell>
          <cell r="K325">
            <v>45291</v>
          </cell>
        </row>
        <row r="326">
          <cell r="A326">
            <v>45280</v>
          </cell>
          <cell r="K326">
            <v>45291</v>
          </cell>
        </row>
        <row r="327">
          <cell r="A327">
            <v>45280</v>
          </cell>
          <cell r="K327">
            <v>45291</v>
          </cell>
        </row>
        <row r="328">
          <cell r="A328">
            <v>45282</v>
          </cell>
          <cell r="K328">
            <v>45291</v>
          </cell>
        </row>
        <row r="329">
          <cell r="A329">
            <v>45282</v>
          </cell>
          <cell r="K329">
            <v>45291</v>
          </cell>
        </row>
        <row r="330">
          <cell r="A330">
            <v>45282</v>
          </cell>
          <cell r="K330">
            <v>45291</v>
          </cell>
        </row>
        <row r="331">
          <cell r="A331">
            <v>45283</v>
          </cell>
          <cell r="K331">
            <v>45291</v>
          </cell>
        </row>
        <row r="332">
          <cell r="A332">
            <v>45286</v>
          </cell>
          <cell r="K332">
            <v>45291</v>
          </cell>
        </row>
        <row r="333">
          <cell r="A333">
            <v>45286</v>
          </cell>
          <cell r="K333">
            <v>45291</v>
          </cell>
        </row>
        <row r="334">
          <cell r="A334">
            <v>45288</v>
          </cell>
          <cell r="K334">
            <v>45291</v>
          </cell>
        </row>
        <row r="335">
          <cell r="A335">
            <v>45289</v>
          </cell>
          <cell r="K335">
            <v>45291</v>
          </cell>
        </row>
        <row r="336">
          <cell r="A336">
            <v>45292</v>
          </cell>
          <cell r="K336">
            <v>45322</v>
          </cell>
        </row>
        <row r="337">
          <cell r="A337">
            <v>45292</v>
          </cell>
          <cell r="K337">
            <v>45322</v>
          </cell>
        </row>
        <row r="338">
          <cell r="A338">
            <v>45294</v>
          </cell>
          <cell r="K338">
            <v>45322</v>
          </cell>
        </row>
        <row r="339">
          <cell r="A339">
            <v>45294</v>
          </cell>
          <cell r="K339">
            <v>45322</v>
          </cell>
        </row>
        <row r="340">
          <cell r="A340">
            <v>45297</v>
          </cell>
          <cell r="K340">
            <v>45322</v>
          </cell>
        </row>
        <row r="341">
          <cell r="A341">
            <v>45302</v>
          </cell>
          <cell r="K341">
            <v>45322</v>
          </cell>
        </row>
        <row r="342">
          <cell r="A342">
            <v>45302</v>
          </cell>
          <cell r="K342">
            <v>45322</v>
          </cell>
        </row>
        <row r="343">
          <cell r="A343">
            <v>45304</v>
          </cell>
          <cell r="K343">
            <v>45322</v>
          </cell>
        </row>
        <row r="344">
          <cell r="A344">
            <v>45307</v>
          </cell>
          <cell r="K344">
            <v>45322</v>
          </cell>
        </row>
        <row r="345">
          <cell r="A345">
            <v>45307</v>
          </cell>
          <cell r="K345">
            <v>45322</v>
          </cell>
        </row>
        <row r="346">
          <cell r="A346">
            <v>45307</v>
          </cell>
          <cell r="K346">
            <v>45322</v>
          </cell>
        </row>
        <row r="347">
          <cell r="A347">
            <v>45307</v>
          </cell>
          <cell r="K347">
            <v>45322</v>
          </cell>
        </row>
        <row r="348">
          <cell r="A348">
            <v>45308</v>
          </cell>
          <cell r="K348">
            <v>45322</v>
          </cell>
        </row>
        <row r="349">
          <cell r="A349">
            <v>45308</v>
          </cell>
          <cell r="K349">
            <v>45322</v>
          </cell>
        </row>
        <row r="350">
          <cell r="A350">
            <v>45308</v>
          </cell>
          <cell r="K350">
            <v>45322</v>
          </cell>
        </row>
        <row r="351">
          <cell r="A351">
            <v>45309</v>
          </cell>
          <cell r="K351">
            <v>45322</v>
          </cell>
        </row>
        <row r="352">
          <cell r="A352">
            <v>45309</v>
          </cell>
          <cell r="K352">
            <v>45322</v>
          </cell>
        </row>
        <row r="353">
          <cell r="A353">
            <v>45312</v>
          </cell>
          <cell r="K353">
            <v>45322</v>
          </cell>
        </row>
        <row r="354">
          <cell r="A354">
            <v>45313</v>
          </cell>
          <cell r="K354">
            <v>45322</v>
          </cell>
        </row>
        <row r="355">
          <cell r="A355">
            <v>45313</v>
          </cell>
          <cell r="K355">
            <v>45322</v>
          </cell>
        </row>
        <row r="356">
          <cell r="A356">
            <v>45317</v>
          </cell>
          <cell r="K356">
            <v>45322</v>
          </cell>
        </row>
        <row r="357">
          <cell r="A357">
            <v>45320</v>
          </cell>
          <cell r="K357">
            <v>45322</v>
          </cell>
        </row>
        <row r="358">
          <cell r="A358">
            <v>45321</v>
          </cell>
          <cell r="K358">
            <v>45322</v>
          </cell>
        </row>
        <row r="359">
          <cell r="A359">
            <v>45321</v>
          </cell>
          <cell r="K359">
            <v>45322</v>
          </cell>
        </row>
        <row r="360">
          <cell r="A360">
            <v>45321</v>
          </cell>
          <cell r="K360">
            <v>45322</v>
          </cell>
        </row>
        <row r="361">
          <cell r="A361">
            <v>45321</v>
          </cell>
          <cell r="K361">
            <v>45322</v>
          </cell>
        </row>
        <row r="362">
          <cell r="A362">
            <v>45323</v>
          </cell>
          <cell r="K362">
            <v>45351</v>
          </cell>
        </row>
        <row r="363">
          <cell r="A363">
            <v>45323</v>
          </cell>
          <cell r="K363">
            <v>45351</v>
          </cell>
        </row>
        <row r="364">
          <cell r="A364">
            <v>45328</v>
          </cell>
          <cell r="K364">
            <v>45351</v>
          </cell>
        </row>
        <row r="365">
          <cell r="A365">
            <v>45328</v>
          </cell>
          <cell r="K365">
            <v>45351</v>
          </cell>
        </row>
        <row r="366">
          <cell r="A366">
            <v>45331</v>
          </cell>
          <cell r="K366">
            <v>45351</v>
          </cell>
        </row>
        <row r="367">
          <cell r="A367">
            <v>45336</v>
          </cell>
          <cell r="K367">
            <v>45351</v>
          </cell>
        </row>
        <row r="368">
          <cell r="A368">
            <v>45337</v>
          </cell>
          <cell r="K368">
            <v>45351</v>
          </cell>
        </row>
        <row r="369">
          <cell r="A369">
            <v>45338</v>
          </cell>
          <cell r="K369">
            <v>45351</v>
          </cell>
        </row>
        <row r="370">
          <cell r="A370">
            <v>45340</v>
          </cell>
          <cell r="K370">
            <v>45351</v>
          </cell>
        </row>
        <row r="371">
          <cell r="A371">
            <v>45340</v>
          </cell>
          <cell r="K371">
            <v>45351</v>
          </cell>
        </row>
        <row r="372">
          <cell r="A372">
            <v>45341</v>
          </cell>
          <cell r="K372">
            <v>45351</v>
          </cell>
        </row>
        <row r="373">
          <cell r="A373">
            <v>45342</v>
          </cell>
          <cell r="K373">
            <v>45351</v>
          </cell>
        </row>
        <row r="374">
          <cell r="A374">
            <v>45342</v>
          </cell>
          <cell r="K374">
            <v>45351</v>
          </cell>
        </row>
        <row r="375">
          <cell r="A375">
            <v>45342</v>
          </cell>
          <cell r="K375">
            <v>45351</v>
          </cell>
        </row>
        <row r="376">
          <cell r="A376">
            <v>45343</v>
          </cell>
          <cell r="K376">
            <v>45351</v>
          </cell>
        </row>
        <row r="377">
          <cell r="A377">
            <v>45344</v>
          </cell>
          <cell r="K377">
            <v>45351</v>
          </cell>
        </row>
        <row r="378">
          <cell r="A378">
            <v>45348</v>
          </cell>
          <cell r="K378">
            <v>45351</v>
          </cell>
        </row>
        <row r="379">
          <cell r="A379">
            <v>45348</v>
          </cell>
          <cell r="K379">
            <v>45351</v>
          </cell>
        </row>
        <row r="380">
          <cell r="A380">
            <v>45349</v>
          </cell>
          <cell r="K380">
            <v>45351</v>
          </cell>
        </row>
        <row r="381">
          <cell r="A381">
            <v>45349</v>
          </cell>
          <cell r="K381">
            <v>45351</v>
          </cell>
        </row>
        <row r="382">
          <cell r="A382">
            <v>45349</v>
          </cell>
          <cell r="K382">
            <v>45351</v>
          </cell>
        </row>
        <row r="383">
          <cell r="A383">
            <v>45351</v>
          </cell>
          <cell r="K383">
            <v>45351</v>
          </cell>
        </row>
        <row r="384">
          <cell r="A384">
            <v>45351</v>
          </cell>
          <cell r="K384">
            <v>45351</v>
          </cell>
        </row>
        <row r="385">
          <cell r="A385">
            <v>45356</v>
          </cell>
          <cell r="K385">
            <v>45382</v>
          </cell>
        </row>
        <row r="386">
          <cell r="A386">
            <v>45358</v>
          </cell>
          <cell r="K386">
            <v>45382</v>
          </cell>
        </row>
        <row r="387">
          <cell r="A387">
            <v>45363</v>
          </cell>
          <cell r="K387">
            <v>45382</v>
          </cell>
        </row>
        <row r="388">
          <cell r="A388">
            <v>45363</v>
          </cell>
          <cell r="K388">
            <v>45382</v>
          </cell>
        </row>
        <row r="389">
          <cell r="A389">
            <v>45363</v>
          </cell>
          <cell r="K389">
            <v>45382</v>
          </cell>
        </row>
        <row r="390">
          <cell r="A390">
            <v>45363</v>
          </cell>
          <cell r="K390">
            <v>45382</v>
          </cell>
        </row>
        <row r="391">
          <cell r="A391">
            <v>45365</v>
          </cell>
          <cell r="K391">
            <v>45382</v>
          </cell>
        </row>
        <row r="392">
          <cell r="A392">
            <v>45368</v>
          </cell>
          <cell r="K392">
            <v>45382</v>
          </cell>
        </row>
        <row r="393">
          <cell r="A393">
            <v>45369</v>
          </cell>
          <cell r="K393">
            <v>45382</v>
          </cell>
        </row>
        <row r="394">
          <cell r="A394">
            <v>45369</v>
          </cell>
          <cell r="K394">
            <v>45382</v>
          </cell>
        </row>
        <row r="395">
          <cell r="A395">
            <v>45369</v>
          </cell>
          <cell r="K395">
            <v>45382</v>
          </cell>
        </row>
        <row r="396">
          <cell r="A396">
            <v>45371</v>
          </cell>
          <cell r="K396">
            <v>45382</v>
          </cell>
        </row>
        <row r="397">
          <cell r="A397">
            <v>45372</v>
          </cell>
          <cell r="K397">
            <v>45382</v>
          </cell>
        </row>
        <row r="398">
          <cell r="A398">
            <v>45373</v>
          </cell>
          <cell r="K398">
            <v>45382</v>
          </cell>
        </row>
        <row r="399">
          <cell r="A399">
            <v>45373</v>
          </cell>
          <cell r="K399">
            <v>45382</v>
          </cell>
        </row>
        <row r="400">
          <cell r="A400">
            <v>45373</v>
          </cell>
          <cell r="K400">
            <v>45382</v>
          </cell>
        </row>
        <row r="401">
          <cell r="A401">
            <v>45373</v>
          </cell>
          <cell r="K401">
            <v>45382</v>
          </cell>
        </row>
        <row r="402">
          <cell r="A402">
            <v>45373</v>
          </cell>
          <cell r="K402">
            <v>45382</v>
          </cell>
        </row>
        <row r="403">
          <cell r="A403">
            <v>45375</v>
          </cell>
          <cell r="K403">
            <v>45382</v>
          </cell>
        </row>
        <row r="404">
          <cell r="A404">
            <v>45375</v>
          </cell>
          <cell r="K404">
            <v>45382</v>
          </cell>
        </row>
        <row r="405">
          <cell r="A405">
            <v>45377</v>
          </cell>
          <cell r="K405">
            <v>45382</v>
          </cell>
        </row>
        <row r="406">
          <cell r="A406">
            <v>45379</v>
          </cell>
          <cell r="K406">
            <v>45382</v>
          </cell>
        </row>
        <row r="407">
          <cell r="A407">
            <v>45379</v>
          </cell>
          <cell r="K407">
            <v>45382</v>
          </cell>
        </row>
        <row r="408">
          <cell r="A408">
            <v>45380</v>
          </cell>
          <cell r="K408">
            <v>45382</v>
          </cell>
        </row>
        <row r="409">
          <cell r="A409">
            <v>45390</v>
          </cell>
          <cell r="K409">
            <v>45412</v>
          </cell>
        </row>
        <row r="410">
          <cell r="A410">
            <v>45390</v>
          </cell>
          <cell r="K410">
            <v>45412</v>
          </cell>
        </row>
        <row r="411">
          <cell r="A411">
            <v>45392</v>
          </cell>
          <cell r="K411">
            <v>45412</v>
          </cell>
        </row>
        <row r="412">
          <cell r="A412">
            <v>45392</v>
          </cell>
          <cell r="K412">
            <v>45412</v>
          </cell>
        </row>
        <row r="413">
          <cell r="A413">
            <v>45395</v>
          </cell>
          <cell r="K413">
            <v>45412</v>
          </cell>
        </row>
        <row r="414">
          <cell r="A414">
            <v>45396</v>
          </cell>
          <cell r="K414">
            <v>45412</v>
          </cell>
        </row>
        <row r="415">
          <cell r="A415">
            <v>45397</v>
          </cell>
          <cell r="K415">
            <v>45412</v>
          </cell>
        </row>
        <row r="416">
          <cell r="A416">
            <v>45398</v>
          </cell>
          <cell r="K416">
            <v>45412</v>
          </cell>
        </row>
        <row r="417">
          <cell r="A417">
            <v>45400</v>
          </cell>
          <cell r="K417">
            <v>45412</v>
          </cell>
        </row>
        <row r="418">
          <cell r="A418">
            <v>45400</v>
          </cell>
          <cell r="K418">
            <v>45412</v>
          </cell>
        </row>
        <row r="419">
          <cell r="A419">
            <v>45401</v>
          </cell>
          <cell r="K419">
            <v>45412</v>
          </cell>
        </row>
        <row r="420">
          <cell r="A420">
            <v>45402</v>
          </cell>
          <cell r="K420">
            <v>45412</v>
          </cell>
        </row>
        <row r="421">
          <cell r="A421">
            <v>45403</v>
          </cell>
          <cell r="K421">
            <v>45412</v>
          </cell>
        </row>
        <row r="422">
          <cell r="A422">
            <v>45404</v>
          </cell>
          <cell r="K422">
            <v>45412</v>
          </cell>
        </row>
        <row r="423">
          <cell r="A423">
            <v>45407</v>
          </cell>
          <cell r="K423">
            <v>45412</v>
          </cell>
        </row>
        <row r="424">
          <cell r="A424">
            <v>45407</v>
          </cell>
          <cell r="K424">
            <v>45412</v>
          </cell>
        </row>
        <row r="425">
          <cell r="A425">
            <v>45407</v>
          </cell>
          <cell r="K425">
            <v>45412</v>
          </cell>
        </row>
        <row r="426">
          <cell r="A426">
            <v>45408</v>
          </cell>
          <cell r="K426">
            <v>45412</v>
          </cell>
        </row>
        <row r="427">
          <cell r="A427">
            <v>45408</v>
          </cell>
          <cell r="K427">
            <v>45412</v>
          </cell>
        </row>
        <row r="428">
          <cell r="A428">
            <v>45408</v>
          </cell>
          <cell r="K428">
            <v>45412</v>
          </cell>
        </row>
        <row r="429">
          <cell r="A429">
            <v>45408</v>
          </cell>
          <cell r="K429">
            <v>45412</v>
          </cell>
        </row>
        <row r="430">
          <cell r="A430">
            <v>45408</v>
          </cell>
          <cell r="K430">
            <v>45412</v>
          </cell>
        </row>
        <row r="431">
          <cell r="A431">
            <v>45418</v>
          </cell>
          <cell r="K431">
            <v>45443</v>
          </cell>
        </row>
        <row r="432">
          <cell r="A432">
            <v>45418</v>
          </cell>
          <cell r="K432">
            <v>45443</v>
          </cell>
        </row>
        <row r="433">
          <cell r="A433">
            <v>45418</v>
          </cell>
          <cell r="K433">
            <v>45443</v>
          </cell>
        </row>
        <row r="434">
          <cell r="A434">
            <v>45419</v>
          </cell>
          <cell r="K434">
            <v>45443</v>
          </cell>
        </row>
        <row r="435">
          <cell r="A435">
            <v>45420</v>
          </cell>
          <cell r="K435">
            <v>45443</v>
          </cell>
        </row>
        <row r="436">
          <cell r="A436">
            <v>45421</v>
          </cell>
          <cell r="K436">
            <v>45443</v>
          </cell>
        </row>
        <row r="437">
          <cell r="A437">
            <v>45424</v>
          </cell>
          <cell r="K437">
            <v>45443</v>
          </cell>
        </row>
        <row r="438">
          <cell r="A438">
            <v>45424</v>
          </cell>
          <cell r="K438">
            <v>45443</v>
          </cell>
        </row>
        <row r="439">
          <cell r="A439">
            <v>45425</v>
          </cell>
          <cell r="K439">
            <v>45443</v>
          </cell>
        </row>
        <row r="440">
          <cell r="A440">
            <v>45425</v>
          </cell>
          <cell r="K440">
            <v>45443</v>
          </cell>
        </row>
        <row r="441">
          <cell r="A441">
            <v>45425</v>
          </cell>
          <cell r="K441">
            <v>45443</v>
          </cell>
        </row>
        <row r="442">
          <cell r="A442">
            <v>45426</v>
          </cell>
          <cell r="K442">
            <v>45443</v>
          </cell>
        </row>
        <row r="443">
          <cell r="A443">
            <v>45429</v>
          </cell>
          <cell r="K443">
            <v>45443</v>
          </cell>
        </row>
        <row r="444">
          <cell r="A444">
            <v>45429</v>
          </cell>
          <cell r="K444">
            <v>45443</v>
          </cell>
        </row>
        <row r="445">
          <cell r="A445">
            <v>45429</v>
          </cell>
          <cell r="K445">
            <v>45443</v>
          </cell>
        </row>
        <row r="446">
          <cell r="A446">
            <v>45431</v>
          </cell>
          <cell r="K446">
            <v>45443</v>
          </cell>
        </row>
        <row r="447">
          <cell r="A447">
            <v>45432</v>
          </cell>
          <cell r="K447">
            <v>45443</v>
          </cell>
        </row>
        <row r="448">
          <cell r="A448">
            <v>45432</v>
          </cell>
          <cell r="K448">
            <v>45443</v>
          </cell>
        </row>
        <row r="449">
          <cell r="A449">
            <v>45433</v>
          </cell>
          <cell r="K449">
            <v>45443</v>
          </cell>
        </row>
        <row r="450">
          <cell r="A450">
            <v>45433</v>
          </cell>
          <cell r="K450">
            <v>45443</v>
          </cell>
        </row>
        <row r="451">
          <cell r="A451">
            <v>45434</v>
          </cell>
          <cell r="K451">
            <v>45443</v>
          </cell>
        </row>
        <row r="452">
          <cell r="A452">
            <v>45434</v>
          </cell>
          <cell r="K452">
            <v>45443</v>
          </cell>
        </row>
        <row r="453">
          <cell r="A453">
            <v>45434</v>
          </cell>
          <cell r="K453">
            <v>45443</v>
          </cell>
        </row>
        <row r="454">
          <cell r="A454">
            <v>45439</v>
          </cell>
          <cell r="K454">
            <v>45443</v>
          </cell>
        </row>
        <row r="455">
          <cell r="A455">
            <v>45439</v>
          </cell>
          <cell r="K455">
            <v>45443</v>
          </cell>
        </row>
        <row r="456">
          <cell r="A456">
            <v>45441</v>
          </cell>
          <cell r="K456">
            <v>45443</v>
          </cell>
        </row>
        <row r="457">
          <cell r="A457">
            <v>45441</v>
          </cell>
          <cell r="K457">
            <v>45443</v>
          </cell>
        </row>
        <row r="458">
          <cell r="A458">
            <v>45441</v>
          </cell>
          <cell r="K458">
            <v>45443</v>
          </cell>
        </row>
        <row r="459">
          <cell r="A459">
            <v>45443</v>
          </cell>
          <cell r="K459">
            <v>45443</v>
          </cell>
        </row>
        <row r="460">
          <cell r="A460">
            <v>45444</v>
          </cell>
          <cell r="K460">
            <v>45473</v>
          </cell>
        </row>
        <row r="461">
          <cell r="A461">
            <v>45446</v>
          </cell>
          <cell r="K461">
            <v>45473</v>
          </cell>
        </row>
        <row r="462">
          <cell r="A462">
            <v>45454</v>
          </cell>
          <cell r="K462">
            <v>45473</v>
          </cell>
        </row>
        <row r="463">
          <cell r="A463">
            <v>45457</v>
          </cell>
          <cell r="K463">
            <v>45473</v>
          </cell>
        </row>
        <row r="464">
          <cell r="A464">
            <v>45458</v>
          </cell>
          <cell r="K464">
            <v>45473</v>
          </cell>
        </row>
        <row r="465">
          <cell r="A465">
            <v>45458</v>
          </cell>
          <cell r="K465">
            <v>45473</v>
          </cell>
        </row>
        <row r="466">
          <cell r="A466">
            <v>45461</v>
          </cell>
          <cell r="K466">
            <v>45473</v>
          </cell>
        </row>
        <row r="467">
          <cell r="A467">
            <v>45461</v>
          </cell>
          <cell r="K467">
            <v>45473</v>
          </cell>
        </row>
        <row r="468">
          <cell r="A468">
            <v>45461</v>
          </cell>
          <cell r="K468">
            <v>45473</v>
          </cell>
        </row>
        <row r="469">
          <cell r="A469">
            <v>45461</v>
          </cell>
          <cell r="K469">
            <v>45473</v>
          </cell>
        </row>
        <row r="470">
          <cell r="A470">
            <v>45461</v>
          </cell>
          <cell r="K470">
            <v>45473</v>
          </cell>
        </row>
        <row r="471">
          <cell r="A471">
            <v>45463</v>
          </cell>
          <cell r="K471">
            <v>45473</v>
          </cell>
        </row>
        <row r="472">
          <cell r="A472">
            <v>45464</v>
          </cell>
          <cell r="K472">
            <v>45473</v>
          </cell>
        </row>
        <row r="473">
          <cell r="A473">
            <v>45466</v>
          </cell>
          <cell r="K473">
            <v>45473</v>
          </cell>
        </row>
        <row r="474">
          <cell r="A474">
            <v>45466</v>
          </cell>
          <cell r="K474">
            <v>45473</v>
          </cell>
        </row>
        <row r="475">
          <cell r="A475">
            <v>45466</v>
          </cell>
          <cell r="K475">
            <v>45473</v>
          </cell>
        </row>
        <row r="476">
          <cell r="A476">
            <v>45466</v>
          </cell>
          <cell r="K476">
            <v>45473</v>
          </cell>
        </row>
        <row r="477">
          <cell r="A477">
            <v>45467</v>
          </cell>
          <cell r="K477">
            <v>45473</v>
          </cell>
        </row>
        <row r="478">
          <cell r="A478">
            <v>45467</v>
          </cell>
          <cell r="K478">
            <v>45473</v>
          </cell>
        </row>
        <row r="479">
          <cell r="A479">
            <v>45468</v>
          </cell>
          <cell r="K479">
            <v>45473</v>
          </cell>
        </row>
        <row r="480">
          <cell r="A480">
            <v>45469</v>
          </cell>
          <cell r="K480">
            <v>45473</v>
          </cell>
        </row>
        <row r="481">
          <cell r="A481">
            <v>45470</v>
          </cell>
          <cell r="K481">
            <v>45473</v>
          </cell>
        </row>
        <row r="482">
          <cell r="A482">
            <v>45471</v>
          </cell>
          <cell r="K482">
            <v>45473</v>
          </cell>
        </row>
        <row r="483">
          <cell r="A483">
            <v>45474</v>
          </cell>
          <cell r="K483">
            <v>45504</v>
          </cell>
        </row>
        <row r="484">
          <cell r="A484">
            <v>45475</v>
          </cell>
          <cell r="K484">
            <v>45504</v>
          </cell>
        </row>
        <row r="485">
          <cell r="A485">
            <v>45475</v>
          </cell>
          <cell r="K485">
            <v>45504</v>
          </cell>
        </row>
        <row r="486">
          <cell r="A486">
            <v>45476</v>
          </cell>
          <cell r="K486">
            <v>45504</v>
          </cell>
        </row>
        <row r="487">
          <cell r="A487">
            <v>45478</v>
          </cell>
          <cell r="K487">
            <v>45504</v>
          </cell>
        </row>
        <row r="488">
          <cell r="A488">
            <v>45478</v>
          </cell>
          <cell r="K488">
            <v>45504</v>
          </cell>
        </row>
        <row r="489">
          <cell r="A489">
            <v>45481</v>
          </cell>
          <cell r="K489">
            <v>45504</v>
          </cell>
        </row>
        <row r="490">
          <cell r="A490">
            <v>45481</v>
          </cell>
          <cell r="K490">
            <v>45504</v>
          </cell>
        </row>
        <row r="491">
          <cell r="A491">
            <v>45481</v>
          </cell>
          <cell r="K491">
            <v>45504</v>
          </cell>
        </row>
        <row r="492">
          <cell r="A492">
            <v>45481</v>
          </cell>
          <cell r="K492">
            <v>45504</v>
          </cell>
        </row>
        <row r="493">
          <cell r="A493">
            <v>45487</v>
          </cell>
          <cell r="K493">
            <v>45504</v>
          </cell>
        </row>
        <row r="494">
          <cell r="A494">
            <v>45491</v>
          </cell>
          <cell r="K494">
            <v>45504</v>
          </cell>
        </row>
        <row r="495">
          <cell r="A495">
            <v>45491</v>
          </cell>
          <cell r="K495">
            <v>45504</v>
          </cell>
        </row>
        <row r="496">
          <cell r="A496">
            <v>45491</v>
          </cell>
          <cell r="K496">
            <v>45504</v>
          </cell>
        </row>
        <row r="497">
          <cell r="A497">
            <v>45494</v>
          </cell>
          <cell r="K497">
            <v>45504</v>
          </cell>
        </row>
        <row r="498">
          <cell r="A498">
            <v>45495</v>
          </cell>
          <cell r="K498">
            <v>45504</v>
          </cell>
        </row>
        <row r="499">
          <cell r="A499">
            <v>45495</v>
          </cell>
          <cell r="K499">
            <v>45504</v>
          </cell>
        </row>
        <row r="500">
          <cell r="A500">
            <v>45495</v>
          </cell>
          <cell r="K500">
            <v>45504</v>
          </cell>
        </row>
        <row r="501">
          <cell r="A501">
            <v>45495</v>
          </cell>
          <cell r="K501">
            <v>45504</v>
          </cell>
        </row>
        <row r="502">
          <cell r="A502">
            <v>45495</v>
          </cell>
          <cell r="K502">
            <v>45504</v>
          </cell>
        </row>
        <row r="503">
          <cell r="A503">
            <v>45495</v>
          </cell>
          <cell r="K503">
            <v>45504</v>
          </cell>
        </row>
        <row r="504">
          <cell r="A504">
            <v>45496</v>
          </cell>
          <cell r="K504">
            <v>45504</v>
          </cell>
        </row>
        <row r="505">
          <cell r="A505">
            <v>45498</v>
          </cell>
          <cell r="K505">
            <v>45504</v>
          </cell>
        </row>
        <row r="506">
          <cell r="A506">
            <v>45498</v>
          </cell>
          <cell r="K506">
            <v>45504</v>
          </cell>
        </row>
        <row r="507">
          <cell r="A507">
            <v>45499</v>
          </cell>
          <cell r="K507">
            <v>45504</v>
          </cell>
        </row>
        <row r="508">
          <cell r="A508">
            <v>45499</v>
          </cell>
          <cell r="K508">
            <v>45504</v>
          </cell>
        </row>
        <row r="509">
          <cell r="A509">
            <v>45499</v>
          </cell>
          <cell r="K509">
            <v>45504</v>
          </cell>
        </row>
      </sheetData>
      <sheetData sheetId="3"/>
      <sheetData sheetId="4" refreshError="1"/>
      <sheetData sheetId="5">
        <row r="1">
          <cell r="A1" t="str">
            <v>ID</v>
          </cell>
        </row>
        <row r="2">
          <cell r="A2" t="str">
            <v>MR Kredyt</v>
          </cell>
        </row>
        <row r="3">
          <cell r="A3" t="str">
            <v>MR PGNIG biuro</v>
          </cell>
        </row>
        <row r="4">
          <cell r="A4" t="str">
            <v>MR PGNIG dom</v>
          </cell>
        </row>
        <row r="5">
          <cell r="A5" t="str">
            <v>MR Mama</v>
          </cell>
        </row>
        <row r="6">
          <cell r="A6" t="str">
            <v>MR Nieruchomości</v>
          </cell>
        </row>
        <row r="7">
          <cell r="A7" t="str">
            <v>MR PGE Obrót dom</v>
          </cell>
        </row>
        <row r="8">
          <cell r="A8" t="str">
            <v>MR PGE Obrót magazyny</v>
          </cell>
        </row>
        <row r="9">
          <cell r="A9" t="str">
            <v>MR Ryczałt</v>
          </cell>
        </row>
        <row r="10">
          <cell r="A10" t="str">
            <v>MR Śmieci dom</v>
          </cell>
        </row>
        <row r="11">
          <cell r="A11" t="str">
            <v>MR Śmieci biuro</v>
          </cell>
        </row>
        <row r="12">
          <cell r="A12" t="str">
            <v>MR Solid</v>
          </cell>
        </row>
        <row r="13">
          <cell r="A13" t="str">
            <v>MR Ubezpieczenie</v>
          </cell>
        </row>
        <row r="14">
          <cell r="A14" t="str">
            <v>MR Woda biuro</v>
          </cell>
        </row>
        <row r="15">
          <cell r="A15" t="str">
            <v>MR Woda dom</v>
          </cell>
        </row>
        <row r="16">
          <cell r="A16" t="str">
            <v>MR Inne</v>
          </cell>
        </row>
        <row r="17">
          <cell r="A17" t="str">
            <v>WL Orange</v>
          </cell>
        </row>
        <row r="18">
          <cell r="A18" t="str">
            <v>WL PGNIG</v>
          </cell>
        </row>
        <row r="19">
          <cell r="A19" t="str">
            <v>WL Nieruchomości</v>
          </cell>
        </row>
        <row r="20">
          <cell r="A20" t="str">
            <v>WL PGE</v>
          </cell>
        </row>
        <row r="21">
          <cell r="A21" t="str">
            <v>WL Śmieci</v>
          </cell>
        </row>
        <row r="22">
          <cell r="A22" t="str">
            <v>WL Woda</v>
          </cell>
        </row>
        <row r="23">
          <cell r="A23" t="str">
            <v>WL Inne</v>
          </cell>
        </row>
        <row r="24">
          <cell r="A24" t="str">
            <v>WL Kredyt M1586</v>
          </cell>
        </row>
        <row r="25">
          <cell r="A25" t="str">
            <v>WL Kredyt M518</v>
          </cell>
        </row>
        <row r="26">
          <cell r="A26" t="str">
            <v>WL Kredyt T414</v>
          </cell>
        </row>
      </sheetData>
      <sheetData sheetId="6">
        <row r="1">
          <cell r="A1" t="str">
            <v>ID</v>
          </cell>
        </row>
        <row r="2">
          <cell r="A2" t="str">
            <v>M1</v>
          </cell>
        </row>
        <row r="3">
          <cell r="A3" t="str">
            <v>M2</v>
          </cell>
        </row>
        <row r="4">
          <cell r="A4" t="str">
            <v>M3</v>
          </cell>
        </row>
        <row r="5">
          <cell r="A5" t="str">
            <v>M4</v>
          </cell>
        </row>
        <row r="6">
          <cell r="A6" t="str">
            <v>M5</v>
          </cell>
        </row>
        <row r="7">
          <cell r="A7" t="str">
            <v>M6</v>
          </cell>
        </row>
        <row r="8">
          <cell r="A8" t="str">
            <v>Plac</v>
          </cell>
        </row>
        <row r="9">
          <cell r="A9" t="str">
            <v>Biuro</v>
          </cell>
        </row>
        <row r="10">
          <cell r="A10" t="str">
            <v>Reklama</v>
          </cell>
        </row>
        <row r="11">
          <cell r="A11" t="str">
            <v>Piwnica</v>
          </cell>
        </row>
        <row r="12">
          <cell r="A12" t="str">
            <v>Garaż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etrzyk, Sebastian" refreshedDate="45502.621893402778" createdVersion="8" refreshedVersion="8" minRefreshableVersion="3" recordCount="83" xr:uid="{F97A127E-4072-4F61-85D0-8EF406131ED3}">
  <cacheSource type="worksheet">
    <worksheetSource ref="A1:C84" sheet="Nadpłaty"/>
  </cacheSource>
  <cacheFields count="3">
    <cacheField name="DATA" numFmtId="14">
      <sharedItems containsSemiMixedTypes="0" containsNonDate="0" containsDate="1" containsString="0" minDate="2021-03-12T00:00:00" maxDate="2024-07-27T00:00:00"/>
    </cacheField>
    <cacheField name="KWOTA" numFmtId="3">
      <sharedItems containsSemiMixedTypes="0" containsString="0" containsNumber="1" containsInteger="1" minValue="400" maxValue="60000"/>
    </cacheField>
    <cacheField name="EOMONTH" numFmtId="14">
      <sharedItems containsSemiMixedTypes="0" containsNonDate="0" containsDate="1" containsString="0" minDate="2021-03-31T00:00:00" maxDate="2024-08-01T00:00:00" count="40"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4-01-31T00:00:00"/>
        <d v="2024-03-31T00:00:00"/>
        <d v="2024-04-30T00:00:00"/>
        <d v="2024-05-31T00:00:00"/>
        <d v="2024-06-30T00:00:00"/>
        <d v="2024-07-3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etrzyk, Sebastian" refreshedDate="45503.646045023146" createdVersion="8" refreshedVersion="8" minRefreshableVersion="3" recordCount="6910" xr:uid="{1C1B6A32-209A-4B15-8015-2EE39A4FF284}">
  <cacheSource type="worksheet">
    <worksheetSource ref="A1:D6911" sheet="WIBOR"/>
  </cacheSource>
  <cacheFields count="4">
    <cacheField name="Data" numFmtId="14">
      <sharedItems containsSemiMixedTypes="0" containsNonDate="0" containsDate="1" containsString="0" minDate="1997-02-03T00:00:00" maxDate="2024-07-30T00:00:00"/>
    </cacheField>
    <cacheField name="WIBOR 6M" numFmtId="0">
      <sharedItems containsSemiMixedTypes="0" containsString="0" containsNumber="1" minValue="0.24" maxValue="26.45"/>
    </cacheField>
    <cacheField name="WIBOR 3M" numFmtId="0">
      <sharedItems containsSemiMixedTypes="0" containsString="0" containsNumber="1" minValue="0.21" maxValue="27.28"/>
    </cacheField>
    <cacheField name="EOMONTH" numFmtId="14">
      <sharedItems containsSemiMixedTypes="0" containsNonDate="0" containsDate="1" containsString="0" minDate="1997-02-28T00:00:00" maxDate="2024-08-01T00:00:00" count="330">
        <d v="1997-02-28T00:00:00"/>
        <d v="1997-03-31T00:00:00"/>
        <d v="1997-04-30T00:00:00"/>
        <d v="1997-05-31T00:00:00"/>
        <d v="1997-06-30T00:00:00"/>
        <d v="1997-07-31T00:00:00"/>
        <d v="1997-08-31T00:00:00"/>
        <d v="1997-09-30T00:00:00"/>
        <d v="1997-10-31T00:00:00"/>
        <d v="1997-11-30T00:00:00"/>
        <d v="1997-12-31T00:00:00"/>
        <d v="1998-01-31T00:00:00"/>
        <d v="1998-02-28T00:00:00"/>
        <d v="1998-03-31T00:00:00"/>
        <d v="1998-04-30T00:00:00"/>
        <d v="1998-05-31T00:00:00"/>
        <d v="1998-06-30T00:00:00"/>
        <d v="1998-07-31T00:00:00"/>
        <d v="1998-08-31T00:00:00"/>
        <d v="1998-09-30T00:00:00"/>
        <d v="1998-10-31T00:00:00"/>
        <d v="1998-11-30T00:00:00"/>
        <d v="1998-12-31T00:00:00"/>
        <d v="1999-01-31T00:00:00"/>
        <d v="1999-02-28T00:00:00"/>
        <d v="1999-03-31T00:00:00"/>
        <d v="1999-04-30T00:00:00"/>
        <d v="1999-05-31T00:00:00"/>
        <d v="1999-06-30T00:00:00"/>
        <d v="1999-07-31T00:00:00"/>
        <d v="1999-08-31T00:00:00"/>
        <d v="1999-09-30T00:00:00"/>
        <d v="1999-10-31T00:00:00"/>
        <d v="1999-11-30T00:00:00"/>
        <d v="1999-12-31T00:00:00"/>
        <d v="2000-01-31T00:00:00"/>
        <d v="2000-02-29T00:00:00"/>
        <d v="2000-03-31T00:00:00"/>
        <d v="2000-04-30T00:00:00"/>
        <d v="2000-05-31T00:00:00"/>
        <d v="2000-06-30T00:00:00"/>
        <d v="2000-07-31T00:00:00"/>
        <d v="2000-08-31T00:00:00"/>
        <d v="2000-09-30T00:00:00"/>
        <d v="2000-10-31T00:00:00"/>
        <d v="2000-11-30T00:00:00"/>
        <d v="2000-12-31T00:00:00"/>
        <d v="2001-01-31T00:00:00"/>
        <d v="2001-02-28T00:00:00"/>
        <d v="2001-03-31T00:00:00"/>
        <d v="2001-04-30T00:00:00"/>
        <d v="2001-05-31T00:00:00"/>
        <d v="2001-06-30T00:00:00"/>
        <d v="2001-07-31T00:00:00"/>
        <d v="2001-08-31T00:00:00"/>
        <d v="2001-09-30T00:00:00"/>
        <d v="2001-10-31T00:00:00"/>
        <d v="2001-11-30T00:00:00"/>
        <d v="2001-12-31T00:00:00"/>
        <d v="2002-01-31T00:00:00"/>
        <d v="2002-02-28T00:00:00"/>
        <d v="2002-03-31T00:00:00"/>
        <d v="2002-04-30T00:00:00"/>
        <d v="2002-05-31T00:00:00"/>
        <d v="2002-06-30T00:00:00"/>
        <d v="2002-07-31T00:00:00"/>
        <d v="2002-08-31T00:00:00"/>
        <d v="2002-09-30T00:00:00"/>
        <d v="2002-10-31T00:00:00"/>
        <d v="2002-11-30T00:00:00"/>
        <d v="2002-12-31T00:00:00"/>
        <d v="2003-01-31T00:00:00"/>
        <d v="2003-02-28T00:00:00"/>
        <d v="2003-03-31T00:00:00"/>
        <d v="2003-04-30T00:00:00"/>
        <d v="2003-05-31T00:00:00"/>
        <d v="2003-06-30T00:00:00"/>
        <d v="2003-07-31T00:00:00"/>
        <d v="2003-08-31T00:00:00"/>
        <d v="2003-09-30T00:00:00"/>
        <d v="2003-10-31T00:00:00"/>
        <d v="2003-11-30T00:00:00"/>
        <d v="2003-12-31T00:00:00"/>
        <d v="2004-01-31T00:00:00"/>
        <d v="2004-02-29T00:00:00"/>
        <d v="2004-03-31T00:00:00"/>
        <d v="2004-04-30T00:00:00"/>
        <d v="2004-05-31T00:00:00"/>
        <d v="2004-06-30T00:00:00"/>
        <d v="2004-07-31T00:00:00"/>
        <d v="2004-08-31T00:00:00"/>
        <d v="2004-09-30T00:00:00"/>
        <d v="2004-10-31T00:00:00"/>
        <d v="2004-11-30T00:00:00"/>
        <d v="2004-12-31T00:00:00"/>
        <d v="2005-01-31T00:00:00"/>
        <d v="2005-02-28T00:00:00"/>
        <d v="2005-03-31T00:00:00"/>
        <d v="2005-04-30T00:00:00"/>
        <d v="2005-05-31T00:00:00"/>
        <d v="2005-06-30T00:00:00"/>
        <d v="2005-07-31T00:00:00"/>
        <d v="2005-08-31T00:00:00"/>
        <d v="2005-09-30T00:00:00"/>
        <d v="2005-10-31T00:00:00"/>
        <d v="2005-11-30T00:00:00"/>
        <d v="2005-12-31T00:00:00"/>
        <d v="2006-01-31T00:00:00"/>
        <d v="2006-02-28T00:00:00"/>
        <d v="2006-03-31T00:00:00"/>
        <d v="2006-04-30T00:00:00"/>
        <d v="2006-05-31T00:00:00"/>
        <d v="2006-06-30T00:00:00"/>
        <d v="2006-07-31T00:00:00"/>
        <d v="2006-08-31T00:00:00"/>
        <d v="2006-09-30T00:00:00"/>
        <d v="2006-10-31T00:00:00"/>
        <d v="2006-11-30T00:00:00"/>
        <d v="2006-12-31T00:00:00"/>
        <d v="2007-01-31T00:00:00"/>
        <d v="2007-02-28T00:00:00"/>
        <d v="2007-03-31T00:00:00"/>
        <d v="2007-04-30T00:00:00"/>
        <d v="2007-05-31T00:00:00"/>
        <d v="2007-06-30T00:00:00"/>
        <d v="2007-07-31T00:00:00"/>
        <d v="2007-08-31T00:00:00"/>
        <d v="2007-09-30T00:00:00"/>
        <d v="2007-10-31T00:00:00"/>
        <d v="2007-11-30T00:00:00"/>
        <d v="2007-12-31T00:00:00"/>
        <d v="2008-01-31T00:00:00"/>
        <d v="2008-02-29T00:00:00"/>
        <d v="2008-03-31T00:00:00"/>
        <d v="2008-04-30T00:00:00"/>
        <d v="2008-05-31T00:00:00"/>
        <d v="2008-06-30T00:00:00"/>
        <d v="2008-07-31T00:00:00"/>
        <d v="2008-08-31T00:00:00"/>
        <d v="2008-09-30T00:00:00"/>
        <d v="2008-10-3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30T00:00:00"/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23-07-31T00:00:00"/>
        <d v="2023-08-31T00:00:00"/>
        <d v="2023-09-30T00:00:00"/>
        <d v="2023-10-31T00:00:00"/>
        <d v="2023-11-30T00:00:00"/>
        <d v="2023-12-31T00:00:00"/>
        <d v="2024-01-31T00:00:00"/>
        <d v="2024-02-29T00:00:00"/>
        <d v="2024-03-31T00:00:00"/>
        <d v="2024-04-30T00:00:00"/>
        <d v="2024-05-31T00:00:00"/>
        <d v="2024-06-30T00:00:00"/>
        <d v="2024-07-3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d v="2021-03-12T00:00:00"/>
    <n v="10000"/>
    <x v="0"/>
  </r>
  <r>
    <d v="2021-03-27T00:00:00"/>
    <n v="10000"/>
    <x v="0"/>
  </r>
  <r>
    <d v="2021-04-28T00:00:00"/>
    <n v="10000"/>
    <x v="1"/>
  </r>
  <r>
    <d v="2021-04-29T00:00:00"/>
    <n v="38000"/>
    <x v="1"/>
  </r>
  <r>
    <d v="2021-05-30T00:00:00"/>
    <n v="15000"/>
    <x v="2"/>
  </r>
  <r>
    <d v="2021-06-24T00:00:00"/>
    <n v="25000"/>
    <x v="3"/>
  </r>
  <r>
    <d v="2021-06-25T00:00:00"/>
    <n v="45000"/>
    <x v="3"/>
  </r>
  <r>
    <d v="2021-06-28T00:00:00"/>
    <n v="5000"/>
    <x v="3"/>
  </r>
  <r>
    <d v="2021-06-30T00:00:00"/>
    <n v="2200"/>
    <x v="3"/>
  </r>
  <r>
    <d v="2021-07-30T00:00:00"/>
    <n v="10000"/>
    <x v="4"/>
  </r>
  <r>
    <d v="2021-08-30T00:00:00"/>
    <n v="10000"/>
    <x v="5"/>
  </r>
  <r>
    <d v="2021-09-30T00:00:00"/>
    <n v="5000"/>
    <x v="6"/>
  </r>
  <r>
    <d v="2021-10-02T00:00:00"/>
    <n v="2300"/>
    <x v="7"/>
  </r>
  <r>
    <d v="2021-10-06T00:00:00"/>
    <n v="1700"/>
    <x v="7"/>
  </r>
  <r>
    <d v="2021-10-29T00:00:00"/>
    <n v="10000"/>
    <x v="7"/>
  </r>
  <r>
    <d v="2021-11-26T00:00:00"/>
    <n v="9000"/>
    <x v="8"/>
  </r>
  <r>
    <d v="2021-12-27T00:00:00"/>
    <n v="1000"/>
    <x v="9"/>
  </r>
  <r>
    <d v="2021-12-29T00:00:00"/>
    <n v="10000"/>
    <x v="9"/>
  </r>
  <r>
    <d v="2022-01-27T00:00:00"/>
    <n v="6000"/>
    <x v="10"/>
  </r>
  <r>
    <d v="2022-02-25T00:00:00"/>
    <n v="6000"/>
    <x v="11"/>
  </r>
  <r>
    <d v="2022-03-29T00:00:00"/>
    <n v="6000"/>
    <x v="12"/>
  </r>
  <r>
    <d v="2022-03-30T00:00:00"/>
    <n v="1000"/>
    <x v="12"/>
  </r>
  <r>
    <d v="2022-04-02T00:00:00"/>
    <n v="1000"/>
    <x v="13"/>
  </r>
  <r>
    <d v="2022-04-27T00:00:00"/>
    <n v="6000"/>
    <x v="13"/>
  </r>
  <r>
    <d v="2022-05-02T00:00:00"/>
    <n v="2000"/>
    <x v="14"/>
  </r>
  <r>
    <d v="2022-05-30T00:00:00"/>
    <n v="6000"/>
    <x v="14"/>
  </r>
  <r>
    <d v="2022-05-31T00:00:00"/>
    <n v="2000"/>
    <x v="14"/>
  </r>
  <r>
    <d v="2022-06-28T00:00:00"/>
    <n v="6000"/>
    <x v="15"/>
  </r>
  <r>
    <d v="2022-06-30T00:00:00"/>
    <n v="3100"/>
    <x v="15"/>
  </r>
  <r>
    <d v="2022-07-08T00:00:00"/>
    <n v="31000"/>
    <x v="16"/>
  </r>
  <r>
    <d v="2022-07-27T00:00:00"/>
    <n v="6000"/>
    <x v="16"/>
  </r>
  <r>
    <d v="2022-07-30T00:00:00"/>
    <n v="4000"/>
    <x v="16"/>
  </r>
  <r>
    <d v="2022-08-29T00:00:00"/>
    <n v="9000"/>
    <x v="17"/>
  </r>
  <r>
    <d v="2022-08-30T00:00:00"/>
    <n v="1000"/>
    <x v="17"/>
  </r>
  <r>
    <d v="2022-09-03T00:00:00"/>
    <n v="1000"/>
    <x v="18"/>
  </r>
  <r>
    <d v="2022-09-29T00:00:00"/>
    <n v="6000"/>
    <x v="18"/>
  </r>
  <r>
    <d v="2022-10-01T00:00:00"/>
    <n v="4000"/>
    <x v="19"/>
  </r>
  <r>
    <d v="2022-10-28T00:00:00"/>
    <n v="5000"/>
    <x v="19"/>
  </r>
  <r>
    <d v="2022-11-02T00:00:00"/>
    <n v="5000"/>
    <x v="20"/>
  </r>
  <r>
    <d v="2022-11-04T00:00:00"/>
    <n v="1000"/>
    <x v="20"/>
  </r>
  <r>
    <d v="2022-11-28T00:00:00"/>
    <n v="5000"/>
    <x v="20"/>
  </r>
  <r>
    <d v="2022-12-02T00:00:00"/>
    <n v="2300"/>
    <x v="21"/>
  </r>
  <r>
    <d v="2022-12-31T00:00:00"/>
    <n v="5000"/>
    <x v="21"/>
  </r>
  <r>
    <d v="2023-01-10T00:00:00"/>
    <n v="4000"/>
    <x v="22"/>
  </r>
  <r>
    <d v="2023-01-27T00:00:00"/>
    <n v="7000"/>
    <x v="22"/>
  </r>
  <r>
    <d v="2023-02-02T00:00:00"/>
    <n v="2000"/>
    <x v="23"/>
  </r>
  <r>
    <d v="2023-02-27T00:00:00"/>
    <n v="5000"/>
    <x v="23"/>
  </r>
  <r>
    <d v="2023-03-01T00:00:00"/>
    <n v="5000"/>
    <x v="24"/>
  </r>
  <r>
    <d v="2023-03-02T00:00:00"/>
    <n v="2000"/>
    <x v="24"/>
  </r>
  <r>
    <d v="2023-04-14T00:00:00"/>
    <n v="7500"/>
    <x v="25"/>
  </r>
  <r>
    <d v="2023-04-28T00:00:00"/>
    <n v="10000"/>
    <x v="25"/>
  </r>
  <r>
    <d v="2023-05-02T00:00:00"/>
    <n v="3000"/>
    <x v="26"/>
  </r>
  <r>
    <d v="2023-05-06T00:00:00"/>
    <n v="1000"/>
    <x v="26"/>
  </r>
  <r>
    <d v="2023-05-20T00:00:00"/>
    <n v="1000"/>
    <x v="26"/>
  </r>
  <r>
    <d v="2023-05-30T00:00:00"/>
    <n v="5000"/>
    <x v="26"/>
  </r>
  <r>
    <d v="2023-06-30T00:00:00"/>
    <n v="5000"/>
    <x v="27"/>
  </r>
  <r>
    <d v="2023-07-27T00:00:00"/>
    <n v="10000"/>
    <x v="28"/>
  </r>
  <r>
    <d v="2023-07-30T00:00:00"/>
    <n v="3500"/>
    <x v="28"/>
  </r>
  <r>
    <d v="2023-08-28T00:00:00"/>
    <n v="5000"/>
    <x v="29"/>
  </r>
  <r>
    <d v="2023-08-30T00:00:00"/>
    <n v="3000"/>
    <x v="29"/>
  </r>
  <r>
    <d v="2023-09-28T00:00:00"/>
    <n v="10000"/>
    <x v="30"/>
  </r>
  <r>
    <d v="2023-09-29T00:00:00"/>
    <n v="3000"/>
    <x v="30"/>
  </r>
  <r>
    <d v="2023-10-02T00:00:00"/>
    <n v="400"/>
    <x v="31"/>
  </r>
  <r>
    <d v="2023-10-26T00:00:00"/>
    <n v="10000"/>
    <x v="31"/>
  </r>
  <r>
    <d v="2023-11-28T00:00:00"/>
    <n v="10000"/>
    <x v="32"/>
  </r>
  <r>
    <d v="2023-12-22T00:00:00"/>
    <n v="10000"/>
    <x v="33"/>
  </r>
  <r>
    <d v="2023-12-29T00:00:00"/>
    <n v="5000"/>
    <x v="33"/>
  </r>
  <r>
    <d v="2024-01-15T00:00:00"/>
    <n v="20000"/>
    <x v="34"/>
  </r>
  <r>
    <d v="2024-01-26T00:00:00"/>
    <n v="10000"/>
    <x v="34"/>
  </r>
  <r>
    <d v="2024-03-02T00:00:00"/>
    <n v="4000"/>
    <x v="35"/>
  </r>
  <r>
    <d v="2024-03-28T00:00:00"/>
    <n v="10000"/>
    <x v="35"/>
  </r>
  <r>
    <d v="2024-03-29T00:00:00"/>
    <n v="6000"/>
    <x v="35"/>
  </r>
  <r>
    <d v="2024-04-26T00:00:00"/>
    <n v="10000"/>
    <x v="36"/>
  </r>
  <r>
    <d v="2024-04-30T00:00:00"/>
    <n v="5000"/>
    <x v="36"/>
  </r>
  <r>
    <d v="2024-05-08T00:00:00"/>
    <n v="1500"/>
    <x v="37"/>
  </r>
  <r>
    <d v="2024-05-28T00:00:00"/>
    <n v="60000"/>
    <x v="37"/>
  </r>
  <r>
    <d v="2024-05-29T00:00:00"/>
    <n v="10000"/>
    <x v="37"/>
  </r>
  <r>
    <d v="2024-06-21T00:00:00"/>
    <n v="27000"/>
    <x v="38"/>
  </r>
  <r>
    <d v="2024-06-27T00:00:00"/>
    <n v="25000"/>
    <x v="38"/>
  </r>
  <r>
    <d v="2024-06-28T00:00:00"/>
    <n v="5000"/>
    <x v="38"/>
  </r>
  <r>
    <d v="2024-07-11T00:00:00"/>
    <n v="800"/>
    <x v="39"/>
  </r>
  <r>
    <d v="2024-07-19T00:00:00"/>
    <n v="1700"/>
    <x v="39"/>
  </r>
  <r>
    <d v="2024-07-26T00:00:00"/>
    <n v="10000"/>
    <x v="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10">
  <r>
    <d v="1997-02-03T00:00:00"/>
    <n v="22.43"/>
    <n v="22.33"/>
    <x v="0"/>
  </r>
  <r>
    <d v="1997-02-04T00:00:00"/>
    <n v="22.55"/>
    <n v="22.72"/>
    <x v="0"/>
  </r>
  <r>
    <d v="1997-02-05T00:00:00"/>
    <n v="22.63"/>
    <n v="22.51"/>
    <x v="0"/>
  </r>
  <r>
    <d v="1997-02-06T00:00:00"/>
    <n v="22.5"/>
    <n v="22.44"/>
    <x v="0"/>
  </r>
  <r>
    <d v="1997-02-07T00:00:00"/>
    <n v="22.5"/>
    <n v="22.45"/>
    <x v="0"/>
  </r>
  <r>
    <d v="1997-02-10T00:00:00"/>
    <n v="22.52"/>
    <n v="22.53"/>
    <x v="0"/>
  </r>
  <r>
    <d v="1997-02-11T00:00:00"/>
    <n v="22.55"/>
    <n v="22.57"/>
    <x v="0"/>
  </r>
  <r>
    <d v="1997-02-12T00:00:00"/>
    <n v="22.67"/>
    <n v="22.68"/>
    <x v="0"/>
  </r>
  <r>
    <d v="1997-02-13T00:00:00"/>
    <n v="22.71"/>
    <n v="22.71"/>
    <x v="0"/>
  </r>
  <r>
    <d v="1997-02-14T00:00:00"/>
    <n v="22.67"/>
    <n v="22.71"/>
    <x v="0"/>
  </r>
  <r>
    <d v="1997-02-17T00:00:00"/>
    <n v="22.63"/>
    <n v="22.64"/>
    <x v="0"/>
  </r>
  <r>
    <d v="1997-02-18T00:00:00"/>
    <n v="22.63"/>
    <n v="22.57"/>
    <x v="0"/>
  </r>
  <r>
    <d v="1997-02-19T00:00:00"/>
    <n v="22.55"/>
    <n v="22.51"/>
    <x v="0"/>
  </r>
  <r>
    <d v="1997-02-20T00:00:00"/>
    <n v="22.51"/>
    <n v="22.45"/>
    <x v="0"/>
  </r>
  <r>
    <d v="1997-02-21T00:00:00"/>
    <n v="22.54"/>
    <n v="22.52"/>
    <x v="0"/>
  </r>
  <r>
    <d v="1997-02-24T00:00:00"/>
    <n v="22.52"/>
    <n v="22.48"/>
    <x v="0"/>
  </r>
  <r>
    <d v="1997-02-25T00:00:00"/>
    <n v="22.53"/>
    <n v="22.49"/>
    <x v="0"/>
  </r>
  <r>
    <d v="1997-02-26T00:00:00"/>
    <n v="22.55"/>
    <n v="22.49"/>
    <x v="0"/>
  </r>
  <r>
    <d v="1997-02-27T00:00:00"/>
    <n v="22.55"/>
    <n v="22.51"/>
    <x v="0"/>
  </r>
  <r>
    <d v="1997-02-28T00:00:00"/>
    <n v="22.6"/>
    <n v="22.55"/>
    <x v="0"/>
  </r>
  <r>
    <d v="1997-03-03T00:00:00"/>
    <n v="22.63"/>
    <n v="22.6"/>
    <x v="1"/>
  </r>
  <r>
    <d v="1997-03-04T00:00:00"/>
    <n v="22.58"/>
    <n v="22.56"/>
    <x v="1"/>
  </r>
  <r>
    <d v="1997-03-05T00:00:00"/>
    <n v="22.53"/>
    <n v="22.52"/>
    <x v="1"/>
  </r>
  <r>
    <d v="1997-03-06T00:00:00"/>
    <n v="22.52"/>
    <n v="22.5"/>
    <x v="1"/>
  </r>
  <r>
    <d v="1997-03-07T00:00:00"/>
    <n v="22.52"/>
    <n v="22.49"/>
    <x v="1"/>
  </r>
  <r>
    <d v="1997-03-10T00:00:00"/>
    <n v="22.52"/>
    <n v="22.49"/>
    <x v="1"/>
  </r>
  <r>
    <d v="1997-03-11T00:00:00"/>
    <n v="22.52"/>
    <n v="22.49"/>
    <x v="1"/>
  </r>
  <r>
    <d v="1997-03-12T00:00:00"/>
    <n v="22.48"/>
    <n v="22.46"/>
    <x v="1"/>
  </r>
  <r>
    <d v="1997-03-13T00:00:00"/>
    <n v="22.46"/>
    <n v="22.47"/>
    <x v="1"/>
  </r>
  <r>
    <d v="1997-03-14T00:00:00"/>
    <n v="22.47"/>
    <n v="22.48"/>
    <x v="1"/>
  </r>
  <r>
    <d v="1997-03-17T00:00:00"/>
    <n v="22.47"/>
    <n v="22.48"/>
    <x v="1"/>
  </r>
  <r>
    <d v="1997-03-18T00:00:00"/>
    <n v="22.47"/>
    <n v="22.48"/>
    <x v="1"/>
  </r>
  <r>
    <d v="1997-03-19T00:00:00"/>
    <n v="22.47"/>
    <n v="22.48"/>
    <x v="1"/>
  </r>
  <r>
    <d v="1997-03-20T00:00:00"/>
    <n v="22.47"/>
    <n v="22.48"/>
    <x v="1"/>
  </r>
  <r>
    <d v="1997-03-21T00:00:00"/>
    <n v="22.58"/>
    <n v="22.61"/>
    <x v="1"/>
  </r>
  <r>
    <d v="1997-03-24T00:00:00"/>
    <n v="22.59"/>
    <n v="22.64"/>
    <x v="1"/>
  </r>
  <r>
    <d v="1997-03-25T00:00:00"/>
    <n v="22.59"/>
    <n v="22.63"/>
    <x v="1"/>
  </r>
  <r>
    <d v="1997-03-26T00:00:00"/>
    <n v="22.68"/>
    <n v="22.7"/>
    <x v="1"/>
  </r>
  <r>
    <d v="1997-03-27T00:00:00"/>
    <n v="22.76"/>
    <n v="22.78"/>
    <x v="1"/>
  </r>
  <r>
    <d v="1997-04-01T00:00:00"/>
    <n v="22.8"/>
    <n v="22.87"/>
    <x v="2"/>
  </r>
  <r>
    <d v="1997-04-02T00:00:00"/>
    <n v="22.8"/>
    <n v="22.9"/>
    <x v="2"/>
  </r>
  <r>
    <d v="1997-04-03T00:00:00"/>
    <n v="22.77"/>
    <n v="22.83"/>
    <x v="2"/>
  </r>
  <r>
    <d v="1997-04-04T00:00:00"/>
    <n v="22.79"/>
    <n v="22.87"/>
    <x v="2"/>
  </r>
  <r>
    <d v="1997-04-07T00:00:00"/>
    <n v="22.77"/>
    <n v="22.88"/>
    <x v="2"/>
  </r>
  <r>
    <d v="1997-04-08T00:00:00"/>
    <n v="22.77"/>
    <n v="22.86"/>
    <x v="2"/>
  </r>
  <r>
    <d v="1997-04-09T00:00:00"/>
    <n v="22.82"/>
    <n v="22.93"/>
    <x v="2"/>
  </r>
  <r>
    <d v="1997-04-10T00:00:00"/>
    <n v="22.83"/>
    <n v="22.91"/>
    <x v="2"/>
  </r>
  <r>
    <d v="1997-04-11T00:00:00"/>
    <n v="22.82"/>
    <n v="22.91"/>
    <x v="2"/>
  </r>
  <r>
    <d v="1997-04-14T00:00:00"/>
    <n v="22.8"/>
    <n v="22.585000000000001"/>
    <x v="2"/>
  </r>
  <r>
    <d v="1997-04-15T00:00:00"/>
    <n v="22.78"/>
    <n v="22.86"/>
    <x v="2"/>
  </r>
  <r>
    <d v="1997-04-16T00:00:00"/>
    <n v="22.76"/>
    <n v="22.84"/>
    <x v="2"/>
  </r>
  <r>
    <d v="1997-04-17T00:00:00"/>
    <n v="22.72"/>
    <n v="22.79"/>
    <x v="2"/>
  </r>
  <r>
    <d v="1997-04-18T00:00:00"/>
    <n v="22.68"/>
    <n v="22.75"/>
    <x v="2"/>
  </r>
  <r>
    <d v="1997-04-21T00:00:00"/>
    <n v="22.65"/>
    <n v="22.7"/>
    <x v="2"/>
  </r>
  <r>
    <d v="1997-04-22T00:00:00"/>
    <n v="22.57"/>
    <n v="22.56"/>
    <x v="2"/>
  </r>
  <r>
    <d v="1997-04-23T00:00:00"/>
    <n v="22.58"/>
    <n v="22.6"/>
    <x v="2"/>
  </r>
  <r>
    <d v="1997-04-24T00:00:00"/>
    <n v="22.5"/>
    <n v="22.53"/>
    <x v="2"/>
  </r>
  <r>
    <d v="1997-04-25T00:00:00"/>
    <n v="22.52"/>
    <n v="22.54"/>
    <x v="2"/>
  </r>
  <r>
    <d v="1997-04-28T00:00:00"/>
    <n v="22.6"/>
    <n v="22.68"/>
    <x v="2"/>
  </r>
  <r>
    <d v="1997-04-29T00:00:00"/>
    <n v="22.69"/>
    <n v="22.83"/>
    <x v="2"/>
  </r>
  <r>
    <d v="1997-04-30T00:00:00"/>
    <n v="22.87"/>
    <n v="22.96"/>
    <x v="2"/>
  </r>
  <r>
    <d v="1997-05-01T00:00:00"/>
    <n v="22.87"/>
    <n v="22.96"/>
    <x v="3"/>
  </r>
  <r>
    <d v="1997-05-02T00:00:00"/>
    <n v="22.87"/>
    <n v="22.99"/>
    <x v="3"/>
  </r>
  <r>
    <d v="1997-05-06T00:00:00"/>
    <n v="22.9"/>
    <n v="23.05"/>
    <x v="3"/>
  </r>
  <r>
    <d v="1997-05-07T00:00:00"/>
    <n v="22.84"/>
    <n v="23"/>
    <x v="3"/>
  </r>
  <r>
    <d v="1997-05-08T00:00:00"/>
    <n v="22.85"/>
    <n v="22.94"/>
    <x v="3"/>
  </r>
  <r>
    <d v="1997-05-09T00:00:00"/>
    <n v="22.75"/>
    <n v="22.84"/>
    <x v="3"/>
  </r>
  <r>
    <d v="1997-05-12T00:00:00"/>
    <n v="22.74"/>
    <n v="22.81"/>
    <x v="3"/>
  </r>
  <r>
    <d v="1997-05-13T00:00:00"/>
    <n v="22.72"/>
    <n v="22.82"/>
    <x v="3"/>
  </r>
  <r>
    <d v="1997-05-14T00:00:00"/>
    <n v="22.71"/>
    <n v="22.79"/>
    <x v="3"/>
  </r>
  <r>
    <d v="1997-05-15T00:00:00"/>
    <n v="22.65"/>
    <n v="22.72"/>
    <x v="3"/>
  </r>
  <r>
    <d v="1997-05-16T00:00:00"/>
    <n v="22.65"/>
    <n v="22.73"/>
    <x v="3"/>
  </r>
  <r>
    <d v="1997-05-19T00:00:00"/>
    <n v="22.62"/>
    <n v="22.7"/>
    <x v="3"/>
  </r>
  <r>
    <d v="1997-05-20T00:00:00"/>
    <n v="22.6"/>
    <n v="22.68"/>
    <x v="3"/>
  </r>
  <r>
    <d v="1997-05-21T00:00:00"/>
    <n v="22.6"/>
    <n v="22.63"/>
    <x v="3"/>
  </r>
  <r>
    <d v="1997-05-22T00:00:00"/>
    <n v="22.62"/>
    <n v="22.65"/>
    <x v="3"/>
  </r>
  <r>
    <d v="1997-05-23T00:00:00"/>
    <n v="22.63"/>
    <n v="22.66"/>
    <x v="3"/>
  </r>
  <r>
    <d v="1997-05-27T00:00:00"/>
    <n v="22.93"/>
    <n v="23.02"/>
    <x v="3"/>
  </r>
  <r>
    <d v="1997-05-28T00:00:00"/>
    <n v="22.89"/>
    <n v="23.08"/>
    <x v="3"/>
  </r>
  <r>
    <d v="1997-05-29T00:00:00"/>
    <n v="22.89"/>
    <n v="23.08"/>
    <x v="3"/>
  </r>
  <r>
    <d v="1997-05-30T00:00:00"/>
    <n v="22.8"/>
    <n v="22.94"/>
    <x v="3"/>
  </r>
  <r>
    <d v="1997-06-02T00:00:00"/>
    <n v="22.77"/>
    <n v="22.84"/>
    <x v="4"/>
  </r>
  <r>
    <d v="1997-06-03T00:00:00"/>
    <n v="22.75"/>
    <n v="22.77"/>
    <x v="4"/>
  </r>
  <r>
    <d v="1997-06-04T00:00:00"/>
    <n v="22.74"/>
    <n v="22.76"/>
    <x v="4"/>
  </r>
  <r>
    <d v="1997-06-05T00:00:00"/>
    <n v="22.65"/>
    <n v="22.7"/>
    <x v="4"/>
  </r>
  <r>
    <d v="1997-06-06T00:00:00"/>
    <n v="22.62"/>
    <n v="22.68"/>
    <x v="4"/>
  </r>
  <r>
    <d v="1997-06-09T00:00:00"/>
    <n v="22.61"/>
    <n v="22.66"/>
    <x v="4"/>
  </r>
  <r>
    <d v="1997-06-10T00:00:00"/>
    <n v="22.59"/>
    <n v="22.67"/>
    <x v="4"/>
  </r>
  <r>
    <d v="1997-06-11T00:00:00"/>
    <n v="22.57"/>
    <n v="22.64"/>
    <x v="4"/>
  </r>
  <r>
    <d v="1997-06-12T00:00:00"/>
    <n v="22.56"/>
    <n v="22.61"/>
    <x v="4"/>
  </r>
  <r>
    <d v="1997-06-13T00:00:00"/>
    <n v="22.57"/>
    <n v="22.61"/>
    <x v="4"/>
  </r>
  <r>
    <d v="1997-06-16T00:00:00"/>
    <n v="22.55"/>
    <n v="22.59"/>
    <x v="4"/>
  </r>
  <r>
    <d v="1997-06-17T00:00:00"/>
    <n v="22.55"/>
    <n v="22.58"/>
    <x v="4"/>
  </r>
  <r>
    <d v="1997-06-18T00:00:00"/>
    <n v="22.55"/>
    <n v="22.58"/>
    <x v="4"/>
  </r>
  <r>
    <d v="1997-06-19T00:00:00"/>
    <n v="22.55"/>
    <n v="22.58"/>
    <x v="4"/>
  </r>
  <r>
    <d v="1997-06-20T00:00:00"/>
    <n v="22.52"/>
    <n v="22.56"/>
    <x v="4"/>
  </r>
  <r>
    <d v="1997-06-23T00:00:00"/>
    <n v="22.55"/>
    <n v="22.56"/>
    <x v="4"/>
  </r>
  <r>
    <d v="1997-06-24T00:00:00"/>
    <n v="22.54"/>
    <n v="22.58"/>
    <x v="4"/>
  </r>
  <r>
    <d v="1997-06-25T00:00:00"/>
    <n v="22.56"/>
    <n v="22.62"/>
    <x v="4"/>
  </r>
  <r>
    <d v="1997-06-26T00:00:00"/>
    <n v="22.58"/>
    <n v="22.66"/>
    <x v="4"/>
  </r>
  <r>
    <d v="1997-06-27T00:00:00"/>
    <n v="22.58"/>
    <n v="22.68"/>
    <x v="4"/>
  </r>
  <r>
    <d v="1997-06-30T00:00:00"/>
    <n v="22.58"/>
    <n v="22.73"/>
    <x v="4"/>
  </r>
  <r>
    <d v="1997-07-01T00:00:00"/>
    <n v="22.63"/>
    <n v="22.81"/>
    <x v="5"/>
  </r>
  <r>
    <d v="1997-07-02T00:00:00"/>
    <n v="22.65"/>
    <n v="22.81"/>
    <x v="5"/>
  </r>
  <r>
    <d v="1997-07-03T00:00:00"/>
    <n v="22.65"/>
    <n v="22.85"/>
    <x v="5"/>
  </r>
  <r>
    <d v="1997-07-04T00:00:00"/>
    <n v="22.66"/>
    <n v="22.87"/>
    <x v="5"/>
  </r>
  <r>
    <d v="1997-07-07T00:00:00"/>
    <n v="22.85"/>
    <n v="22.97"/>
    <x v="5"/>
  </r>
  <r>
    <d v="1997-07-08T00:00:00"/>
    <n v="22.88"/>
    <n v="22.98"/>
    <x v="5"/>
  </r>
  <r>
    <d v="1997-07-09T00:00:00"/>
    <n v="22.94"/>
    <n v="23.03"/>
    <x v="5"/>
  </r>
  <r>
    <d v="1997-07-10T00:00:00"/>
    <n v="22.96"/>
    <n v="23.03"/>
    <x v="5"/>
  </r>
  <r>
    <d v="1997-07-11T00:00:00"/>
    <n v="23.12"/>
    <n v="23.18"/>
    <x v="5"/>
  </r>
  <r>
    <d v="1997-07-14T00:00:00"/>
    <n v="23.23"/>
    <n v="23.26"/>
    <x v="5"/>
  </r>
  <r>
    <d v="1997-07-15T00:00:00"/>
    <n v="23.87"/>
    <n v="23.98"/>
    <x v="5"/>
  </r>
  <r>
    <d v="1997-07-16T00:00:00"/>
    <n v="24.29"/>
    <n v="24.4"/>
    <x v="5"/>
  </r>
  <r>
    <d v="1997-07-17T00:00:00"/>
    <n v="24.35"/>
    <n v="24.39"/>
    <x v="5"/>
  </r>
  <r>
    <d v="1997-07-18T00:00:00"/>
    <n v="25"/>
    <n v="25.07"/>
    <x v="5"/>
  </r>
  <r>
    <d v="1997-07-21T00:00:00"/>
    <n v="25.03"/>
    <n v="25.03"/>
    <x v="5"/>
  </r>
  <r>
    <d v="1997-07-22T00:00:00"/>
    <n v="25.05"/>
    <n v="25.05"/>
    <x v="5"/>
  </r>
  <r>
    <d v="1997-07-23T00:00:00"/>
    <n v="25.01"/>
    <n v="25.02"/>
    <x v="5"/>
  </r>
  <r>
    <d v="1997-07-24T00:00:00"/>
    <n v="24.96"/>
    <n v="24.95"/>
    <x v="5"/>
  </r>
  <r>
    <d v="1997-07-25T00:00:00"/>
    <n v="24.76"/>
    <n v="24.7"/>
    <x v="5"/>
  </r>
  <r>
    <d v="1997-07-28T00:00:00"/>
    <n v="24.29"/>
    <n v="24.26"/>
    <x v="5"/>
  </r>
  <r>
    <d v="1997-07-29T00:00:00"/>
    <n v="24.62"/>
    <n v="24.61"/>
    <x v="5"/>
  </r>
  <r>
    <d v="1997-07-30T00:00:00"/>
    <n v="25.36"/>
    <n v="25.33"/>
    <x v="5"/>
  </r>
  <r>
    <d v="1997-07-31T00:00:00"/>
    <n v="26.16"/>
    <n v="26.19"/>
    <x v="5"/>
  </r>
  <r>
    <d v="1997-08-01T00:00:00"/>
    <n v="26.42"/>
    <n v="26.42"/>
    <x v="6"/>
  </r>
  <r>
    <d v="1997-08-04T00:00:00"/>
    <n v="26.39"/>
    <n v="26.33"/>
    <x v="6"/>
  </r>
  <r>
    <d v="1997-08-05T00:00:00"/>
    <n v="26.02"/>
    <n v="25.92"/>
    <x v="6"/>
  </r>
  <r>
    <d v="1997-08-06T00:00:00"/>
    <n v="25.8"/>
    <n v="25.64"/>
    <x v="6"/>
  </r>
  <r>
    <d v="1997-08-07T00:00:00"/>
    <n v="25.42"/>
    <n v="25.32"/>
    <x v="6"/>
  </r>
  <r>
    <d v="1997-08-08T00:00:00"/>
    <n v="25.29"/>
    <n v="25.26"/>
    <x v="6"/>
  </r>
  <r>
    <d v="1997-08-11T00:00:00"/>
    <n v="25.35"/>
    <n v="25.24"/>
    <x v="6"/>
  </r>
  <r>
    <d v="1997-08-12T00:00:00"/>
    <n v="25.34"/>
    <n v="25.23"/>
    <x v="6"/>
  </r>
  <r>
    <d v="1997-08-13T00:00:00"/>
    <n v="25.46"/>
    <n v="25.37"/>
    <x v="6"/>
  </r>
  <r>
    <d v="1997-08-14T00:00:00"/>
    <n v="25.51"/>
    <n v="25.3"/>
    <x v="6"/>
  </r>
  <r>
    <d v="1997-08-15T00:00:00"/>
    <n v="25.51"/>
    <n v="25.3"/>
    <x v="6"/>
  </r>
  <r>
    <d v="1997-08-18T00:00:00"/>
    <n v="25.2"/>
    <n v="25.11"/>
    <x v="6"/>
  </r>
  <r>
    <d v="1997-08-19T00:00:00"/>
    <n v="25.25"/>
    <n v="25.09"/>
    <x v="6"/>
  </r>
  <r>
    <d v="1997-08-20T00:00:00"/>
    <n v="25.25"/>
    <n v="25.06"/>
    <x v="6"/>
  </r>
  <r>
    <d v="1997-08-21T00:00:00"/>
    <n v="25.3"/>
    <n v="25.29"/>
    <x v="6"/>
  </r>
  <r>
    <d v="1997-08-22T00:00:00"/>
    <n v="25.78"/>
    <n v="25.77"/>
    <x v="6"/>
  </r>
  <r>
    <d v="1997-08-26T00:00:00"/>
    <n v="26.01"/>
    <n v="25.95"/>
    <x v="6"/>
  </r>
  <r>
    <d v="1997-08-27T00:00:00"/>
    <n v="25.86"/>
    <n v="25.91"/>
    <x v="6"/>
  </r>
  <r>
    <d v="1997-08-28T00:00:00"/>
    <n v="25.84"/>
    <n v="25.84"/>
    <x v="6"/>
  </r>
  <r>
    <d v="1997-08-29T00:00:00"/>
    <n v="25.74"/>
    <n v="25.8"/>
    <x v="6"/>
  </r>
  <r>
    <d v="1997-09-01T00:00:00"/>
    <n v="25.99"/>
    <n v="25.94"/>
    <x v="7"/>
  </r>
  <r>
    <d v="1997-09-02T00:00:00"/>
    <n v="25.87"/>
    <n v="25.64"/>
    <x v="7"/>
  </r>
  <r>
    <d v="1997-09-03T00:00:00"/>
    <n v="25.72"/>
    <n v="25.57"/>
    <x v="7"/>
  </r>
  <r>
    <d v="1997-09-04T00:00:00"/>
    <n v="25.73"/>
    <n v="25.54"/>
    <x v="7"/>
  </r>
  <r>
    <d v="1997-09-05T00:00:00"/>
    <n v="25.66"/>
    <n v="25.45"/>
    <x v="7"/>
  </r>
  <r>
    <d v="1997-09-08T00:00:00"/>
    <n v="25.6"/>
    <n v="25.46"/>
    <x v="7"/>
  </r>
  <r>
    <d v="1997-09-09T00:00:00"/>
    <n v="25.53"/>
    <n v="25.36"/>
    <x v="7"/>
  </r>
  <r>
    <d v="1997-09-10T00:00:00"/>
    <n v="25.53"/>
    <n v="25.34"/>
    <x v="7"/>
  </r>
  <r>
    <d v="1997-09-11T00:00:00"/>
    <n v="25.51"/>
    <n v="25.22"/>
    <x v="7"/>
  </r>
  <r>
    <d v="1997-09-12T00:00:00"/>
    <n v="25.52"/>
    <n v="25.25"/>
    <x v="7"/>
  </r>
  <r>
    <d v="1997-09-15T00:00:00"/>
    <n v="25.51"/>
    <n v="25.23"/>
    <x v="7"/>
  </r>
  <r>
    <d v="1997-09-16T00:00:00"/>
    <n v="25.45"/>
    <n v="25.33"/>
    <x v="7"/>
  </r>
  <r>
    <d v="1997-09-17T00:00:00"/>
    <n v="25.52"/>
    <n v="25.42"/>
    <x v="7"/>
  </r>
  <r>
    <d v="1997-09-18T00:00:00"/>
    <n v="25.56"/>
    <n v="25.47"/>
    <x v="7"/>
  </r>
  <r>
    <d v="1997-09-19T00:00:00"/>
    <n v="25.6"/>
    <n v="25.5"/>
    <x v="7"/>
  </r>
  <r>
    <d v="1997-09-22T00:00:00"/>
    <n v="25.64"/>
    <n v="25.5"/>
    <x v="7"/>
  </r>
  <r>
    <d v="1997-09-23T00:00:00"/>
    <n v="25.68"/>
    <n v="25.67"/>
    <x v="7"/>
  </r>
  <r>
    <d v="1997-09-24T00:00:00"/>
    <n v="25.66"/>
    <n v="25.42"/>
    <x v="7"/>
  </r>
  <r>
    <d v="1997-09-25T00:00:00"/>
    <n v="25.59"/>
    <n v="25.4"/>
    <x v="7"/>
  </r>
  <r>
    <d v="1997-09-26T00:00:00"/>
    <n v="25.59"/>
    <n v="25.37"/>
    <x v="7"/>
  </r>
  <r>
    <d v="1997-09-29T00:00:00"/>
    <n v="25.53"/>
    <n v="25.4"/>
    <x v="7"/>
  </r>
  <r>
    <d v="1997-09-30T00:00:00"/>
    <n v="25.53"/>
    <n v="25.4"/>
    <x v="7"/>
  </r>
  <r>
    <d v="1997-10-01T00:00:00"/>
    <n v="25.52"/>
    <n v="25.39"/>
    <x v="8"/>
  </r>
  <r>
    <d v="1997-10-02T00:00:00"/>
    <n v="25.54"/>
    <n v="25.44"/>
    <x v="8"/>
  </r>
  <r>
    <d v="1997-10-03T00:00:00"/>
    <n v="25.48"/>
    <n v="25.39"/>
    <x v="8"/>
  </r>
  <r>
    <d v="1997-10-06T00:00:00"/>
    <n v="25.45"/>
    <n v="25.36"/>
    <x v="8"/>
  </r>
  <r>
    <d v="1997-10-07T00:00:00"/>
    <n v="25.43"/>
    <n v="25.32"/>
    <x v="8"/>
  </r>
  <r>
    <d v="1997-10-08T00:00:00"/>
    <n v="25.35"/>
    <n v="25.19"/>
    <x v="8"/>
  </r>
  <r>
    <d v="1997-10-09T00:00:00"/>
    <n v="25.33"/>
    <n v="25.16"/>
    <x v="8"/>
  </r>
  <r>
    <d v="1997-10-10T00:00:00"/>
    <n v="25.33"/>
    <n v="25.19"/>
    <x v="8"/>
  </r>
  <r>
    <d v="1997-10-13T00:00:00"/>
    <n v="25.28"/>
    <n v="25.1"/>
    <x v="8"/>
  </r>
  <r>
    <d v="1997-10-14T00:00:00"/>
    <n v="25.23"/>
    <n v="25.05"/>
    <x v="8"/>
  </r>
  <r>
    <d v="1997-10-15T00:00:00"/>
    <n v="25.23"/>
    <n v="25.14"/>
    <x v="8"/>
  </r>
  <r>
    <d v="1997-10-16T00:00:00"/>
    <n v="25.25"/>
    <n v="25.23"/>
    <x v="8"/>
  </r>
  <r>
    <d v="1997-10-17T00:00:00"/>
    <n v="25.23"/>
    <n v="25.21"/>
    <x v="8"/>
  </r>
  <r>
    <d v="1997-10-20T00:00:00"/>
    <n v="25.21"/>
    <n v="25.26"/>
    <x v="8"/>
  </r>
  <r>
    <d v="1997-10-21T00:00:00"/>
    <n v="25.18"/>
    <n v="25.21"/>
    <x v="8"/>
  </r>
  <r>
    <d v="1997-10-22T00:00:00"/>
    <n v="25.19"/>
    <n v="25.19"/>
    <x v="8"/>
  </r>
  <r>
    <d v="1997-10-23T00:00:00"/>
    <n v="25.2"/>
    <n v="25.13"/>
    <x v="8"/>
  </r>
  <r>
    <d v="1997-10-24T00:00:00"/>
    <n v="25.1"/>
    <n v="25.05"/>
    <x v="8"/>
  </r>
  <r>
    <d v="1997-10-27T00:00:00"/>
    <n v="25.08"/>
    <n v="25"/>
    <x v="8"/>
  </r>
  <r>
    <d v="1997-10-28T00:00:00"/>
    <n v="25.27"/>
    <n v="25.29"/>
    <x v="8"/>
  </r>
  <r>
    <d v="1997-10-29T00:00:00"/>
    <n v="25.35"/>
    <n v="25.34"/>
    <x v="8"/>
  </r>
  <r>
    <d v="1997-10-30T00:00:00"/>
    <n v="25.3"/>
    <n v="25.29"/>
    <x v="8"/>
  </r>
  <r>
    <d v="1997-10-31T00:00:00"/>
    <n v="25.28"/>
    <n v="25.23"/>
    <x v="8"/>
  </r>
  <r>
    <d v="1997-11-03T00:00:00"/>
    <n v="25.25"/>
    <n v="25.22"/>
    <x v="9"/>
  </r>
  <r>
    <d v="1997-11-04T00:00:00"/>
    <n v="25.21"/>
    <n v="25.2"/>
    <x v="9"/>
  </r>
  <r>
    <d v="1997-11-05T00:00:00"/>
    <n v="25.2"/>
    <n v="25.2"/>
    <x v="9"/>
  </r>
  <r>
    <d v="1997-11-06T00:00:00"/>
    <n v="25.2"/>
    <n v="25.24"/>
    <x v="9"/>
  </r>
  <r>
    <d v="1997-11-07T00:00:00"/>
    <n v="25.2"/>
    <n v="25.23"/>
    <x v="9"/>
  </r>
  <r>
    <d v="1997-11-10T00:00:00"/>
    <n v="25.2"/>
    <n v="25.22"/>
    <x v="9"/>
  </r>
  <r>
    <d v="1997-11-11T00:00:00"/>
    <n v="25.2"/>
    <n v="25.22"/>
    <x v="9"/>
  </r>
  <r>
    <d v="1997-11-12T00:00:00"/>
    <n v="25.15"/>
    <n v="25.21"/>
    <x v="9"/>
  </r>
  <r>
    <d v="1997-11-13T00:00:00"/>
    <n v="25.22"/>
    <n v="25.25"/>
    <x v="9"/>
  </r>
  <r>
    <d v="1997-11-14T00:00:00"/>
    <n v="25.24"/>
    <n v="25.25"/>
    <x v="9"/>
  </r>
  <r>
    <d v="1997-11-17T00:00:00"/>
    <n v="25.26"/>
    <n v="25.27"/>
    <x v="9"/>
  </r>
  <r>
    <d v="1997-11-18T00:00:00"/>
    <n v="25.23"/>
    <n v="25.23"/>
    <x v="9"/>
  </r>
  <r>
    <d v="1997-11-19T00:00:00"/>
    <n v="25.24"/>
    <n v="25.26"/>
    <x v="9"/>
  </r>
  <r>
    <d v="1997-11-20T00:00:00"/>
    <n v="25.25"/>
    <n v="25.28"/>
    <x v="9"/>
  </r>
  <r>
    <d v="1997-11-21T00:00:00"/>
    <n v="25.23"/>
    <n v="25.29"/>
    <x v="9"/>
  </r>
  <r>
    <d v="1997-11-24T00:00:00"/>
    <n v="25.3"/>
    <n v="25.35"/>
    <x v="9"/>
  </r>
  <r>
    <d v="1997-11-25T00:00:00"/>
    <n v="25.34"/>
    <n v="25.42"/>
    <x v="9"/>
  </r>
  <r>
    <d v="1997-11-26T00:00:00"/>
    <n v="25.43"/>
    <n v="25.56"/>
    <x v="9"/>
  </r>
  <r>
    <d v="1997-11-27T00:00:00"/>
    <n v="25.42"/>
    <n v="25.51"/>
    <x v="9"/>
  </r>
  <r>
    <d v="1997-11-28T00:00:00"/>
    <n v="25.43"/>
    <n v="25.5"/>
    <x v="9"/>
  </r>
  <r>
    <d v="1997-12-01T00:00:00"/>
    <n v="25.45"/>
    <n v="25.47"/>
    <x v="10"/>
  </r>
  <r>
    <d v="1997-12-02T00:00:00"/>
    <n v="25.43"/>
    <n v="25.44"/>
    <x v="10"/>
  </r>
  <r>
    <d v="1997-12-03T00:00:00"/>
    <n v="25.37"/>
    <n v="25.49"/>
    <x v="10"/>
  </r>
  <r>
    <d v="1997-12-04T00:00:00"/>
    <n v="25.38"/>
    <n v="25.52"/>
    <x v="10"/>
  </r>
  <r>
    <d v="1997-12-05T00:00:00"/>
    <n v="25.4"/>
    <n v="25.53"/>
    <x v="10"/>
  </r>
  <r>
    <d v="1997-12-08T00:00:00"/>
    <n v="25.4"/>
    <n v="25.6"/>
    <x v="10"/>
  </r>
  <r>
    <d v="1997-12-09T00:00:00"/>
    <n v="25.4"/>
    <n v="25.62"/>
    <x v="10"/>
  </r>
  <r>
    <d v="1997-12-10T00:00:00"/>
    <n v="25.47"/>
    <n v="25.65"/>
    <x v="10"/>
  </r>
  <r>
    <d v="1997-12-11T00:00:00"/>
    <n v="25.48"/>
    <n v="25.63"/>
    <x v="10"/>
  </r>
  <r>
    <d v="1997-12-12T00:00:00"/>
    <n v="25.45"/>
    <n v="25.6"/>
    <x v="10"/>
  </r>
  <r>
    <d v="1997-12-15T00:00:00"/>
    <n v="25.46"/>
    <n v="25.54"/>
    <x v="10"/>
  </r>
  <r>
    <d v="1997-12-16T00:00:00"/>
    <n v="25.48"/>
    <n v="25.54"/>
    <x v="10"/>
  </r>
  <r>
    <d v="1997-12-17T00:00:00"/>
    <n v="25.49"/>
    <n v="25.57"/>
    <x v="10"/>
  </r>
  <r>
    <d v="1997-12-18T00:00:00"/>
    <n v="25.53"/>
    <n v="25.63"/>
    <x v="10"/>
  </r>
  <r>
    <d v="1997-12-19T00:00:00"/>
    <n v="25.72"/>
    <n v="25.76"/>
    <x v="10"/>
  </r>
  <r>
    <d v="1997-12-22T00:00:00"/>
    <n v="25.78"/>
    <n v="25.89"/>
    <x v="10"/>
  </r>
  <r>
    <d v="1997-12-23T00:00:00"/>
    <n v="25.8"/>
    <n v="25.91"/>
    <x v="10"/>
  </r>
  <r>
    <d v="1997-12-24T00:00:00"/>
    <n v="25.75"/>
    <n v="25.77"/>
    <x v="10"/>
  </r>
  <r>
    <d v="1997-12-29T00:00:00"/>
    <n v="25.84"/>
    <n v="26.13"/>
    <x v="10"/>
  </r>
  <r>
    <d v="1997-12-30T00:00:00"/>
    <n v="25.97"/>
    <n v="26.22"/>
    <x v="10"/>
  </r>
  <r>
    <d v="1997-12-31T00:00:00"/>
    <n v="26.01"/>
    <n v="26.28"/>
    <x v="10"/>
  </r>
  <r>
    <d v="1998-01-02T00:00:00"/>
    <n v="26.01"/>
    <n v="26.25"/>
    <x v="11"/>
  </r>
  <r>
    <d v="1998-01-05T00:00:00"/>
    <n v="25.77"/>
    <n v="25.89"/>
    <x v="11"/>
  </r>
  <r>
    <d v="1998-01-06T00:00:00"/>
    <n v="25.67"/>
    <n v="25.7"/>
    <x v="11"/>
  </r>
  <r>
    <d v="1998-01-07T00:00:00"/>
    <n v="25.66"/>
    <n v="25.59"/>
    <x v="11"/>
  </r>
  <r>
    <d v="1998-01-08T00:00:00"/>
    <n v="25.65"/>
    <n v="25.57"/>
    <x v="11"/>
  </r>
  <r>
    <d v="1998-01-09T00:00:00"/>
    <n v="25.63"/>
    <n v="25.56"/>
    <x v="11"/>
  </r>
  <r>
    <d v="1998-01-12T00:00:00"/>
    <n v="25.68"/>
    <n v="25.69"/>
    <x v="11"/>
  </r>
  <r>
    <d v="1998-01-13T00:00:00"/>
    <n v="26.12"/>
    <n v="26.36"/>
    <x v="11"/>
  </r>
  <r>
    <d v="1998-01-14T00:00:00"/>
    <n v="25.96"/>
    <n v="26.09"/>
    <x v="11"/>
  </r>
  <r>
    <d v="1998-01-15T00:00:00"/>
    <n v="25.8"/>
    <n v="25.88"/>
    <x v="11"/>
  </r>
  <r>
    <d v="1998-01-16T00:00:00"/>
    <n v="25.9"/>
    <n v="25.99"/>
    <x v="11"/>
  </r>
  <r>
    <d v="1998-01-19T00:00:00"/>
    <n v="26.45"/>
    <n v="27.28"/>
    <x v="11"/>
  </r>
  <r>
    <d v="1998-01-20T00:00:00"/>
    <n v="26.15"/>
    <n v="26.4"/>
    <x v="11"/>
  </r>
  <r>
    <d v="1998-01-21T00:00:00"/>
    <n v="26.13"/>
    <n v="26.31"/>
    <x v="11"/>
  </r>
  <r>
    <d v="1998-01-22T00:00:00"/>
    <n v="26.03"/>
    <n v="26.01"/>
    <x v="11"/>
  </r>
  <r>
    <d v="1998-01-23T00:00:00"/>
    <n v="25.96"/>
    <n v="25.9"/>
    <x v="11"/>
  </r>
  <r>
    <d v="1998-01-26T00:00:00"/>
    <n v="25.95"/>
    <n v="26"/>
    <x v="11"/>
  </r>
  <r>
    <d v="1998-01-27T00:00:00"/>
    <n v="26"/>
    <n v="26.1"/>
    <x v="11"/>
  </r>
  <r>
    <d v="1998-01-28T00:00:00"/>
    <n v="26.27"/>
    <n v="26.51"/>
    <x v="11"/>
  </r>
  <r>
    <d v="1998-01-29T00:00:00"/>
    <n v="26.28"/>
    <n v="26.46"/>
    <x v="11"/>
  </r>
  <r>
    <d v="1998-01-30T00:00:00"/>
    <n v="26.3"/>
    <n v="26.5"/>
    <x v="11"/>
  </r>
  <r>
    <d v="1998-02-02T00:00:00"/>
    <n v="26.15"/>
    <n v="26.25"/>
    <x v="12"/>
  </r>
  <r>
    <d v="1998-02-03T00:00:00"/>
    <n v="25.95"/>
    <n v="26.07"/>
    <x v="12"/>
  </r>
  <r>
    <d v="1998-02-04T00:00:00"/>
    <n v="25.92"/>
    <n v="25.9"/>
    <x v="12"/>
  </r>
  <r>
    <d v="1998-02-05T00:00:00"/>
    <n v="25.98"/>
    <n v="25.92"/>
    <x v="12"/>
  </r>
  <r>
    <d v="1998-02-06T00:00:00"/>
    <n v="25.94"/>
    <n v="25.89"/>
    <x v="12"/>
  </r>
  <r>
    <d v="1998-02-09T00:00:00"/>
    <n v="25.59"/>
    <n v="25.53"/>
    <x v="12"/>
  </r>
  <r>
    <d v="1998-02-10T00:00:00"/>
    <n v="25.54"/>
    <n v="25.49"/>
    <x v="12"/>
  </r>
  <r>
    <d v="1998-02-11T00:00:00"/>
    <n v="25.47"/>
    <n v="25.33"/>
    <x v="12"/>
  </r>
  <r>
    <d v="1998-02-12T00:00:00"/>
    <n v="25.47"/>
    <n v="25.32"/>
    <x v="12"/>
  </r>
  <r>
    <d v="1998-02-13T00:00:00"/>
    <n v="25.48"/>
    <n v="25.34"/>
    <x v="12"/>
  </r>
  <r>
    <d v="1998-02-16T00:00:00"/>
    <n v="25.32"/>
    <n v="25.16"/>
    <x v="12"/>
  </r>
  <r>
    <d v="1998-02-17T00:00:00"/>
    <n v="25.06"/>
    <n v="25.03"/>
    <x v="12"/>
  </r>
  <r>
    <d v="1998-02-18T00:00:00"/>
    <n v="25.09"/>
    <n v="25.08"/>
    <x v="12"/>
  </r>
  <r>
    <d v="1998-02-19T00:00:00"/>
    <n v="24.87"/>
    <n v="24.75"/>
    <x v="12"/>
  </r>
  <r>
    <d v="1998-02-20T00:00:00"/>
    <n v="24.72"/>
    <n v="24.64"/>
    <x v="12"/>
  </r>
  <r>
    <d v="1998-02-23T00:00:00"/>
    <n v="24.33"/>
    <n v="24.41"/>
    <x v="12"/>
  </r>
  <r>
    <d v="1998-02-24T00:00:00"/>
    <n v="24.18"/>
    <n v="24.29"/>
    <x v="12"/>
  </r>
  <r>
    <d v="1998-02-25T00:00:00"/>
    <n v="24.09"/>
    <n v="24.31"/>
    <x v="12"/>
  </r>
  <r>
    <d v="1998-02-26T00:00:00"/>
    <n v="24.18"/>
    <n v="24.5"/>
    <x v="12"/>
  </r>
  <r>
    <d v="1998-02-27T00:00:00"/>
    <n v="24.33"/>
    <n v="24.89"/>
    <x v="12"/>
  </r>
  <r>
    <d v="1998-03-02T00:00:00"/>
    <n v="24.28"/>
    <n v="24.77"/>
    <x v="13"/>
  </r>
  <r>
    <d v="1998-03-03T00:00:00"/>
    <n v="24.38"/>
    <n v="24.76"/>
    <x v="13"/>
  </r>
  <r>
    <d v="1998-03-04T00:00:00"/>
    <n v="24.38"/>
    <n v="24.83"/>
    <x v="13"/>
  </r>
  <r>
    <d v="1998-03-05T00:00:00"/>
    <n v="24.36"/>
    <n v="24.9"/>
    <x v="13"/>
  </r>
  <r>
    <d v="1998-03-06T00:00:00"/>
    <n v="24.38"/>
    <n v="24.92"/>
    <x v="13"/>
  </r>
  <r>
    <d v="1998-03-09T00:00:00"/>
    <n v="24.41"/>
    <n v="24.92"/>
    <x v="13"/>
  </r>
  <r>
    <d v="1998-03-10T00:00:00"/>
    <n v="24.37"/>
    <n v="24.9"/>
    <x v="13"/>
  </r>
  <r>
    <d v="1998-03-11T00:00:00"/>
    <n v="24.35"/>
    <n v="24.89"/>
    <x v="13"/>
  </r>
  <r>
    <d v="1998-03-12T00:00:00"/>
    <n v="24.35"/>
    <n v="24.88"/>
    <x v="13"/>
  </r>
  <r>
    <d v="1998-03-13T00:00:00"/>
    <n v="24.34"/>
    <n v="24.9"/>
    <x v="13"/>
  </r>
  <r>
    <d v="1998-03-16T00:00:00"/>
    <n v="24.4"/>
    <n v="25.02"/>
    <x v="13"/>
  </r>
  <r>
    <d v="1998-03-17T00:00:00"/>
    <n v="24.41"/>
    <n v="25.19"/>
    <x v="13"/>
  </r>
  <r>
    <d v="1998-03-18T00:00:00"/>
    <n v="24.46"/>
    <n v="25.56"/>
    <x v="13"/>
  </r>
  <r>
    <d v="1998-03-19T00:00:00"/>
    <n v="24.55"/>
    <n v="25.6"/>
    <x v="13"/>
  </r>
  <r>
    <d v="1998-03-20T00:00:00"/>
    <n v="24.59"/>
    <n v="25.56"/>
    <x v="13"/>
  </r>
  <r>
    <d v="1998-03-23T00:00:00"/>
    <n v="24.6"/>
    <n v="25.49"/>
    <x v="13"/>
  </r>
  <r>
    <d v="1998-03-24T00:00:00"/>
    <n v="24.69"/>
    <n v="25.48"/>
    <x v="13"/>
  </r>
  <r>
    <d v="1998-03-25T00:00:00"/>
    <n v="24.74"/>
    <n v="25.37"/>
    <x v="13"/>
  </r>
  <r>
    <d v="1998-03-26T00:00:00"/>
    <n v="24.71"/>
    <n v="25.23"/>
    <x v="13"/>
  </r>
  <r>
    <d v="1998-03-27T00:00:00"/>
    <n v="24.7"/>
    <n v="25.17"/>
    <x v="13"/>
  </r>
  <r>
    <d v="1998-03-30T00:00:00"/>
    <n v="24.75"/>
    <n v="25.2"/>
    <x v="13"/>
  </r>
  <r>
    <d v="1998-03-31T00:00:00"/>
    <n v="24.77"/>
    <n v="25.13"/>
    <x v="13"/>
  </r>
  <r>
    <d v="1998-04-01T00:00:00"/>
    <n v="24.71"/>
    <n v="25.08"/>
    <x v="14"/>
  </r>
  <r>
    <d v="1998-04-02T00:00:00"/>
    <n v="24.69"/>
    <n v="25.03"/>
    <x v="14"/>
  </r>
  <r>
    <d v="1998-04-03T00:00:00"/>
    <n v="24.68"/>
    <n v="25.02"/>
    <x v="14"/>
  </r>
  <r>
    <d v="1998-04-06T00:00:00"/>
    <n v="24.65"/>
    <n v="24.99"/>
    <x v="14"/>
  </r>
  <r>
    <d v="1998-04-07T00:00:00"/>
    <n v="24.63"/>
    <n v="24.9"/>
    <x v="14"/>
  </r>
  <r>
    <d v="1998-04-08T00:00:00"/>
    <n v="24.64"/>
    <n v="24.87"/>
    <x v="14"/>
  </r>
  <r>
    <d v="1998-04-09T00:00:00"/>
    <n v="24.6"/>
    <n v="24.78"/>
    <x v="14"/>
  </r>
  <r>
    <d v="1998-04-14T00:00:00"/>
    <n v="24.55"/>
    <n v="24.71"/>
    <x v="14"/>
  </r>
  <r>
    <d v="1998-04-15T00:00:00"/>
    <n v="24.52"/>
    <n v="24.71"/>
    <x v="14"/>
  </r>
  <r>
    <d v="1998-04-16T00:00:00"/>
    <n v="24.53"/>
    <n v="24.72"/>
    <x v="14"/>
  </r>
  <r>
    <d v="1998-04-17T00:00:00"/>
    <n v="24.52"/>
    <n v="24.69"/>
    <x v="14"/>
  </r>
  <r>
    <d v="1998-04-20T00:00:00"/>
    <n v="24.48"/>
    <n v="24.61"/>
    <x v="14"/>
  </r>
  <r>
    <d v="1998-04-21T00:00:00"/>
    <n v="24.48"/>
    <n v="24.65"/>
    <x v="14"/>
  </r>
  <r>
    <d v="1998-04-22T00:00:00"/>
    <n v="24.3"/>
    <n v="24.49"/>
    <x v="14"/>
  </r>
  <r>
    <d v="1998-04-23T00:00:00"/>
    <n v="24"/>
    <n v="24"/>
    <x v="14"/>
  </r>
  <r>
    <d v="1998-04-24T00:00:00"/>
    <n v="23.99"/>
    <n v="24.03"/>
    <x v="14"/>
  </r>
  <r>
    <d v="1998-04-27T00:00:00"/>
    <n v="23.7"/>
    <n v="23.81"/>
    <x v="14"/>
  </r>
  <r>
    <d v="1998-04-28T00:00:00"/>
    <n v="23.7"/>
    <n v="23.8"/>
    <x v="14"/>
  </r>
  <r>
    <d v="1998-04-29T00:00:00"/>
    <n v="23.74"/>
    <n v="23.86"/>
    <x v="14"/>
  </r>
  <r>
    <d v="1998-04-30T00:00:00"/>
    <n v="23.66"/>
    <n v="23.74"/>
    <x v="14"/>
  </r>
  <r>
    <d v="1998-05-01T00:00:00"/>
    <n v="23.66"/>
    <n v="23.74"/>
    <x v="15"/>
  </r>
  <r>
    <d v="1998-05-05T00:00:00"/>
    <n v="23.58"/>
    <n v="23.65"/>
    <x v="15"/>
  </r>
  <r>
    <d v="1998-05-06T00:00:00"/>
    <n v="23.56"/>
    <n v="23.65"/>
    <x v="15"/>
  </r>
  <r>
    <d v="1998-05-07T00:00:00"/>
    <n v="23.54"/>
    <n v="23.65"/>
    <x v="15"/>
  </r>
  <r>
    <d v="1998-05-08T00:00:00"/>
    <n v="23.57"/>
    <n v="23.63"/>
    <x v="15"/>
  </r>
  <r>
    <d v="1998-05-11T00:00:00"/>
    <n v="23.55"/>
    <n v="23.63"/>
    <x v="15"/>
  </r>
  <r>
    <d v="1998-05-12T00:00:00"/>
    <n v="23.48"/>
    <n v="23.57"/>
    <x v="15"/>
  </r>
  <r>
    <d v="1998-05-13T00:00:00"/>
    <n v="23.46"/>
    <n v="23.55"/>
    <x v="15"/>
  </r>
  <r>
    <d v="1998-05-14T00:00:00"/>
    <n v="23.45"/>
    <n v="23.54"/>
    <x v="15"/>
  </r>
  <r>
    <d v="1998-05-15T00:00:00"/>
    <n v="23.42"/>
    <n v="23.49"/>
    <x v="15"/>
  </r>
  <r>
    <d v="1998-05-18T00:00:00"/>
    <n v="23.38"/>
    <n v="23.45"/>
    <x v="15"/>
  </r>
  <r>
    <d v="1998-05-19T00:00:00"/>
    <n v="23.33"/>
    <n v="23.43"/>
    <x v="15"/>
  </r>
  <r>
    <d v="1998-05-20T00:00:00"/>
    <n v="23.3"/>
    <n v="23.45"/>
    <x v="15"/>
  </r>
  <r>
    <d v="1998-05-21T00:00:00"/>
    <n v="22.28"/>
    <n v="22.44"/>
    <x v="15"/>
  </r>
  <r>
    <d v="1998-05-22T00:00:00"/>
    <n v="22.22"/>
    <n v="22.39"/>
    <x v="15"/>
  </r>
  <r>
    <d v="1998-05-26T00:00:00"/>
    <n v="21.98"/>
    <n v="22.4"/>
    <x v="15"/>
  </r>
  <r>
    <d v="1998-05-27T00:00:00"/>
    <n v="22.01"/>
    <n v="22.49"/>
    <x v="15"/>
  </r>
  <r>
    <d v="1998-05-28T00:00:00"/>
    <n v="22.02"/>
    <n v="22.5"/>
    <x v="15"/>
  </r>
  <r>
    <d v="1998-05-29T00:00:00"/>
    <n v="22.12"/>
    <n v="22.52"/>
    <x v="15"/>
  </r>
  <r>
    <d v="1998-06-01T00:00:00"/>
    <n v="22.15"/>
    <n v="22.4"/>
    <x v="16"/>
  </r>
  <r>
    <d v="1998-06-02T00:00:00"/>
    <n v="22.18"/>
    <n v="22.31"/>
    <x v="16"/>
  </r>
  <r>
    <d v="1998-06-03T00:00:00"/>
    <n v="22.16"/>
    <n v="22.27"/>
    <x v="16"/>
  </r>
  <r>
    <d v="1998-06-04T00:00:00"/>
    <n v="22.15"/>
    <n v="22.22"/>
    <x v="16"/>
  </r>
  <r>
    <d v="1998-06-05T00:00:00"/>
    <n v="22.1"/>
    <n v="22.21"/>
    <x v="16"/>
  </r>
  <r>
    <d v="1998-06-08T00:00:00"/>
    <n v="21.94"/>
    <n v="22.08"/>
    <x v="16"/>
  </r>
  <r>
    <d v="1998-06-09T00:00:00"/>
    <n v="21.9"/>
    <n v="22.02"/>
    <x v="16"/>
  </r>
  <r>
    <d v="1998-06-10T00:00:00"/>
    <n v="21.83"/>
    <n v="22.02"/>
    <x v="16"/>
  </r>
  <r>
    <d v="1998-06-11T00:00:00"/>
    <n v="21.83"/>
    <n v="22.02"/>
    <x v="16"/>
  </r>
  <r>
    <d v="1998-06-12T00:00:00"/>
    <n v="21.81"/>
    <n v="22.04"/>
    <x v="16"/>
  </r>
  <r>
    <d v="1998-06-15T00:00:00"/>
    <n v="21.83"/>
    <n v="22.02"/>
    <x v="16"/>
  </r>
  <r>
    <d v="1998-06-16T00:00:00"/>
    <n v="21.82"/>
    <n v="22"/>
    <x v="16"/>
  </r>
  <r>
    <d v="1998-06-17T00:00:00"/>
    <n v="21.71"/>
    <n v="21.88"/>
    <x v="16"/>
  </r>
  <r>
    <d v="1998-06-18T00:00:00"/>
    <n v="21.66"/>
    <n v="21.95"/>
    <x v="16"/>
  </r>
  <r>
    <d v="1998-06-19T00:00:00"/>
    <n v="21.82"/>
    <n v="22.21"/>
    <x v="16"/>
  </r>
  <r>
    <d v="1998-06-22T00:00:00"/>
    <n v="21.84"/>
    <n v="22.15"/>
    <x v="16"/>
  </r>
  <r>
    <d v="1998-06-23T00:00:00"/>
    <n v="21.85"/>
    <n v="22.15"/>
    <x v="16"/>
  </r>
  <r>
    <d v="1998-06-24T00:00:00"/>
    <n v="21.8"/>
    <n v="22.18"/>
    <x v="16"/>
  </r>
  <r>
    <d v="1998-06-25T00:00:00"/>
    <n v="21.69"/>
    <n v="22.11"/>
    <x v="16"/>
  </r>
  <r>
    <d v="1998-06-26T00:00:00"/>
    <n v="21.69"/>
    <n v="22.11"/>
    <x v="16"/>
  </r>
  <r>
    <d v="1998-06-29T00:00:00"/>
    <n v="21.71"/>
    <n v="22.15"/>
    <x v="16"/>
  </r>
  <r>
    <d v="1998-06-30T00:00:00"/>
    <n v="21.67"/>
    <n v="22.15"/>
    <x v="16"/>
  </r>
  <r>
    <d v="1998-07-01T00:00:00"/>
    <n v="21.64"/>
    <n v="22.1"/>
    <x v="17"/>
  </r>
  <r>
    <d v="1998-07-02T00:00:00"/>
    <n v="21.64"/>
    <n v="22.02"/>
    <x v="17"/>
  </r>
  <r>
    <d v="1998-07-03T00:00:00"/>
    <n v="21.65"/>
    <n v="21.99"/>
    <x v="17"/>
  </r>
  <r>
    <d v="1998-07-06T00:00:00"/>
    <n v="21.65"/>
    <n v="21.97"/>
    <x v="17"/>
  </r>
  <r>
    <d v="1998-07-07T00:00:00"/>
    <n v="21.65"/>
    <n v="21.88"/>
    <x v="17"/>
  </r>
  <r>
    <d v="1998-07-08T00:00:00"/>
    <n v="21.63"/>
    <n v="21.85"/>
    <x v="17"/>
  </r>
  <r>
    <d v="1998-07-09T00:00:00"/>
    <n v="21.64"/>
    <n v="21.89"/>
    <x v="17"/>
  </r>
  <r>
    <d v="1998-07-10T00:00:00"/>
    <n v="21.6"/>
    <n v="21.87"/>
    <x v="17"/>
  </r>
  <r>
    <d v="1998-07-13T00:00:00"/>
    <n v="21.58"/>
    <n v="21.87"/>
    <x v="17"/>
  </r>
  <r>
    <d v="1998-07-14T00:00:00"/>
    <n v="21.5"/>
    <n v="21.76"/>
    <x v="17"/>
  </r>
  <r>
    <d v="1998-07-15T00:00:00"/>
    <n v="21.36"/>
    <n v="21.5"/>
    <x v="17"/>
  </r>
  <r>
    <d v="1998-07-16T00:00:00"/>
    <n v="21.11"/>
    <n v="21.22"/>
    <x v="17"/>
  </r>
  <r>
    <d v="1998-07-17T00:00:00"/>
    <n v="20.04"/>
    <n v="20.27"/>
    <x v="17"/>
  </r>
  <r>
    <d v="1998-07-20T00:00:00"/>
    <n v="20.02"/>
    <n v="20.2"/>
    <x v="17"/>
  </r>
  <r>
    <d v="1998-07-21T00:00:00"/>
    <n v="20.03"/>
    <n v="20.260000000000002"/>
    <x v="17"/>
  </r>
  <r>
    <d v="1998-07-22T00:00:00"/>
    <n v="20.02"/>
    <n v="20.29"/>
    <x v="17"/>
  </r>
  <r>
    <d v="1998-07-23T00:00:00"/>
    <n v="20.010000000000002"/>
    <n v="20.32"/>
    <x v="17"/>
  </r>
  <r>
    <d v="1998-07-24T00:00:00"/>
    <n v="20"/>
    <n v="20.3"/>
    <x v="17"/>
  </r>
  <r>
    <d v="1998-07-27T00:00:00"/>
    <n v="19.96"/>
    <n v="20.21"/>
    <x v="17"/>
  </r>
  <r>
    <d v="1998-07-28T00:00:00"/>
    <n v="19.96"/>
    <n v="20.079999999999998"/>
    <x v="17"/>
  </r>
  <r>
    <d v="1998-07-29T00:00:00"/>
    <n v="19.940000000000001"/>
    <n v="20.079999999999998"/>
    <x v="17"/>
  </r>
  <r>
    <d v="1998-07-30T00:00:00"/>
    <n v="19.91"/>
    <n v="20.07"/>
    <x v="17"/>
  </r>
  <r>
    <d v="1998-07-31T00:00:00"/>
    <n v="19.899999999999999"/>
    <n v="19.95"/>
    <x v="17"/>
  </r>
  <r>
    <d v="1998-08-03T00:00:00"/>
    <n v="19.7"/>
    <n v="19.8"/>
    <x v="18"/>
  </r>
  <r>
    <d v="1998-08-04T00:00:00"/>
    <n v="19.54"/>
    <n v="19.670000000000002"/>
    <x v="18"/>
  </r>
  <r>
    <d v="1998-08-05T00:00:00"/>
    <n v="19.350000000000001"/>
    <n v="19.600000000000001"/>
    <x v="18"/>
  </r>
  <r>
    <d v="1998-08-06T00:00:00"/>
    <n v="19.32"/>
    <n v="19.579999999999998"/>
    <x v="18"/>
  </r>
  <r>
    <d v="1998-08-07T00:00:00"/>
    <n v="19.3"/>
    <n v="19.559999999999999"/>
    <x v="18"/>
  </r>
  <r>
    <d v="1998-08-10T00:00:00"/>
    <n v="19.21"/>
    <n v="19.54"/>
    <x v="18"/>
  </r>
  <r>
    <d v="1998-08-11T00:00:00"/>
    <n v="19.14"/>
    <n v="19.48"/>
    <x v="18"/>
  </r>
  <r>
    <d v="1998-08-12T00:00:00"/>
    <n v="19.09"/>
    <n v="19.45"/>
    <x v="18"/>
  </r>
  <r>
    <d v="1998-08-13T00:00:00"/>
    <n v="19.05"/>
    <n v="19.47"/>
    <x v="18"/>
  </r>
  <r>
    <d v="1998-08-14T00:00:00"/>
    <n v="19.02"/>
    <n v="19.47"/>
    <x v="18"/>
  </r>
  <r>
    <d v="1998-08-17T00:00:00"/>
    <n v="18.96"/>
    <n v="19.46"/>
    <x v="18"/>
  </r>
  <r>
    <d v="1998-08-18T00:00:00"/>
    <n v="18.93"/>
    <n v="19.47"/>
    <x v="18"/>
  </r>
  <r>
    <d v="1998-08-19T00:00:00"/>
    <n v="18.96"/>
    <n v="19.5"/>
    <x v="18"/>
  </r>
  <r>
    <d v="1998-08-20T00:00:00"/>
    <n v="19.059999999999999"/>
    <n v="19.66"/>
    <x v="18"/>
  </r>
  <r>
    <d v="1998-08-21T00:00:00"/>
    <n v="19.23"/>
    <n v="20.03"/>
    <x v="18"/>
  </r>
  <r>
    <d v="1998-08-24T00:00:00"/>
    <n v="19.3"/>
    <n v="20.399999999999999"/>
    <x v="18"/>
  </r>
  <r>
    <d v="1998-08-25T00:00:00"/>
    <n v="19.34"/>
    <n v="20.420000000000002"/>
    <x v="18"/>
  </r>
  <r>
    <d v="1998-08-26T00:00:00"/>
    <n v="19.43"/>
    <n v="20.55"/>
    <x v="18"/>
  </r>
  <r>
    <d v="1998-08-27T00:00:00"/>
    <n v="19.45"/>
    <n v="20.399999999999999"/>
    <x v="18"/>
  </r>
  <r>
    <d v="1998-08-28T00:00:00"/>
    <n v="19.48"/>
    <n v="20.260000000000002"/>
    <x v="18"/>
  </r>
  <r>
    <d v="1998-09-01T00:00:00"/>
    <n v="19.489999999999998"/>
    <n v="19.77"/>
    <x v="19"/>
  </r>
  <r>
    <d v="1998-09-02T00:00:00"/>
    <n v="19.420000000000002"/>
    <n v="19.7"/>
    <x v="19"/>
  </r>
  <r>
    <d v="1998-09-03T00:00:00"/>
    <n v="19.41"/>
    <n v="19.68"/>
    <x v="19"/>
  </r>
  <r>
    <d v="1998-09-04T00:00:00"/>
    <n v="19.41"/>
    <n v="19.66"/>
    <x v="19"/>
  </r>
  <r>
    <d v="1998-09-07T00:00:00"/>
    <n v="19.39"/>
    <n v="19.62"/>
    <x v="19"/>
  </r>
  <r>
    <d v="1998-09-08T00:00:00"/>
    <n v="19.39"/>
    <n v="19.600000000000001"/>
    <x v="19"/>
  </r>
  <r>
    <d v="1998-09-09T00:00:00"/>
    <n v="19.309999999999999"/>
    <n v="19.579999999999998"/>
    <x v="19"/>
  </r>
  <r>
    <d v="1998-09-10T00:00:00"/>
    <n v="18.399999999999999"/>
    <n v="18.75"/>
    <x v="19"/>
  </r>
  <r>
    <d v="1998-09-11T00:00:00"/>
    <n v="18.2"/>
    <n v="18.64"/>
    <x v="19"/>
  </r>
  <r>
    <d v="1998-09-14T00:00:00"/>
    <n v="18.14"/>
    <n v="18.54"/>
    <x v="19"/>
  </r>
  <r>
    <d v="1998-09-15T00:00:00"/>
    <n v="18.14"/>
    <n v="18.5"/>
    <x v="19"/>
  </r>
  <r>
    <d v="1998-09-16T00:00:00"/>
    <n v="18.12"/>
    <n v="18.5"/>
    <x v="19"/>
  </r>
  <r>
    <d v="1998-09-17T00:00:00"/>
    <n v="18.07"/>
    <n v="18.47"/>
    <x v="19"/>
  </r>
  <r>
    <d v="1998-09-18T00:00:00"/>
    <n v="18.059999999999999"/>
    <n v="18.399999999999999"/>
    <x v="19"/>
  </r>
  <r>
    <d v="1998-09-21T00:00:00"/>
    <n v="18.059999999999999"/>
    <n v="18.39"/>
    <x v="19"/>
  </r>
  <r>
    <d v="1998-09-22T00:00:00"/>
    <n v="18.059999999999999"/>
    <n v="18.39"/>
    <x v="19"/>
  </r>
  <r>
    <d v="1998-09-23T00:00:00"/>
    <n v="18.04"/>
    <n v="18.38"/>
    <x v="19"/>
  </r>
  <r>
    <d v="1998-09-24T00:00:00"/>
    <n v="18.079999999999998"/>
    <n v="18.37"/>
    <x v="19"/>
  </r>
  <r>
    <d v="1998-09-25T00:00:00"/>
    <n v="18.07"/>
    <n v="18.350000000000001"/>
    <x v="19"/>
  </r>
  <r>
    <d v="1998-09-28T00:00:00"/>
    <n v="18.05"/>
    <n v="18.37"/>
    <x v="19"/>
  </r>
  <r>
    <d v="1998-09-29T00:00:00"/>
    <n v="18.09"/>
    <n v="18.39"/>
    <x v="19"/>
  </r>
  <r>
    <d v="1998-09-30T00:00:00"/>
    <n v="17.899999999999999"/>
    <n v="18.32"/>
    <x v="19"/>
  </r>
  <r>
    <d v="1998-10-01T00:00:00"/>
    <n v="17.89"/>
    <n v="18.3"/>
    <x v="20"/>
  </r>
  <r>
    <d v="1998-10-02T00:00:00"/>
    <n v="17.95"/>
    <n v="18.3"/>
    <x v="20"/>
  </r>
  <r>
    <d v="1998-10-05T00:00:00"/>
    <n v="17.91"/>
    <n v="18.28"/>
    <x v="20"/>
  </r>
  <r>
    <d v="1998-10-06T00:00:00"/>
    <n v="17.89"/>
    <n v="18.25"/>
    <x v="20"/>
  </r>
  <r>
    <d v="1998-10-07T00:00:00"/>
    <n v="17.88"/>
    <n v="18.27"/>
    <x v="20"/>
  </r>
  <r>
    <d v="1998-10-08T00:00:00"/>
    <n v="17.850000000000001"/>
    <n v="18.22"/>
    <x v="20"/>
  </r>
  <r>
    <d v="1998-10-09T00:00:00"/>
    <n v="17.77"/>
    <n v="18.149999999999999"/>
    <x v="20"/>
  </r>
  <r>
    <d v="1998-10-12T00:00:00"/>
    <n v="17.79"/>
    <n v="18.14"/>
    <x v="20"/>
  </r>
  <r>
    <d v="1998-10-13T00:00:00"/>
    <n v="17.54"/>
    <n v="18.04"/>
    <x v="20"/>
  </r>
  <r>
    <d v="1998-10-14T00:00:00"/>
    <n v="17.399999999999999"/>
    <n v="17.89"/>
    <x v="20"/>
  </r>
  <r>
    <d v="1998-10-15T00:00:00"/>
    <n v="17.3"/>
    <n v="17.8"/>
    <x v="20"/>
  </r>
  <r>
    <d v="1998-10-16T00:00:00"/>
    <n v="17.2"/>
    <n v="17.73"/>
    <x v="20"/>
  </r>
  <r>
    <d v="1998-10-19T00:00:00"/>
    <n v="17.29"/>
    <n v="17.760000000000002"/>
    <x v="20"/>
  </r>
  <r>
    <d v="1998-10-20T00:00:00"/>
    <n v="17.21"/>
    <n v="17.739999999999998"/>
    <x v="20"/>
  </r>
  <r>
    <d v="1998-10-21T00:00:00"/>
    <n v="17.190000000000001"/>
    <n v="17.77"/>
    <x v="20"/>
  </r>
  <r>
    <d v="1998-10-22T00:00:00"/>
    <n v="17.25"/>
    <n v="17.88"/>
    <x v="20"/>
  </r>
  <r>
    <d v="1998-10-23T00:00:00"/>
    <n v="17.25"/>
    <n v="17.829999999999998"/>
    <x v="20"/>
  </r>
  <r>
    <d v="1998-10-26T00:00:00"/>
    <n v="17.010000000000002"/>
    <n v="17.55"/>
    <x v="20"/>
  </r>
  <r>
    <d v="1998-10-27T00:00:00"/>
    <n v="16.920000000000002"/>
    <n v="17.510000000000002"/>
    <x v="20"/>
  </r>
  <r>
    <d v="1998-10-28T00:00:00"/>
    <n v="16.87"/>
    <n v="17.43"/>
    <x v="20"/>
  </r>
  <r>
    <d v="1998-10-29T00:00:00"/>
    <n v="16.75"/>
    <n v="17.2"/>
    <x v="20"/>
  </r>
  <r>
    <d v="1998-10-30T00:00:00"/>
    <n v="16.690000000000001"/>
    <n v="17"/>
    <x v="20"/>
  </r>
  <r>
    <d v="1998-11-02T00:00:00"/>
    <n v="16.62"/>
    <n v="16.88"/>
    <x v="21"/>
  </r>
  <r>
    <d v="1998-11-03T00:00:00"/>
    <n v="16.579999999999998"/>
    <n v="16.88"/>
    <x v="21"/>
  </r>
  <r>
    <d v="1998-11-04T00:00:00"/>
    <n v="16.55"/>
    <n v="16.829999999999998"/>
    <x v="21"/>
  </r>
  <r>
    <d v="1998-11-05T00:00:00"/>
    <n v="16.579999999999998"/>
    <n v="16.829999999999998"/>
    <x v="21"/>
  </r>
  <r>
    <d v="1998-11-06T00:00:00"/>
    <n v="16.57"/>
    <n v="16.809999999999999"/>
    <x v="21"/>
  </r>
  <r>
    <d v="1998-11-09T00:00:00"/>
    <n v="16.5"/>
    <n v="16.8"/>
    <x v="21"/>
  </r>
  <r>
    <d v="1998-11-10T00:00:00"/>
    <n v="16.5"/>
    <n v="16.809999999999999"/>
    <x v="21"/>
  </r>
  <r>
    <d v="1998-11-11T00:00:00"/>
    <n v="16.5"/>
    <n v="16.809999999999999"/>
    <x v="21"/>
  </r>
  <r>
    <d v="1998-11-12T00:00:00"/>
    <n v="16.45"/>
    <n v="16.8"/>
    <x v="21"/>
  </r>
  <r>
    <d v="1998-11-13T00:00:00"/>
    <n v="16.45"/>
    <n v="16.84"/>
    <x v="21"/>
  </r>
  <r>
    <d v="1998-11-16T00:00:00"/>
    <n v="16.46"/>
    <n v="16.79"/>
    <x v="21"/>
  </r>
  <r>
    <d v="1998-11-17T00:00:00"/>
    <n v="16.45"/>
    <n v="16.79"/>
    <x v="21"/>
  </r>
  <r>
    <d v="1998-11-18T00:00:00"/>
    <n v="16.39"/>
    <n v="16.760000000000002"/>
    <x v="21"/>
  </r>
  <r>
    <d v="1998-11-19T00:00:00"/>
    <n v="16.350000000000001"/>
    <n v="16.77"/>
    <x v="21"/>
  </r>
  <r>
    <d v="1998-11-20T00:00:00"/>
    <n v="16.350000000000001"/>
    <n v="16.739999999999998"/>
    <x v="21"/>
  </r>
  <r>
    <d v="1998-11-23T00:00:00"/>
    <n v="16.260000000000002"/>
    <n v="16.649999999999999"/>
    <x v="21"/>
  </r>
  <r>
    <d v="1998-11-24T00:00:00"/>
    <n v="16.22"/>
    <n v="16.5"/>
    <x v="21"/>
  </r>
  <r>
    <d v="1998-11-25T00:00:00"/>
    <n v="16.12"/>
    <n v="16.36"/>
    <x v="21"/>
  </r>
  <r>
    <d v="1998-11-26T00:00:00"/>
    <n v="16.170000000000002"/>
    <n v="16.260000000000002"/>
    <x v="21"/>
  </r>
  <r>
    <d v="1998-11-27T00:00:00"/>
    <n v="16.18"/>
    <n v="16.25"/>
    <x v="21"/>
  </r>
  <r>
    <d v="1998-11-30T00:00:00"/>
    <n v="16.04"/>
    <n v="16.170000000000002"/>
    <x v="21"/>
  </r>
  <r>
    <d v="1998-12-01T00:00:00"/>
    <n v="15.98"/>
    <n v="16.11"/>
    <x v="22"/>
  </r>
  <r>
    <d v="1998-12-02T00:00:00"/>
    <n v="15.93"/>
    <n v="16.05"/>
    <x v="22"/>
  </r>
  <r>
    <d v="1998-12-03T00:00:00"/>
    <n v="15.93"/>
    <n v="16.03"/>
    <x v="22"/>
  </r>
  <r>
    <d v="1998-12-04T00:00:00"/>
    <n v="15.84"/>
    <n v="15.97"/>
    <x v="22"/>
  </r>
  <r>
    <d v="1998-12-07T00:00:00"/>
    <n v="15.81"/>
    <n v="15.94"/>
    <x v="22"/>
  </r>
  <r>
    <d v="1998-12-08T00:00:00"/>
    <n v="15.72"/>
    <n v="15.9"/>
    <x v="22"/>
  </r>
  <r>
    <d v="1998-12-09T00:00:00"/>
    <n v="15.67"/>
    <n v="15.94"/>
    <x v="22"/>
  </r>
  <r>
    <d v="1998-12-10T00:00:00"/>
    <n v="15.53"/>
    <n v="15.83"/>
    <x v="22"/>
  </r>
  <r>
    <d v="1998-12-11T00:00:00"/>
    <n v="15.53"/>
    <n v="15.82"/>
    <x v="22"/>
  </r>
  <r>
    <d v="1998-12-14T00:00:00"/>
    <n v="15.55"/>
    <n v="15.9"/>
    <x v="22"/>
  </r>
  <r>
    <d v="1998-12-15T00:00:00"/>
    <n v="15.6"/>
    <n v="15.9"/>
    <x v="22"/>
  </r>
  <r>
    <d v="1998-12-16T00:00:00"/>
    <n v="15.51"/>
    <n v="15.89"/>
    <x v="22"/>
  </r>
  <r>
    <d v="1998-12-17T00:00:00"/>
    <n v="15.5"/>
    <n v="15.9"/>
    <x v="22"/>
  </r>
  <r>
    <d v="1998-12-18T00:00:00"/>
    <n v="15.45"/>
    <n v="15.85"/>
    <x v="22"/>
  </r>
  <r>
    <d v="1998-12-21T00:00:00"/>
    <n v="15.49"/>
    <n v="15.82"/>
    <x v="22"/>
  </r>
  <r>
    <d v="1998-12-22T00:00:00"/>
    <n v="15.48"/>
    <n v="15.81"/>
    <x v="22"/>
  </r>
  <r>
    <d v="1998-12-23T00:00:00"/>
    <n v="15.49"/>
    <n v="15.82"/>
    <x v="22"/>
  </r>
  <r>
    <d v="1998-12-24T00:00:00"/>
    <n v="15.42"/>
    <n v="15.85"/>
    <x v="22"/>
  </r>
  <r>
    <d v="1998-12-29T00:00:00"/>
    <n v="15.37"/>
    <n v="15.85"/>
    <x v="22"/>
  </r>
  <r>
    <d v="1998-12-30T00:00:00"/>
    <n v="15.36"/>
    <n v="15.86"/>
    <x v="22"/>
  </r>
  <r>
    <d v="1999-01-04T00:00:00"/>
    <n v="15.21"/>
    <n v="15.76"/>
    <x v="23"/>
  </r>
  <r>
    <d v="1999-01-05T00:00:00"/>
    <n v="15.2"/>
    <n v="15.72"/>
    <x v="23"/>
  </r>
  <r>
    <d v="1999-01-06T00:00:00"/>
    <n v="15.13"/>
    <n v="15.65"/>
    <x v="23"/>
  </r>
  <r>
    <d v="1999-01-07T00:00:00"/>
    <n v="15.01"/>
    <n v="15.51"/>
    <x v="23"/>
  </r>
  <r>
    <d v="1999-01-08T00:00:00"/>
    <n v="14.74"/>
    <n v="15.43"/>
    <x v="23"/>
  </r>
  <r>
    <d v="1999-01-11T00:00:00"/>
    <n v="14.68"/>
    <n v="15.32"/>
    <x v="23"/>
  </r>
  <r>
    <d v="1999-01-12T00:00:00"/>
    <n v="14.5"/>
    <n v="15.25"/>
    <x v="23"/>
  </r>
  <r>
    <d v="1999-01-13T00:00:00"/>
    <n v="14.51"/>
    <n v="15.3"/>
    <x v="23"/>
  </r>
  <r>
    <d v="1999-01-14T00:00:00"/>
    <n v="14.47"/>
    <n v="15.27"/>
    <x v="23"/>
  </r>
  <r>
    <d v="1999-01-15T00:00:00"/>
    <n v="14.35"/>
    <n v="15.21"/>
    <x v="23"/>
  </r>
  <r>
    <d v="1999-01-18T00:00:00"/>
    <n v="14.26"/>
    <n v="15.14"/>
    <x v="23"/>
  </r>
  <r>
    <d v="1999-01-19T00:00:00"/>
    <n v="14.15"/>
    <n v="15.08"/>
    <x v="23"/>
  </r>
  <r>
    <d v="1999-01-20T00:00:00"/>
    <n v="14.17"/>
    <n v="15"/>
    <x v="23"/>
  </r>
  <r>
    <d v="1999-01-21T00:00:00"/>
    <n v="13.59"/>
    <n v="14"/>
    <x v="23"/>
  </r>
  <r>
    <d v="1999-01-22T00:00:00"/>
    <n v="13.48"/>
    <n v="13.88"/>
    <x v="23"/>
  </r>
  <r>
    <d v="1999-01-25T00:00:00"/>
    <n v="13.48"/>
    <n v="13.87"/>
    <x v="23"/>
  </r>
  <r>
    <d v="1999-01-26T00:00:00"/>
    <n v="13.44"/>
    <n v="13.8"/>
    <x v="23"/>
  </r>
  <r>
    <d v="1999-01-27T00:00:00"/>
    <n v="13.41"/>
    <n v="13.73"/>
    <x v="23"/>
  </r>
  <r>
    <d v="1999-01-28T00:00:00"/>
    <n v="13.27"/>
    <n v="13.6"/>
    <x v="23"/>
  </r>
  <r>
    <d v="1999-01-29T00:00:00"/>
    <n v="13.12"/>
    <n v="13.35"/>
    <x v="23"/>
  </r>
  <r>
    <d v="1999-02-01T00:00:00"/>
    <n v="13.12"/>
    <n v="13.28"/>
    <x v="24"/>
  </r>
  <r>
    <d v="1999-02-02T00:00:00"/>
    <n v="13.08"/>
    <n v="13.25"/>
    <x v="24"/>
  </r>
  <r>
    <d v="1999-02-03T00:00:00"/>
    <n v="13.06"/>
    <n v="13.22"/>
    <x v="24"/>
  </r>
  <r>
    <d v="1999-02-04T00:00:00"/>
    <n v="13.05"/>
    <n v="13.22"/>
    <x v="24"/>
  </r>
  <r>
    <d v="1999-02-05T00:00:00"/>
    <n v="13.01"/>
    <n v="13.25"/>
    <x v="24"/>
  </r>
  <r>
    <d v="1999-02-08T00:00:00"/>
    <n v="12.96"/>
    <n v="13.25"/>
    <x v="24"/>
  </r>
  <r>
    <d v="1999-02-09T00:00:00"/>
    <n v="13.03"/>
    <n v="13.28"/>
    <x v="24"/>
  </r>
  <r>
    <d v="1999-02-10T00:00:00"/>
    <n v="12.98"/>
    <n v="13.27"/>
    <x v="24"/>
  </r>
  <r>
    <d v="1999-02-11T00:00:00"/>
    <n v="12.98"/>
    <n v="13.28"/>
    <x v="24"/>
  </r>
  <r>
    <d v="1999-02-12T00:00:00"/>
    <n v="12.97"/>
    <n v="13.27"/>
    <x v="24"/>
  </r>
  <r>
    <d v="1999-02-15T00:00:00"/>
    <n v="12.96"/>
    <n v="13.27"/>
    <x v="24"/>
  </r>
  <r>
    <d v="1999-02-16T00:00:00"/>
    <n v="12.96"/>
    <n v="13.25"/>
    <x v="24"/>
  </r>
  <r>
    <d v="1999-02-17T00:00:00"/>
    <n v="12.95"/>
    <n v="13.24"/>
    <x v="24"/>
  </r>
  <r>
    <d v="1999-02-18T00:00:00"/>
    <n v="12.95"/>
    <n v="13.25"/>
    <x v="24"/>
  </r>
  <r>
    <d v="1999-02-19T00:00:00"/>
    <n v="12.95"/>
    <n v="13.26"/>
    <x v="24"/>
  </r>
  <r>
    <d v="1999-02-22T00:00:00"/>
    <n v="12.94"/>
    <n v="13.25"/>
    <x v="24"/>
  </r>
  <r>
    <d v="1999-02-23T00:00:00"/>
    <n v="12.95"/>
    <n v="13.24"/>
    <x v="24"/>
  </r>
  <r>
    <d v="1999-02-24T00:00:00"/>
    <n v="12.93"/>
    <n v="13.24"/>
    <x v="24"/>
  </r>
  <r>
    <d v="1999-02-25T00:00:00"/>
    <n v="12.9"/>
    <n v="13.19"/>
    <x v="24"/>
  </r>
  <r>
    <d v="1999-02-26T00:00:00"/>
    <n v="12.9"/>
    <n v="13.18"/>
    <x v="24"/>
  </r>
  <r>
    <d v="1999-03-01T00:00:00"/>
    <n v="12.9"/>
    <n v="13.18"/>
    <x v="25"/>
  </r>
  <r>
    <d v="1999-03-02T00:00:00"/>
    <n v="12.9"/>
    <n v="13.18"/>
    <x v="25"/>
  </r>
  <r>
    <d v="1999-03-03T00:00:00"/>
    <n v="12.91"/>
    <n v="13.2"/>
    <x v="25"/>
  </r>
  <r>
    <d v="1999-03-04T00:00:00"/>
    <n v="12.94"/>
    <n v="13.2"/>
    <x v="25"/>
  </r>
  <r>
    <d v="1999-03-05T00:00:00"/>
    <n v="12.95"/>
    <n v="13.21"/>
    <x v="25"/>
  </r>
  <r>
    <d v="1999-03-08T00:00:00"/>
    <n v="12.96"/>
    <n v="13.2"/>
    <x v="25"/>
  </r>
  <r>
    <d v="1999-03-09T00:00:00"/>
    <n v="12.96"/>
    <n v="13.2"/>
    <x v="25"/>
  </r>
  <r>
    <d v="1999-03-10T00:00:00"/>
    <n v="12.96"/>
    <n v="13.2"/>
    <x v="25"/>
  </r>
  <r>
    <d v="1999-03-11T00:00:00"/>
    <n v="12.97"/>
    <n v="13.22"/>
    <x v="25"/>
  </r>
  <r>
    <d v="1999-03-12T00:00:00"/>
    <n v="13"/>
    <n v="13.25"/>
    <x v="25"/>
  </r>
  <r>
    <d v="1999-03-15T00:00:00"/>
    <n v="13.03"/>
    <n v="13.24"/>
    <x v="25"/>
  </r>
  <r>
    <d v="1999-03-16T00:00:00"/>
    <n v="13.02"/>
    <n v="13.26"/>
    <x v="25"/>
  </r>
  <r>
    <d v="1999-03-17T00:00:00"/>
    <n v="13.03"/>
    <n v="13.26"/>
    <x v="25"/>
  </r>
  <r>
    <d v="1999-03-18T00:00:00"/>
    <n v="13.04"/>
    <n v="13.27"/>
    <x v="25"/>
  </r>
  <r>
    <d v="1999-03-19T00:00:00"/>
    <n v="13.03"/>
    <n v="13.27"/>
    <x v="25"/>
  </r>
  <r>
    <d v="1999-03-22T00:00:00"/>
    <n v="13.04"/>
    <n v="13.26"/>
    <x v="25"/>
  </r>
  <r>
    <d v="1999-03-23T00:00:00"/>
    <n v="13.03"/>
    <n v="13.25"/>
    <x v="25"/>
  </r>
  <r>
    <d v="1999-03-24T00:00:00"/>
    <n v="13.01"/>
    <n v="13.25"/>
    <x v="25"/>
  </r>
  <r>
    <d v="1999-03-25T00:00:00"/>
    <n v="13.01"/>
    <n v="13.25"/>
    <x v="25"/>
  </r>
  <r>
    <d v="1999-03-26T00:00:00"/>
    <n v="12.97"/>
    <n v="13.24"/>
    <x v="25"/>
  </r>
  <r>
    <d v="1999-03-29T00:00:00"/>
    <n v="12.94"/>
    <n v="13.23"/>
    <x v="25"/>
  </r>
  <r>
    <d v="1999-03-30T00:00:00"/>
    <n v="12.93"/>
    <n v="13.24"/>
    <x v="25"/>
  </r>
  <r>
    <d v="1999-03-31T00:00:00"/>
    <n v="12.88"/>
    <n v="13.21"/>
    <x v="25"/>
  </r>
  <r>
    <d v="1999-04-01T00:00:00"/>
    <n v="12.85"/>
    <n v="13.22"/>
    <x v="26"/>
  </r>
  <r>
    <d v="1999-04-06T00:00:00"/>
    <n v="12.85"/>
    <n v="13.22"/>
    <x v="26"/>
  </r>
  <r>
    <d v="1999-04-07T00:00:00"/>
    <n v="12.82"/>
    <n v="13.22"/>
    <x v="26"/>
  </r>
  <r>
    <d v="1999-04-08T00:00:00"/>
    <n v="12.82"/>
    <n v="13.22"/>
    <x v="26"/>
  </r>
  <r>
    <d v="1999-04-09T00:00:00"/>
    <n v="12.81"/>
    <n v="13.22"/>
    <x v="26"/>
  </r>
  <r>
    <d v="1999-04-12T00:00:00"/>
    <n v="12.82"/>
    <n v="13.22"/>
    <x v="26"/>
  </r>
  <r>
    <d v="1999-04-13T00:00:00"/>
    <n v="12.83"/>
    <n v="13.22"/>
    <x v="26"/>
  </r>
  <r>
    <d v="1999-04-14T00:00:00"/>
    <n v="12.84"/>
    <n v="13.21"/>
    <x v="26"/>
  </r>
  <r>
    <d v="1999-04-15T00:00:00"/>
    <n v="12.81"/>
    <n v="13.2"/>
    <x v="26"/>
  </r>
  <r>
    <d v="1999-04-16T00:00:00"/>
    <n v="12.81"/>
    <n v="13.19"/>
    <x v="26"/>
  </r>
  <r>
    <d v="1999-04-19T00:00:00"/>
    <n v="12.85"/>
    <n v="13.21"/>
    <x v="26"/>
  </r>
  <r>
    <d v="1999-04-20T00:00:00"/>
    <n v="12.9"/>
    <n v="13.2"/>
    <x v="26"/>
  </r>
  <r>
    <d v="1999-04-21T00:00:00"/>
    <n v="12.9"/>
    <n v="13.2"/>
    <x v="26"/>
  </r>
  <r>
    <d v="1999-04-22T00:00:00"/>
    <n v="12.92"/>
    <n v="13.22"/>
    <x v="26"/>
  </r>
  <r>
    <d v="1999-04-23T00:00:00"/>
    <n v="12.93"/>
    <n v="13.22"/>
    <x v="26"/>
  </r>
  <r>
    <d v="1999-04-26T00:00:00"/>
    <n v="12.94"/>
    <n v="13.23"/>
    <x v="26"/>
  </r>
  <r>
    <d v="1999-04-27T00:00:00"/>
    <n v="12.94"/>
    <n v="13.22"/>
    <x v="26"/>
  </r>
  <r>
    <d v="1999-04-28T00:00:00"/>
    <n v="12.94"/>
    <n v="13.24"/>
    <x v="26"/>
  </r>
  <r>
    <d v="1999-04-29T00:00:00"/>
    <n v="13.01"/>
    <n v="13.25"/>
    <x v="26"/>
  </r>
  <r>
    <d v="1999-04-30T00:00:00"/>
    <n v="13.08"/>
    <n v="13.28"/>
    <x v="26"/>
  </r>
  <r>
    <d v="1999-05-04T00:00:00"/>
    <n v="13.1"/>
    <n v="13.28"/>
    <x v="27"/>
  </r>
  <r>
    <d v="1999-05-05T00:00:00"/>
    <n v="13.09"/>
    <n v="13.27"/>
    <x v="27"/>
  </r>
  <r>
    <d v="1999-05-06T00:00:00"/>
    <n v="13.09"/>
    <n v="13.26"/>
    <x v="27"/>
  </r>
  <r>
    <d v="1999-05-07T00:00:00"/>
    <n v="13.09"/>
    <n v="13.25"/>
    <x v="27"/>
  </r>
  <r>
    <d v="1999-05-10T00:00:00"/>
    <n v="13.07"/>
    <n v="13.24"/>
    <x v="27"/>
  </r>
  <r>
    <d v="1999-05-11T00:00:00"/>
    <n v="13.08"/>
    <n v="13.24"/>
    <x v="27"/>
  </r>
  <r>
    <d v="1999-05-12T00:00:00"/>
    <n v="13.08"/>
    <n v="13.24"/>
    <x v="27"/>
  </r>
  <r>
    <d v="1999-05-13T00:00:00"/>
    <n v="13.07"/>
    <n v="13.24"/>
    <x v="27"/>
  </r>
  <r>
    <d v="1999-05-14T00:00:00"/>
    <n v="13.07"/>
    <n v="13.25"/>
    <x v="27"/>
  </r>
  <r>
    <d v="1999-05-17T00:00:00"/>
    <n v="13.08"/>
    <n v="13.25"/>
    <x v="27"/>
  </r>
  <r>
    <d v="1999-05-18T00:00:00"/>
    <n v="13.07"/>
    <n v="13.25"/>
    <x v="27"/>
  </r>
  <r>
    <d v="1999-05-19T00:00:00"/>
    <n v="13.08"/>
    <n v="13.28"/>
    <x v="27"/>
  </r>
  <r>
    <d v="1999-05-20T00:00:00"/>
    <n v="13.08"/>
    <n v="13.28"/>
    <x v="27"/>
  </r>
  <r>
    <d v="1999-05-21T00:00:00"/>
    <n v="13.1"/>
    <n v="13.28"/>
    <x v="27"/>
  </r>
  <r>
    <d v="1999-05-24T00:00:00"/>
    <n v="13.1"/>
    <n v="13.28"/>
    <x v="27"/>
  </r>
  <r>
    <d v="1999-05-25T00:00:00"/>
    <n v="13.09"/>
    <n v="13.28"/>
    <x v="27"/>
  </r>
  <r>
    <d v="1999-05-26T00:00:00"/>
    <n v="13.09"/>
    <n v="13.28"/>
    <x v="27"/>
  </r>
  <r>
    <d v="1999-05-27T00:00:00"/>
    <n v="13.1"/>
    <n v="13.28"/>
    <x v="27"/>
  </r>
  <r>
    <d v="1999-05-28T00:00:00"/>
    <n v="13.1"/>
    <n v="13.28"/>
    <x v="27"/>
  </r>
  <r>
    <d v="1999-06-01T00:00:00"/>
    <n v="13.1"/>
    <n v="13.29"/>
    <x v="28"/>
  </r>
  <r>
    <d v="1999-06-02T00:00:00"/>
    <n v="13.1"/>
    <n v="13.29"/>
    <x v="28"/>
  </r>
  <r>
    <d v="1999-06-03T00:00:00"/>
    <n v="13.1"/>
    <n v="13.29"/>
    <x v="28"/>
  </r>
  <r>
    <d v="1999-06-04T00:00:00"/>
    <n v="13.11"/>
    <n v="13.3"/>
    <x v="28"/>
  </r>
  <r>
    <d v="1999-06-07T00:00:00"/>
    <n v="13.13"/>
    <n v="13.3"/>
    <x v="28"/>
  </r>
  <r>
    <d v="1999-06-08T00:00:00"/>
    <n v="13.18"/>
    <n v="13.3"/>
    <x v="28"/>
  </r>
  <r>
    <d v="1999-06-09T00:00:00"/>
    <n v="13.21"/>
    <n v="13.3"/>
    <x v="28"/>
  </r>
  <r>
    <d v="1999-06-10T00:00:00"/>
    <n v="13.21"/>
    <n v="13.3"/>
    <x v="28"/>
  </r>
  <r>
    <d v="1999-06-11T00:00:00"/>
    <n v="13.22"/>
    <n v="13.31"/>
    <x v="28"/>
  </r>
  <r>
    <d v="1999-06-14T00:00:00"/>
    <n v="13.22"/>
    <n v="13.31"/>
    <x v="28"/>
  </r>
  <r>
    <d v="1999-06-15T00:00:00"/>
    <n v="13.23"/>
    <n v="13.31"/>
    <x v="28"/>
  </r>
  <r>
    <d v="1999-06-16T00:00:00"/>
    <n v="13.22"/>
    <n v="13.31"/>
    <x v="28"/>
  </r>
  <r>
    <d v="1999-06-17T00:00:00"/>
    <n v="13.22"/>
    <n v="13.32"/>
    <x v="28"/>
  </r>
  <r>
    <d v="1999-06-18T00:00:00"/>
    <n v="13.22"/>
    <n v="13.32"/>
    <x v="28"/>
  </r>
  <r>
    <d v="1999-06-21T00:00:00"/>
    <n v="13.22"/>
    <n v="13.32"/>
    <x v="28"/>
  </r>
  <r>
    <d v="1999-06-22T00:00:00"/>
    <n v="13.2"/>
    <n v="13.32"/>
    <x v="28"/>
  </r>
  <r>
    <d v="1999-06-23T00:00:00"/>
    <n v="13.2"/>
    <n v="13.32"/>
    <x v="28"/>
  </r>
  <r>
    <d v="1999-06-24T00:00:00"/>
    <n v="13.2"/>
    <n v="13.31"/>
    <x v="28"/>
  </r>
  <r>
    <d v="1999-06-25T00:00:00"/>
    <n v="13.2"/>
    <n v="13.32"/>
    <x v="28"/>
  </r>
  <r>
    <d v="1999-06-28T00:00:00"/>
    <n v="13.2"/>
    <n v="13.32"/>
    <x v="28"/>
  </r>
  <r>
    <d v="1999-06-29T00:00:00"/>
    <n v="13.2"/>
    <n v="13.32"/>
    <x v="28"/>
  </r>
  <r>
    <d v="1999-06-30T00:00:00"/>
    <n v="13.2"/>
    <n v="13.31"/>
    <x v="28"/>
  </r>
  <r>
    <d v="1999-07-01T00:00:00"/>
    <n v="13.23"/>
    <n v="13.32"/>
    <x v="29"/>
  </r>
  <r>
    <d v="1999-07-02T00:00:00"/>
    <n v="13.26"/>
    <n v="13.34"/>
    <x v="29"/>
  </r>
  <r>
    <d v="1999-07-05T00:00:00"/>
    <n v="13.3"/>
    <n v="13.34"/>
    <x v="29"/>
  </r>
  <r>
    <d v="1999-07-06T00:00:00"/>
    <n v="13.31"/>
    <n v="13.35"/>
    <x v="29"/>
  </r>
  <r>
    <d v="1999-07-07T00:00:00"/>
    <n v="13.31"/>
    <n v="13.34"/>
    <x v="29"/>
  </r>
  <r>
    <d v="1999-07-08T00:00:00"/>
    <n v="13.32"/>
    <n v="13.34"/>
    <x v="29"/>
  </r>
  <r>
    <d v="1999-07-09T00:00:00"/>
    <n v="13.33"/>
    <n v="13.34"/>
    <x v="29"/>
  </r>
  <r>
    <d v="1999-07-12T00:00:00"/>
    <n v="13.34"/>
    <n v="13.35"/>
    <x v="29"/>
  </r>
  <r>
    <d v="1999-07-13T00:00:00"/>
    <n v="13.34"/>
    <n v="13.34"/>
    <x v="29"/>
  </r>
  <r>
    <d v="1999-07-14T00:00:00"/>
    <n v="13.34"/>
    <n v="13.34"/>
    <x v="29"/>
  </r>
  <r>
    <d v="1999-07-15T00:00:00"/>
    <n v="13.35"/>
    <n v="13.35"/>
    <x v="29"/>
  </r>
  <r>
    <d v="1999-07-16T00:00:00"/>
    <n v="13.34"/>
    <n v="13.35"/>
    <x v="29"/>
  </r>
  <r>
    <d v="1999-07-19T00:00:00"/>
    <n v="13.35"/>
    <n v="13.35"/>
    <x v="29"/>
  </r>
  <r>
    <d v="1999-07-20T00:00:00"/>
    <n v="13.37"/>
    <n v="13.36"/>
    <x v="29"/>
  </r>
  <r>
    <d v="1999-07-21T00:00:00"/>
    <n v="13.5"/>
    <n v="13.4"/>
    <x v="29"/>
  </r>
  <r>
    <d v="1999-07-22T00:00:00"/>
    <n v="13.65"/>
    <n v="13.44"/>
    <x v="29"/>
  </r>
  <r>
    <d v="1999-07-23T00:00:00"/>
    <n v="13.66"/>
    <n v="13.45"/>
    <x v="29"/>
  </r>
  <r>
    <d v="1999-07-26T00:00:00"/>
    <n v="13.71"/>
    <n v="13.45"/>
    <x v="29"/>
  </r>
  <r>
    <d v="1999-07-27T00:00:00"/>
    <n v="13.72"/>
    <n v="13.48"/>
    <x v="29"/>
  </r>
  <r>
    <d v="1999-07-28T00:00:00"/>
    <n v="13.71"/>
    <n v="13.46"/>
    <x v="29"/>
  </r>
  <r>
    <d v="1999-07-29T00:00:00"/>
    <n v="13.71"/>
    <n v="13.46"/>
    <x v="29"/>
  </r>
  <r>
    <d v="1999-07-30T00:00:00"/>
    <n v="13.74"/>
    <n v="13.46"/>
    <x v="29"/>
  </r>
  <r>
    <d v="1999-08-02T00:00:00"/>
    <n v="13.82"/>
    <n v="13.47"/>
    <x v="30"/>
  </r>
  <r>
    <d v="1999-08-03T00:00:00"/>
    <n v="13.82"/>
    <n v="13.47"/>
    <x v="30"/>
  </r>
  <r>
    <d v="1999-08-04T00:00:00"/>
    <n v="14.28"/>
    <n v="13.47"/>
    <x v="30"/>
  </r>
  <r>
    <d v="1999-08-05T00:00:00"/>
    <n v="14.2"/>
    <n v="13.82"/>
    <x v="30"/>
  </r>
  <r>
    <d v="1999-08-06T00:00:00"/>
    <n v="14.2"/>
    <n v="13.74"/>
    <x v="30"/>
  </r>
  <r>
    <d v="1999-08-09T00:00:00"/>
    <n v="14.03"/>
    <n v="13.68"/>
    <x v="30"/>
  </r>
  <r>
    <d v="1999-08-10T00:00:00"/>
    <n v="13.99"/>
    <n v="13.65"/>
    <x v="30"/>
  </r>
  <r>
    <d v="1999-08-11T00:00:00"/>
    <n v="13.91"/>
    <n v="13.65"/>
    <x v="30"/>
  </r>
  <r>
    <d v="1999-08-12T00:00:00"/>
    <n v="13.94"/>
    <n v="13.61"/>
    <x v="30"/>
  </r>
  <r>
    <d v="1999-08-13T00:00:00"/>
    <n v="13.94"/>
    <n v="13.6"/>
    <x v="30"/>
  </r>
  <r>
    <d v="1999-08-16T00:00:00"/>
    <n v="13.96"/>
    <n v="13.61"/>
    <x v="30"/>
  </r>
  <r>
    <d v="1999-08-17T00:00:00"/>
    <n v="13.98"/>
    <n v="13.64"/>
    <x v="30"/>
  </r>
  <r>
    <d v="1999-08-18T00:00:00"/>
    <n v="13.98"/>
    <n v="13.64"/>
    <x v="30"/>
  </r>
  <r>
    <d v="1999-08-19T00:00:00"/>
    <n v="14.01"/>
    <n v="13.65"/>
    <x v="30"/>
  </r>
  <r>
    <d v="1999-08-20T00:00:00"/>
    <n v="14"/>
    <n v="13.65"/>
    <x v="30"/>
  </r>
  <r>
    <d v="1999-08-23T00:00:00"/>
    <n v="14"/>
    <n v="13.65"/>
    <x v="30"/>
  </r>
  <r>
    <d v="1999-08-24T00:00:00"/>
    <n v="14"/>
    <n v="13.64"/>
    <x v="30"/>
  </r>
  <r>
    <d v="1999-08-25T00:00:00"/>
    <n v="14"/>
    <n v="13.61"/>
    <x v="30"/>
  </r>
  <r>
    <d v="1999-08-26T00:00:00"/>
    <n v="14.04"/>
    <n v="13.6"/>
    <x v="30"/>
  </r>
  <r>
    <d v="1999-08-27T00:00:00"/>
    <n v="14.05"/>
    <n v="13.62"/>
    <x v="30"/>
  </r>
  <r>
    <d v="1999-08-31T00:00:00"/>
    <n v="14.04"/>
    <n v="13.62"/>
    <x v="30"/>
  </r>
  <r>
    <d v="1999-09-01T00:00:00"/>
    <n v="14.05"/>
    <n v="13.61"/>
    <x v="31"/>
  </r>
  <r>
    <d v="1999-09-02T00:00:00"/>
    <n v="14.06"/>
    <n v="13.61"/>
    <x v="31"/>
  </r>
  <r>
    <d v="1999-09-03T00:00:00"/>
    <n v="14.06"/>
    <n v="13.63"/>
    <x v="31"/>
  </r>
  <r>
    <d v="1999-09-06T00:00:00"/>
    <n v="14.14"/>
    <n v="13.63"/>
    <x v="31"/>
  </r>
  <r>
    <d v="1999-09-07T00:00:00"/>
    <n v="14.17"/>
    <n v="13.63"/>
    <x v="31"/>
  </r>
  <r>
    <d v="1999-09-08T00:00:00"/>
    <n v="14.17"/>
    <n v="13.63"/>
    <x v="31"/>
  </r>
  <r>
    <d v="1999-09-09T00:00:00"/>
    <n v="14.18"/>
    <n v="13.61"/>
    <x v="31"/>
  </r>
  <r>
    <d v="1999-09-10T00:00:00"/>
    <n v="14.18"/>
    <n v="13.61"/>
    <x v="31"/>
  </r>
  <r>
    <d v="1999-09-13T00:00:00"/>
    <n v="14.18"/>
    <n v="13.61"/>
    <x v="31"/>
  </r>
  <r>
    <d v="1999-09-14T00:00:00"/>
    <n v="14.19"/>
    <n v="13.61"/>
    <x v="31"/>
  </r>
  <r>
    <d v="1999-09-15T00:00:00"/>
    <n v="14.19"/>
    <n v="13.62"/>
    <x v="31"/>
  </r>
  <r>
    <d v="1999-09-16T00:00:00"/>
    <n v="14.27"/>
    <n v="13.91"/>
    <x v="31"/>
  </r>
  <r>
    <d v="1999-09-17T00:00:00"/>
    <n v="14.85"/>
    <n v="14.26"/>
    <x v="31"/>
  </r>
  <r>
    <d v="1999-09-20T00:00:00"/>
    <n v="14.92"/>
    <n v="14.39"/>
    <x v="31"/>
  </r>
  <r>
    <d v="1999-09-21T00:00:00"/>
    <n v="15"/>
    <n v="14.63"/>
    <x v="31"/>
  </r>
  <r>
    <d v="1999-09-22T00:00:00"/>
    <n v="15"/>
    <n v="14.46"/>
    <x v="31"/>
  </r>
  <r>
    <d v="1999-09-23T00:00:00"/>
    <n v="15.5"/>
    <n v="14.98"/>
    <x v="31"/>
  </r>
  <r>
    <d v="1999-09-24T00:00:00"/>
    <n v="15.93"/>
    <n v="15.33"/>
    <x v="31"/>
  </r>
  <r>
    <d v="1999-09-27T00:00:00"/>
    <n v="15.93"/>
    <n v="15.42"/>
    <x v="31"/>
  </r>
  <r>
    <d v="1999-09-28T00:00:00"/>
    <n v="15.98"/>
    <n v="15.52"/>
    <x v="31"/>
  </r>
  <r>
    <d v="1999-09-29T00:00:00"/>
    <n v="16.149999999999999"/>
    <n v="15.97"/>
    <x v="31"/>
  </r>
  <r>
    <d v="1999-09-30T00:00:00"/>
    <n v="16.48"/>
    <n v="16.32"/>
    <x v="31"/>
  </r>
  <r>
    <d v="1999-10-01T00:00:00"/>
    <n v="16.46"/>
    <n v="16.32"/>
    <x v="32"/>
  </r>
  <r>
    <d v="1999-10-04T00:00:00"/>
    <n v="16.45"/>
    <n v="16.32"/>
    <x v="32"/>
  </r>
  <r>
    <d v="1999-10-05T00:00:00"/>
    <n v="16.37"/>
    <n v="16.239999999999998"/>
    <x v="32"/>
  </r>
  <r>
    <d v="1999-10-06T00:00:00"/>
    <n v="16.32"/>
    <n v="16.18"/>
    <x v="32"/>
  </r>
  <r>
    <d v="1999-10-07T00:00:00"/>
    <n v="16.309999999999999"/>
    <n v="16.149999999999999"/>
    <x v="32"/>
  </r>
  <r>
    <d v="1999-10-08T00:00:00"/>
    <n v="16.27"/>
    <n v="16.100000000000001"/>
    <x v="32"/>
  </r>
  <r>
    <d v="1999-10-11T00:00:00"/>
    <n v="16.25"/>
    <n v="16.079999999999998"/>
    <x v="32"/>
  </r>
  <r>
    <d v="1999-10-12T00:00:00"/>
    <n v="16.190000000000001"/>
    <n v="16.02"/>
    <x v="32"/>
  </r>
  <r>
    <d v="1999-10-13T00:00:00"/>
    <n v="16.18"/>
    <n v="16.02"/>
    <x v="32"/>
  </r>
  <r>
    <d v="1999-10-14T00:00:00"/>
    <n v="16.25"/>
    <n v="16.059999999999999"/>
    <x v="32"/>
  </r>
  <r>
    <d v="1999-10-15T00:00:00"/>
    <n v="16.350000000000001"/>
    <n v="16.190000000000001"/>
    <x v="32"/>
  </r>
  <r>
    <d v="1999-10-18T00:00:00"/>
    <n v="16.5"/>
    <n v="16.399999999999999"/>
    <x v="32"/>
  </r>
  <r>
    <d v="1999-10-19T00:00:00"/>
    <n v="17.27"/>
    <n v="17.079999999999998"/>
    <x v="32"/>
  </r>
  <r>
    <d v="1999-10-20T00:00:00"/>
    <n v="17.489999999999998"/>
    <n v="17.38"/>
    <x v="32"/>
  </r>
  <r>
    <d v="1999-10-21T00:00:00"/>
    <n v="17.34"/>
    <n v="17.2"/>
    <x v="32"/>
  </r>
  <r>
    <d v="1999-10-22T00:00:00"/>
    <n v="17.32"/>
    <n v="17.190000000000001"/>
    <x v="32"/>
  </r>
  <r>
    <d v="1999-10-25T00:00:00"/>
    <n v="17.350000000000001"/>
    <n v="17.21"/>
    <x v="32"/>
  </r>
  <r>
    <d v="1999-10-26T00:00:00"/>
    <n v="17.3"/>
    <n v="17.21"/>
    <x v="32"/>
  </r>
  <r>
    <d v="1999-10-27T00:00:00"/>
    <n v="17.399999999999999"/>
    <n v="17.38"/>
    <x v="32"/>
  </r>
  <r>
    <d v="1999-10-28T00:00:00"/>
    <n v="17.39"/>
    <n v="17.46"/>
    <x v="32"/>
  </r>
  <r>
    <d v="1999-10-29T00:00:00"/>
    <n v="17.39"/>
    <n v="17.420000000000002"/>
    <x v="32"/>
  </r>
  <r>
    <d v="1999-11-01T00:00:00"/>
    <n v="17.39"/>
    <n v="17.420000000000002"/>
    <x v="33"/>
  </r>
  <r>
    <d v="1999-11-02T00:00:00"/>
    <n v="17.649999999999999"/>
    <n v="17.68"/>
    <x v="33"/>
  </r>
  <r>
    <d v="1999-11-03T00:00:00"/>
    <n v="17.95"/>
    <n v="17.87"/>
    <x v="33"/>
  </r>
  <r>
    <d v="1999-11-04T00:00:00"/>
    <n v="18.54"/>
    <n v="18.5"/>
    <x v="33"/>
  </r>
  <r>
    <d v="1999-11-05T00:00:00"/>
    <n v="18.75"/>
    <n v="18.66"/>
    <x v="33"/>
  </r>
  <r>
    <d v="1999-11-08T00:00:00"/>
    <n v="18.510000000000002"/>
    <n v="18.34"/>
    <x v="33"/>
  </r>
  <r>
    <d v="1999-11-09T00:00:00"/>
    <n v="18.43"/>
    <n v="18.27"/>
    <x v="33"/>
  </r>
  <r>
    <d v="1999-11-10T00:00:00"/>
    <n v="18.36"/>
    <n v="18.27"/>
    <x v="33"/>
  </r>
  <r>
    <d v="1999-11-11T00:00:00"/>
    <n v="18.36"/>
    <n v="18.27"/>
    <x v="33"/>
  </r>
  <r>
    <d v="1999-11-12T00:00:00"/>
    <n v="18.649999999999999"/>
    <n v="18.27"/>
    <x v="33"/>
  </r>
  <r>
    <d v="1999-11-15T00:00:00"/>
    <n v="18.649999999999999"/>
    <n v="18.61"/>
    <x v="33"/>
  </r>
  <r>
    <d v="1999-11-16T00:00:00"/>
    <n v="19"/>
    <n v="19.07"/>
    <x v="33"/>
  </r>
  <r>
    <d v="1999-11-17T00:00:00"/>
    <n v="19.29"/>
    <n v="19.34"/>
    <x v="33"/>
  </r>
  <r>
    <d v="1999-11-18T00:00:00"/>
    <n v="19.46"/>
    <n v="19.5"/>
    <x v="33"/>
  </r>
  <r>
    <d v="1999-11-19T00:00:00"/>
    <n v="19.22"/>
    <n v="19.149999999999999"/>
    <x v="33"/>
  </r>
  <r>
    <d v="1999-11-22T00:00:00"/>
    <n v="18.96"/>
    <n v="18.829999999999998"/>
    <x v="33"/>
  </r>
  <r>
    <d v="1999-11-23T00:00:00"/>
    <n v="18.71"/>
    <n v="18.66"/>
    <x v="33"/>
  </r>
  <r>
    <d v="1999-11-24T00:00:00"/>
    <n v="18.34"/>
    <n v="18.25"/>
    <x v="33"/>
  </r>
  <r>
    <d v="1999-11-25T00:00:00"/>
    <n v="18.21"/>
    <n v="18.13"/>
    <x v="33"/>
  </r>
  <r>
    <d v="1999-11-26T00:00:00"/>
    <n v="18.21"/>
    <n v="18.23"/>
    <x v="33"/>
  </r>
  <r>
    <d v="1999-11-29T00:00:00"/>
    <n v="18.3"/>
    <n v="18.41"/>
    <x v="33"/>
  </r>
  <r>
    <d v="1999-11-30T00:00:00"/>
    <n v="18.260000000000002"/>
    <n v="18.59"/>
    <x v="33"/>
  </r>
  <r>
    <d v="1999-12-01T00:00:00"/>
    <n v="18.21"/>
    <n v="18.64"/>
    <x v="34"/>
  </r>
  <r>
    <d v="1999-12-02T00:00:00"/>
    <n v="18.21"/>
    <n v="18.64"/>
    <x v="34"/>
  </r>
  <r>
    <d v="1999-12-03T00:00:00"/>
    <n v="18.2"/>
    <n v="18.7"/>
    <x v="34"/>
  </r>
  <r>
    <d v="1999-12-06T00:00:00"/>
    <n v="18.43"/>
    <n v="18.87"/>
    <x v="34"/>
  </r>
  <r>
    <d v="1999-12-07T00:00:00"/>
    <n v="18.36"/>
    <n v="18.760000000000002"/>
    <x v="34"/>
  </r>
  <r>
    <d v="1999-12-08T00:00:00"/>
    <n v="18.309999999999999"/>
    <n v="18.77"/>
    <x v="34"/>
  </r>
  <r>
    <d v="1999-12-09T00:00:00"/>
    <n v="18.309999999999999"/>
    <n v="18.850000000000001"/>
    <x v="34"/>
  </r>
  <r>
    <d v="1999-12-10T00:00:00"/>
    <n v="18.3"/>
    <n v="18.79"/>
    <x v="34"/>
  </r>
  <r>
    <d v="1999-12-13T00:00:00"/>
    <n v="18.3"/>
    <n v="18.8"/>
    <x v="34"/>
  </r>
  <r>
    <d v="1999-12-14T00:00:00"/>
    <n v="18.29"/>
    <n v="18.8"/>
    <x v="34"/>
  </r>
  <r>
    <d v="1999-12-15T00:00:00"/>
    <n v="18.23"/>
    <n v="18.829999999999998"/>
    <x v="34"/>
  </r>
  <r>
    <d v="1999-12-16T00:00:00"/>
    <n v="18.260000000000002"/>
    <n v="18.82"/>
    <x v="34"/>
  </r>
  <r>
    <d v="1999-12-17T00:00:00"/>
    <n v="18.28"/>
    <n v="18.91"/>
    <x v="34"/>
  </r>
  <r>
    <d v="1999-12-20T00:00:00"/>
    <n v="18.3"/>
    <n v="18.98"/>
    <x v="34"/>
  </r>
  <r>
    <d v="1999-12-21T00:00:00"/>
    <n v="18.36"/>
    <n v="19.02"/>
    <x v="34"/>
  </r>
  <r>
    <d v="1999-12-22T00:00:00"/>
    <n v="18.41"/>
    <n v="19.12"/>
    <x v="34"/>
  </r>
  <r>
    <d v="1999-12-23T00:00:00"/>
    <n v="18.57"/>
    <n v="19.61"/>
    <x v="34"/>
  </r>
  <r>
    <d v="1999-12-24T00:00:00"/>
    <n v="18.579999999999998"/>
    <n v="19.61"/>
    <x v="34"/>
  </r>
  <r>
    <d v="1999-12-29T00:00:00"/>
    <n v="18.64"/>
    <n v="19.5"/>
    <x v="34"/>
  </r>
  <r>
    <d v="1999-12-30T00:00:00"/>
    <n v="18.670000000000002"/>
    <n v="19.5"/>
    <x v="34"/>
  </r>
  <r>
    <d v="2000-01-04T00:00:00"/>
    <n v="17.61"/>
    <n v="17.510000000000002"/>
    <x v="35"/>
  </r>
  <r>
    <d v="2000-01-05T00:00:00"/>
    <n v="17.55"/>
    <n v="17.41"/>
    <x v="35"/>
  </r>
  <r>
    <d v="2000-01-06T00:00:00"/>
    <n v="17.440000000000001"/>
    <n v="17.28"/>
    <x v="35"/>
  </r>
  <r>
    <d v="2000-01-07T00:00:00"/>
    <n v="17.34"/>
    <n v="17.190000000000001"/>
    <x v="35"/>
  </r>
  <r>
    <d v="2000-01-10T00:00:00"/>
    <n v="17.190000000000001"/>
    <n v="17.100000000000001"/>
    <x v="35"/>
  </r>
  <r>
    <d v="2000-01-11T00:00:00"/>
    <n v="17.16"/>
    <n v="17.100000000000001"/>
    <x v="35"/>
  </r>
  <r>
    <d v="2000-01-12T00:00:00"/>
    <n v="17.13"/>
    <n v="17.09"/>
    <x v="35"/>
  </r>
  <r>
    <d v="2000-01-13T00:00:00"/>
    <n v="17.11"/>
    <n v="17.14"/>
    <x v="35"/>
  </r>
  <r>
    <d v="2000-01-14T00:00:00"/>
    <n v="17.059999999999999"/>
    <n v="17.09"/>
    <x v="35"/>
  </r>
  <r>
    <d v="2000-01-17T00:00:00"/>
    <n v="17.010000000000002"/>
    <n v="17.05"/>
    <x v="35"/>
  </r>
  <r>
    <d v="2000-01-18T00:00:00"/>
    <n v="16.989999999999998"/>
    <n v="17.03"/>
    <x v="35"/>
  </r>
  <r>
    <d v="2000-01-19T00:00:00"/>
    <n v="17"/>
    <n v="17.02"/>
    <x v="35"/>
  </r>
  <r>
    <d v="2000-01-20T00:00:00"/>
    <n v="16.98"/>
    <n v="17"/>
    <x v="35"/>
  </r>
  <r>
    <d v="2000-01-21T00:00:00"/>
    <n v="16.97"/>
    <n v="16.989999999999998"/>
    <x v="35"/>
  </r>
  <r>
    <d v="2000-01-24T00:00:00"/>
    <n v="16.97"/>
    <n v="16.989999999999998"/>
    <x v="35"/>
  </r>
  <r>
    <d v="2000-01-25T00:00:00"/>
    <n v="17"/>
    <n v="17.03"/>
    <x v="35"/>
  </r>
  <r>
    <d v="2000-01-26T00:00:00"/>
    <n v="17.2"/>
    <n v="17.29"/>
    <x v="35"/>
  </r>
  <r>
    <d v="2000-01-27T00:00:00"/>
    <n v="17.239999999999998"/>
    <n v="17.3"/>
    <x v="35"/>
  </r>
  <r>
    <d v="2000-01-28T00:00:00"/>
    <n v="17.27"/>
    <n v="17.32"/>
    <x v="35"/>
  </r>
  <r>
    <d v="2000-01-31T00:00:00"/>
    <n v="17.29"/>
    <n v="17.34"/>
    <x v="35"/>
  </r>
  <r>
    <d v="2000-02-01T00:00:00"/>
    <n v="17.239999999999998"/>
    <n v="17.25"/>
    <x v="36"/>
  </r>
  <r>
    <d v="2000-02-02T00:00:00"/>
    <n v="17.61"/>
    <n v="17.579999999999998"/>
    <x v="36"/>
  </r>
  <r>
    <d v="2000-02-03T00:00:00"/>
    <n v="17.59"/>
    <n v="17.559999999999999"/>
    <x v="36"/>
  </r>
  <r>
    <d v="2000-02-04T00:00:00"/>
    <n v="17.57"/>
    <n v="17.52"/>
    <x v="36"/>
  </r>
  <r>
    <d v="2000-02-07T00:00:00"/>
    <n v="17.54"/>
    <n v="17.5"/>
    <x v="36"/>
  </r>
  <r>
    <d v="2000-02-08T00:00:00"/>
    <n v="17.55"/>
    <n v="17.5"/>
    <x v="36"/>
  </r>
  <r>
    <d v="2000-02-09T00:00:00"/>
    <n v="17.55"/>
    <n v="17.52"/>
    <x v="36"/>
  </r>
  <r>
    <d v="2000-02-10T00:00:00"/>
    <n v="18.100000000000001"/>
    <n v="18.14"/>
    <x v="36"/>
  </r>
  <r>
    <d v="2000-02-11T00:00:00"/>
    <n v="18.22"/>
    <n v="18.2"/>
    <x v="36"/>
  </r>
  <r>
    <d v="2000-02-14T00:00:00"/>
    <n v="18.079999999999998"/>
    <n v="18.11"/>
    <x v="36"/>
  </r>
  <r>
    <d v="2000-02-15T00:00:00"/>
    <n v="18.079999999999998"/>
    <n v="18.09"/>
    <x v="36"/>
  </r>
  <r>
    <d v="2000-02-16T00:00:00"/>
    <n v="17.7"/>
    <n v="17.670000000000002"/>
    <x v="36"/>
  </r>
  <r>
    <d v="2000-02-17T00:00:00"/>
    <n v="17.64"/>
    <n v="17.62"/>
    <x v="36"/>
  </r>
  <r>
    <d v="2000-02-18T00:00:00"/>
    <n v="17.57"/>
    <n v="17.55"/>
    <x v="36"/>
  </r>
  <r>
    <d v="2000-02-21T00:00:00"/>
    <n v="17.600000000000001"/>
    <n v="17.579999999999998"/>
    <x v="36"/>
  </r>
  <r>
    <d v="2000-02-22T00:00:00"/>
    <n v="17.61"/>
    <n v="17.510000000000002"/>
    <x v="36"/>
  </r>
  <r>
    <d v="2000-02-23T00:00:00"/>
    <n v="17.98"/>
    <n v="17.97"/>
    <x v="36"/>
  </r>
  <r>
    <d v="2000-02-24T00:00:00"/>
    <n v="18.38"/>
    <n v="18.34"/>
    <x v="36"/>
  </r>
  <r>
    <d v="2000-02-25T00:00:00"/>
    <n v="18.36"/>
    <n v="17.309999999999999"/>
    <x v="36"/>
  </r>
  <r>
    <d v="2000-02-28T00:00:00"/>
    <n v="18.46"/>
    <n v="18.420000000000002"/>
    <x v="36"/>
  </r>
  <r>
    <d v="2000-02-29T00:00:00"/>
    <n v="18.600000000000001"/>
    <n v="18.59"/>
    <x v="36"/>
  </r>
  <r>
    <d v="2000-03-01T00:00:00"/>
    <n v="18.579999999999998"/>
    <n v="18.600000000000001"/>
    <x v="37"/>
  </r>
  <r>
    <d v="2000-03-02T00:00:00"/>
    <n v="18.55"/>
    <n v="18.559999999999999"/>
    <x v="37"/>
  </r>
  <r>
    <d v="2000-03-03T00:00:00"/>
    <n v="18.57"/>
    <n v="18.57"/>
    <x v="37"/>
  </r>
  <r>
    <d v="2000-03-06T00:00:00"/>
    <n v="18.579999999999998"/>
    <n v="18.579999999999998"/>
    <x v="37"/>
  </r>
  <r>
    <d v="2000-03-07T00:00:00"/>
    <n v="18.559999999999999"/>
    <n v="18.55"/>
    <x v="37"/>
  </r>
  <r>
    <d v="2000-03-08T00:00:00"/>
    <n v="18.54"/>
    <n v="18.5"/>
    <x v="37"/>
  </r>
  <r>
    <d v="2000-03-09T00:00:00"/>
    <n v="18.53"/>
    <n v="18.48"/>
    <x v="37"/>
  </r>
  <r>
    <d v="2000-03-10T00:00:00"/>
    <n v="18.510000000000002"/>
    <n v="18.489999999999998"/>
    <x v="37"/>
  </r>
  <r>
    <d v="2000-03-13T00:00:00"/>
    <n v="18.52"/>
    <n v="18.489999999999998"/>
    <x v="37"/>
  </r>
  <r>
    <d v="2000-03-14T00:00:00"/>
    <n v="18.510000000000002"/>
    <n v="18.5"/>
    <x v="37"/>
  </r>
  <r>
    <d v="2000-03-15T00:00:00"/>
    <n v="18.52"/>
    <n v="18.48"/>
    <x v="37"/>
  </r>
  <r>
    <d v="2000-03-16T00:00:00"/>
    <n v="18.53"/>
    <n v="18.48"/>
    <x v="37"/>
  </r>
  <r>
    <d v="2000-03-17T00:00:00"/>
    <n v="18.48"/>
    <n v="18.46"/>
    <x v="37"/>
  </r>
  <r>
    <d v="2000-03-20T00:00:00"/>
    <n v="18.45"/>
    <n v="18.440000000000001"/>
    <x v="37"/>
  </r>
  <r>
    <d v="2000-03-21T00:00:00"/>
    <n v="18.43"/>
    <n v="18.41"/>
    <x v="37"/>
  </r>
  <r>
    <d v="2000-03-22T00:00:00"/>
    <n v="18.39"/>
    <n v="18.38"/>
    <x v="37"/>
  </r>
  <r>
    <d v="2000-03-23T00:00:00"/>
    <n v="18.38"/>
    <n v="18.350000000000001"/>
    <x v="37"/>
  </r>
  <r>
    <d v="2000-03-24T00:00:00"/>
    <n v="18.329999999999998"/>
    <n v="18.3"/>
    <x v="37"/>
  </r>
  <r>
    <d v="2000-03-27T00:00:00"/>
    <n v="18.29"/>
    <n v="18.29"/>
    <x v="37"/>
  </r>
  <r>
    <d v="2000-03-28T00:00:00"/>
    <n v="18.260000000000002"/>
    <n v="18.28"/>
    <x v="37"/>
  </r>
  <r>
    <d v="2000-03-29T00:00:00"/>
    <n v="18.23"/>
    <n v="18.27"/>
    <x v="37"/>
  </r>
  <r>
    <d v="2000-03-30T00:00:00"/>
    <n v="18.29"/>
    <n v="18.3"/>
    <x v="37"/>
  </r>
  <r>
    <d v="2000-03-31T00:00:00"/>
    <n v="18.28"/>
    <n v="18.28"/>
    <x v="37"/>
  </r>
  <r>
    <d v="2000-04-03T00:00:00"/>
    <n v="18.3"/>
    <n v="18.28"/>
    <x v="38"/>
  </r>
  <r>
    <d v="2000-04-04T00:00:00"/>
    <n v="18.38"/>
    <n v="18.37"/>
    <x v="38"/>
  </r>
  <r>
    <d v="2000-04-05T00:00:00"/>
    <n v="18.399999999999999"/>
    <n v="18.39"/>
    <x v="38"/>
  </r>
  <r>
    <d v="2000-04-06T00:00:00"/>
    <n v="18.399999999999999"/>
    <n v="18.399999999999999"/>
    <x v="38"/>
  </r>
  <r>
    <d v="2000-04-07T00:00:00"/>
    <n v="18.399999999999999"/>
    <n v="18.399999999999999"/>
    <x v="38"/>
  </r>
  <r>
    <d v="2000-04-10T00:00:00"/>
    <n v="18.37"/>
    <n v="18.36"/>
    <x v="38"/>
  </r>
  <r>
    <d v="2000-04-11T00:00:00"/>
    <n v="18.350000000000001"/>
    <n v="18.34"/>
    <x v="38"/>
  </r>
  <r>
    <d v="2000-04-12T00:00:00"/>
    <n v="18.23"/>
    <n v="18.22"/>
    <x v="38"/>
  </r>
  <r>
    <d v="2000-04-13T00:00:00"/>
    <n v="18.2"/>
    <n v="18.23"/>
    <x v="38"/>
  </r>
  <r>
    <d v="2000-04-14T00:00:00"/>
    <n v="18.190000000000001"/>
    <n v="18.23"/>
    <x v="38"/>
  </r>
  <r>
    <d v="2000-04-17T00:00:00"/>
    <n v="18.2"/>
    <n v="18.329999999999998"/>
    <x v="38"/>
  </r>
  <r>
    <d v="2000-04-18T00:00:00"/>
    <n v="18.21"/>
    <n v="18.32"/>
    <x v="38"/>
  </r>
  <r>
    <d v="2000-04-19T00:00:00"/>
    <n v="18.329999999999998"/>
    <n v="18.34"/>
    <x v="38"/>
  </r>
  <r>
    <d v="2000-04-20T00:00:00"/>
    <n v="18.36"/>
    <n v="18.34"/>
    <x v="38"/>
  </r>
  <r>
    <d v="2000-04-25T00:00:00"/>
    <n v="18.41"/>
    <n v="18.34"/>
    <x v="38"/>
  </r>
  <r>
    <d v="2000-04-26T00:00:00"/>
    <n v="18.39"/>
    <n v="18.34"/>
    <x v="38"/>
  </r>
  <r>
    <d v="2000-04-27T00:00:00"/>
    <n v="18.420000000000002"/>
    <n v="18.36"/>
    <x v="38"/>
  </r>
  <r>
    <d v="2000-04-28T00:00:00"/>
    <n v="18.55"/>
    <n v="18.52"/>
    <x v="38"/>
  </r>
  <r>
    <d v="2000-05-02T00:00:00"/>
    <n v="18.55"/>
    <n v="18.52"/>
    <x v="39"/>
  </r>
  <r>
    <d v="2000-05-03T00:00:00"/>
    <n v="18.55"/>
    <n v="18.52"/>
    <x v="39"/>
  </r>
  <r>
    <d v="2000-05-04T00:00:00"/>
    <n v="18.84"/>
    <n v="18.59"/>
    <x v="39"/>
  </r>
  <r>
    <d v="2000-05-05T00:00:00"/>
    <n v="19.21"/>
    <n v="18.82"/>
    <x v="39"/>
  </r>
  <r>
    <d v="2000-05-08T00:00:00"/>
    <n v="19.350000000000001"/>
    <n v="19.13"/>
    <x v="39"/>
  </r>
  <r>
    <d v="2000-05-09T00:00:00"/>
    <n v="19.239999999999998"/>
    <n v="19.149999999999999"/>
    <x v="39"/>
  </r>
  <r>
    <d v="2000-05-10T00:00:00"/>
    <n v="19.09"/>
    <n v="18.86"/>
    <x v="39"/>
  </r>
  <r>
    <d v="2000-05-11T00:00:00"/>
    <n v="19.03"/>
    <n v="18.75"/>
    <x v="39"/>
  </r>
  <r>
    <d v="2000-05-12T00:00:00"/>
    <n v="18.989999999999998"/>
    <n v="18.79"/>
    <x v="39"/>
  </r>
  <r>
    <d v="2000-05-15T00:00:00"/>
    <n v="18.98"/>
    <n v="18.71"/>
    <x v="39"/>
  </r>
  <r>
    <d v="2000-05-16T00:00:00"/>
    <n v="18.8"/>
    <n v="18.600000000000001"/>
    <x v="39"/>
  </r>
  <r>
    <d v="2000-05-17T00:00:00"/>
    <n v="18.71"/>
    <n v="18.54"/>
    <x v="39"/>
  </r>
  <r>
    <d v="2000-05-18T00:00:00"/>
    <n v="18.690000000000001"/>
    <n v="18.43"/>
    <x v="39"/>
  </r>
  <r>
    <d v="2000-05-19T00:00:00"/>
    <n v="18.71"/>
    <n v="18.43"/>
    <x v="39"/>
  </r>
  <r>
    <d v="2000-05-22T00:00:00"/>
    <n v="18.7"/>
    <n v="18.43"/>
    <x v="39"/>
  </r>
  <r>
    <d v="2000-05-23T00:00:00"/>
    <n v="18.71"/>
    <n v="18.45"/>
    <x v="39"/>
  </r>
  <r>
    <d v="2000-05-24T00:00:00"/>
    <n v="18.7"/>
    <n v="18.440000000000001"/>
    <x v="39"/>
  </r>
  <r>
    <d v="2000-05-25T00:00:00"/>
    <n v="18.670000000000002"/>
    <n v="18.43"/>
    <x v="39"/>
  </r>
  <r>
    <d v="2000-05-26T00:00:00"/>
    <n v="18.670000000000002"/>
    <n v="18.420000000000002"/>
    <x v="39"/>
  </r>
  <r>
    <d v="2000-05-30T00:00:00"/>
    <n v="18.64"/>
    <n v="18.43"/>
    <x v="39"/>
  </r>
  <r>
    <d v="2000-05-31T00:00:00"/>
    <n v="18.62"/>
    <n v="18.420000000000002"/>
    <x v="39"/>
  </r>
  <r>
    <d v="2000-06-01T00:00:00"/>
    <n v="18.59"/>
    <n v="18.420000000000002"/>
    <x v="40"/>
  </r>
  <r>
    <d v="2000-06-02T00:00:00"/>
    <n v="18.54"/>
    <n v="18.350000000000001"/>
    <x v="40"/>
  </r>
  <r>
    <d v="2000-06-05T00:00:00"/>
    <n v="18.55"/>
    <n v="18.36"/>
    <x v="40"/>
  </r>
  <r>
    <d v="2000-06-06T00:00:00"/>
    <n v="18.59"/>
    <n v="18.38"/>
    <x v="40"/>
  </r>
  <r>
    <d v="2000-06-07T00:00:00"/>
    <n v="18.59"/>
    <n v="18.37"/>
    <x v="40"/>
  </r>
  <r>
    <d v="2000-06-08T00:00:00"/>
    <n v="18.59"/>
    <n v="18.37"/>
    <x v="40"/>
  </r>
  <r>
    <d v="2000-06-09T00:00:00"/>
    <n v="18.7"/>
    <n v="18.55"/>
    <x v="40"/>
  </r>
  <r>
    <d v="2000-06-12T00:00:00"/>
    <n v="18.649999999999999"/>
    <n v="18.45"/>
    <x v="40"/>
  </r>
  <r>
    <d v="2000-06-13T00:00:00"/>
    <n v="18.61"/>
    <n v="18.39"/>
    <x v="40"/>
  </r>
  <r>
    <d v="2000-06-14T00:00:00"/>
    <n v="18.600000000000001"/>
    <n v="18.37"/>
    <x v="40"/>
  </r>
  <r>
    <d v="2000-06-15T00:00:00"/>
    <n v="18.600000000000001"/>
    <n v="18.37"/>
    <x v="40"/>
  </r>
  <r>
    <d v="2000-06-16T00:00:00"/>
    <n v="18.86"/>
    <n v="18.600000000000001"/>
    <x v="40"/>
  </r>
  <r>
    <d v="2000-06-19T00:00:00"/>
    <n v="19"/>
    <n v="18.71"/>
    <x v="40"/>
  </r>
  <r>
    <d v="2000-06-20T00:00:00"/>
    <n v="19.100000000000001"/>
    <n v="18.75"/>
    <x v="40"/>
  </r>
  <r>
    <d v="2000-06-21T00:00:00"/>
    <n v="19.11"/>
    <n v="18.73"/>
    <x v="40"/>
  </r>
  <r>
    <d v="2000-06-22T00:00:00"/>
    <n v="19.11"/>
    <n v="18.73"/>
    <x v="40"/>
  </r>
  <r>
    <d v="2000-06-23T00:00:00"/>
    <n v="19.059999999999999"/>
    <n v="18.73"/>
    <x v="40"/>
  </r>
  <r>
    <d v="2000-06-26T00:00:00"/>
    <n v="19.12"/>
    <n v="18.71"/>
    <x v="40"/>
  </r>
  <r>
    <d v="2000-06-27T00:00:00"/>
    <n v="19.12"/>
    <n v="18.7"/>
    <x v="40"/>
  </r>
  <r>
    <d v="2000-06-28T00:00:00"/>
    <n v="19.059999999999999"/>
    <n v="18.670000000000002"/>
    <x v="40"/>
  </r>
  <r>
    <d v="2000-06-29T00:00:00"/>
    <n v="19.05"/>
    <n v="18.649999999999999"/>
    <x v="40"/>
  </r>
  <r>
    <d v="2000-06-30T00:00:00"/>
    <n v="19.010000000000002"/>
    <n v="18.600000000000001"/>
    <x v="40"/>
  </r>
  <r>
    <d v="2000-07-03T00:00:00"/>
    <n v="18.95"/>
    <n v="18.59"/>
    <x v="41"/>
  </r>
  <r>
    <d v="2000-07-04T00:00:00"/>
    <n v="18.95"/>
    <n v="18.52"/>
    <x v="41"/>
  </r>
  <r>
    <d v="2000-07-05T00:00:00"/>
    <n v="18.77"/>
    <n v="18.5"/>
    <x v="41"/>
  </r>
  <r>
    <d v="2000-07-06T00:00:00"/>
    <n v="18.75"/>
    <n v="18.45"/>
    <x v="41"/>
  </r>
  <r>
    <d v="2000-07-07T00:00:00"/>
    <n v="18.84"/>
    <n v="18.46"/>
    <x v="41"/>
  </r>
  <r>
    <d v="2000-07-10T00:00:00"/>
    <n v="18.87"/>
    <n v="18.5"/>
    <x v="41"/>
  </r>
  <r>
    <d v="2000-07-11T00:00:00"/>
    <n v="18.82"/>
    <n v="18.48"/>
    <x v="41"/>
  </r>
  <r>
    <d v="2000-07-12T00:00:00"/>
    <n v="18.829999999999998"/>
    <n v="18.510000000000002"/>
    <x v="41"/>
  </r>
  <r>
    <d v="2000-07-13T00:00:00"/>
    <n v="18.84"/>
    <n v="18.489999999999998"/>
    <x v="41"/>
  </r>
  <r>
    <d v="2000-07-14T00:00:00"/>
    <n v="18.84"/>
    <n v="18.46"/>
    <x v="41"/>
  </r>
  <r>
    <d v="2000-07-17T00:00:00"/>
    <n v="18.850000000000001"/>
    <n v="18.5"/>
    <x v="41"/>
  </r>
  <r>
    <d v="2000-07-18T00:00:00"/>
    <n v="18.899999999999999"/>
    <n v="18.53"/>
    <x v="41"/>
  </r>
  <r>
    <d v="2000-07-19T00:00:00"/>
    <n v="18.899999999999999"/>
    <n v="18.57"/>
    <x v="41"/>
  </r>
  <r>
    <d v="2000-07-20T00:00:00"/>
    <n v="18.899999999999999"/>
    <n v="18.55"/>
    <x v="41"/>
  </r>
  <r>
    <d v="2000-07-21T00:00:00"/>
    <n v="18.88"/>
    <n v="18.52"/>
    <x v="41"/>
  </r>
  <r>
    <d v="2000-07-24T00:00:00"/>
    <n v="18.87"/>
    <n v="18.489999999999998"/>
    <x v="41"/>
  </r>
  <r>
    <d v="2000-07-25T00:00:00"/>
    <n v="18.87"/>
    <n v="18.48"/>
    <x v="41"/>
  </r>
  <r>
    <d v="2000-07-26T00:00:00"/>
    <n v="18.93"/>
    <n v="18.489999999999998"/>
    <x v="41"/>
  </r>
  <r>
    <d v="2000-07-27T00:00:00"/>
    <n v="18.940000000000001"/>
    <n v="18.510000000000002"/>
    <x v="41"/>
  </r>
  <r>
    <d v="2000-07-28T00:00:00"/>
    <n v="18.940000000000001"/>
    <n v="18.52"/>
    <x v="41"/>
  </r>
  <r>
    <d v="2000-07-31T00:00:00"/>
    <n v="18.98"/>
    <n v="18.54"/>
    <x v="41"/>
  </r>
  <r>
    <d v="2000-08-01T00:00:00"/>
    <n v="19.02"/>
    <n v="18.64"/>
    <x v="42"/>
  </r>
  <r>
    <d v="2000-08-02T00:00:00"/>
    <n v="19"/>
    <n v="18.62"/>
    <x v="42"/>
  </r>
  <r>
    <d v="2000-08-03T00:00:00"/>
    <n v="19"/>
    <n v="18.61"/>
    <x v="42"/>
  </r>
  <r>
    <d v="2000-08-04T00:00:00"/>
    <n v="19.010000000000002"/>
    <n v="18.649999999999999"/>
    <x v="42"/>
  </r>
  <r>
    <d v="2000-08-07T00:00:00"/>
    <n v="19.18"/>
    <n v="18.66"/>
    <x v="42"/>
  </r>
  <r>
    <d v="2000-08-08T00:00:00"/>
    <n v="19.28"/>
    <n v="18.78"/>
    <x v="42"/>
  </r>
  <r>
    <d v="2000-08-09T00:00:00"/>
    <n v="19.34"/>
    <n v="18.75"/>
    <x v="42"/>
  </r>
  <r>
    <d v="2000-08-10T00:00:00"/>
    <n v="19.53"/>
    <n v="18.82"/>
    <x v="42"/>
  </r>
  <r>
    <d v="2000-08-11T00:00:00"/>
    <n v="19.55"/>
    <n v="18.829999999999998"/>
    <x v="42"/>
  </r>
  <r>
    <d v="2000-08-14T00:00:00"/>
    <n v="19.71"/>
    <n v="18.89"/>
    <x v="42"/>
  </r>
  <r>
    <d v="2000-08-15T00:00:00"/>
    <n v="19.71"/>
    <n v="18.89"/>
    <x v="42"/>
  </r>
  <r>
    <d v="2000-08-16T00:00:00"/>
    <n v="19.760000000000002"/>
    <n v="18.97"/>
    <x v="42"/>
  </r>
  <r>
    <d v="2000-08-17T00:00:00"/>
    <n v="20.010000000000002"/>
    <n v="19.77"/>
    <x v="42"/>
  </r>
  <r>
    <d v="2000-08-18T00:00:00"/>
    <n v="19.96"/>
    <n v="19.68"/>
    <x v="42"/>
  </r>
  <r>
    <d v="2000-08-21T00:00:00"/>
    <n v="19.899999999999999"/>
    <n v="19.57"/>
    <x v="42"/>
  </r>
  <r>
    <d v="2000-08-22T00:00:00"/>
    <n v="19.88"/>
    <n v="19.559999999999999"/>
    <x v="42"/>
  </r>
  <r>
    <d v="2000-08-23T00:00:00"/>
    <n v="19.86"/>
    <n v="19.510000000000002"/>
    <x v="42"/>
  </r>
  <r>
    <d v="2000-08-24T00:00:00"/>
    <n v="19.690000000000001"/>
    <n v="19.309999999999999"/>
    <x v="42"/>
  </r>
  <r>
    <d v="2000-08-25T00:00:00"/>
    <n v="19.63"/>
    <n v="19.309999999999999"/>
    <x v="42"/>
  </r>
  <r>
    <d v="2000-08-29T00:00:00"/>
    <n v="19.809999999999999"/>
    <n v="19.5"/>
    <x v="42"/>
  </r>
  <r>
    <d v="2000-08-30T00:00:00"/>
    <n v="19.86"/>
    <n v="19.53"/>
    <x v="42"/>
  </r>
  <r>
    <d v="2000-08-31T00:00:00"/>
    <n v="19.809999999999999"/>
    <n v="19.63"/>
    <x v="42"/>
  </r>
  <r>
    <d v="2000-09-01T00:00:00"/>
    <n v="19.79"/>
    <n v="19.649999999999999"/>
    <x v="43"/>
  </r>
  <r>
    <d v="2000-09-04T00:00:00"/>
    <n v="19.77"/>
    <n v="19.64"/>
    <x v="43"/>
  </r>
  <r>
    <d v="2000-09-05T00:00:00"/>
    <n v="19.71"/>
    <n v="19.61"/>
    <x v="43"/>
  </r>
  <r>
    <d v="2000-09-06T00:00:00"/>
    <n v="19.71"/>
    <n v="19.600000000000001"/>
    <x v="43"/>
  </r>
  <r>
    <d v="2000-09-07T00:00:00"/>
    <n v="19.72"/>
    <n v="19.61"/>
    <x v="43"/>
  </r>
  <r>
    <d v="2000-09-08T00:00:00"/>
    <n v="19.72"/>
    <n v="19.61"/>
    <x v="43"/>
  </r>
  <r>
    <d v="2000-09-11T00:00:00"/>
    <n v="19.72"/>
    <n v="19.600000000000001"/>
    <x v="43"/>
  </r>
  <r>
    <d v="2000-09-12T00:00:00"/>
    <n v="19.72"/>
    <n v="19.579999999999998"/>
    <x v="43"/>
  </r>
  <r>
    <d v="2000-09-13T00:00:00"/>
    <n v="19.72"/>
    <n v="19.59"/>
    <x v="43"/>
  </r>
  <r>
    <d v="2000-09-14T00:00:00"/>
    <n v="19.7"/>
    <n v="19.57"/>
    <x v="43"/>
  </r>
  <r>
    <d v="2000-09-15T00:00:00"/>
    <n v="19.66"/>
    <n v="19.55"/>
    <x v="43"/>
  </r>
  <r>
    <d v="2000-09-18T00:00:00"/>
    <n v="19.64"/>
    <n v="19.54"/>
    <x v="43"/>
  </r>
  <r>
    <d v="2000-09-19T00:00:00"/>
    <n v="19.59"/>
    <n v="19.489999999999998"/>
    <x v="43"/>
  </r>
  <r>
    <d v="2000-09-20T00:00:00"/>
    <n v="19.559999999999999"/>
    <n v="19.47"/>
    <x v="43"/>
  </r>
  <r>
    <d v="2000-09-21T00:00:00"/>
    <n v="19.55"/>
    <n v="19.45"/>
    <x v="43"/>
  </r>
  <r>
    <d v="2000-09-22T00:00:00"/>
    <n v="19.559999999999999"/>
    <n v="19.45"/>
    <x v="43"/>
  </r>
  <r>
    <d v="2000-09-25T00:00:00"/>
    <n v="19.59"/>
    <n v="19.5"/>
    <x v="43"/>
  </r>
  <r>
    <d v="2000-09-26T00:00:00"/>
    <n v="19.600000000000001"/>
    <n v="19.52"/>
    <x v="43"/>
  </r>
  <r>
    <d v="2000-09-27T00:00:00"/>
    <n v="19.59"/>
    <n v="19.53"/>
    <x v="43"/>
  </r>
  <r>
    <d v="2000-09-28T00:00:00"/>
    <n v="19.59"/>
    <n v="19.510000000000002"/>
    <x v="43"/>
  </r>
  <r>
    <d v="2000-09-29T00:00:00"/>
    <n v="19.59"/>
    <n v="19.510000000000002"/>
    <x v="43"/>
  </r>
  <r>
    <d v="2000-10-02T00:00:00"/>
    <n v="19.579999999999998"/>
    <n v="19.5"/>
    <x v="44"/>
  </r>
  <r>
    <d v="2000-10-03T00:00:00"/>
    <n v="19.600000000000001"/>
    <n v="19.52"/>
    <x v="44"/>
  </r>
  <r>
    <d v="2000-10-04T00:00:00"/>
    <n v="19.61"/>
    <n v="19.510000000000002"/>
    <x v="44"/>
  </r>
  <r>
    <d v="2000-10-05T00:00:00"/>
    <n v="19.600000000000001"/>
    <n v="19.5"/>
    <x v="44"/>
  </r>
  <r>
    <d v="2000-10-06T00:00:00"/>
    <n v="19.600000000000001"/>
    <n v="19.5"/>
    <x v="44"/>
  </r>
  <r>
    <d v="2000-10-09T00:00:00"/>
    <n v="19.600000000000001"/>
    <n v="19.5"/>
    <x v="44"/>
  </r>
  <r>
    <d v="2000-10-10T00:00:00"/>
    <n v="19.66"/>
    <n v="19.510000000000002"/>
    <x v="44"/>
  </r>
  <r>
    <d v="2000-10-11T00:00:00"/>
    <n v="19.829999999999998"/>
    <n v="19.649999999999999"/>
    <x v="44"/>
  </r>
  <r>
    <d v="2000-10-12T00:00:00"/>
    <n v="19.87"/>
    <n v="19.670000000000002"/>
    <x v="44"/>
  </r>
  <r>
    <d v="2000-10-13T00:00:00"/>
    <n v="20.149999999999999"/>
    <n v="19.93"/>
    <x v="44"/>
  </r>
  <r>
    <d v="2000-10-16T00:00:00"/>
    <n v="20.09"/>
    <n v="19.850000000000001"/>
    <x v="44"/>
  </r>
  <r>
    <d v="2000-10-17T00:00:00"/>
    <n v="19.940000000000001"/>
    <n v="19.7"/>
    <x v="44"/>
  </r>
  <r>
    <d v="2000-10-18T00:00:00"/>
    <n v="19.91"/>
    <n v="19.670000000000002"/>
    <x v="44"/>
  </r>
  <r>
    <d v="2000-10-19T00:00:00"/>
    <n v="19.87"/>
    <n v="19.63"/>
    <x v="44"/>
  </r>
  <r>
    <d v="2000-10-20T00:00:00"/>
    <n v="19.89"/>
    <n v="19.649999999999999"/>
    <x v="44"/>
  </r>
  <r>
    <d v="2000-10-23T00:00:00"/>
    <n v="19.88"/>
    <n v="19.63"/>
    <x v="44"/>
  </r>
  <r>
    <d v="2000-10-24T00:00:00"/>
    <n v="19.89"/>
    <n v="19.649999999999999"/>
    <x v="44"/>
  </r>
  <r>
    <d v="2000-10-25T00:00:00"/>
    <n v="19.89"/>
    <n v="19.75"/>
    <x v="44"/>
  </r>
  <r>
    <d v="2000-10-26T00:00:00"/>
    <n v="19.89"/>
    <n v="19.75"/>
    <x v="44"/>
  </r>
  <r>
    <d v="2000-10-27T00:00:00"/>
    <n v="19.93"/>
    <n v="19.89"/>
    <x v="44"/>
  </r>
  <r>
    <d v="2000-10-30T00:00:00"/>
    <n v="19.920000000000002"/>
    <n v="19.86"/>
    <x v="44"/>
  </r>
  <r>
    <d v="2000-10-31T00:00:00"/>
    <n v="19.899999999999999"/>
    <n v="19.82"/>
    <x v="44"/>
  </r>
  <r>
    <d v="2000-11-01T00:00:00"/>
    <n v="19.899999999999999"/>
    <n v="19.82"/>
    <x v="45"/>
  </r>
  <r>
    <d v="2000-11-02T00:00:00"/>
    <n v="19.899999999999999"/>
    <n v="19.809999999999999"/>
    <x v="45"/>
  </r>
  <r>
    <d v="2000-11-03T00:00:00"/>
    <n v="19.899999999999999"/>
    <n v="19.79"/>
    <x v="45"/>
  </r>
  <r>
    <d v="2000-11-06T00:00:00"/>
    <n v="19.88"/>
    <n v="19.75"/>
    <x v="45"/>
  </r>
  <r>
    <d v="2000-11-07T00:00:00"/>
    <n v="19.899999999999999"/>
    <n v="19.75"/>
    <x v="45"/>
  </r>
  <r>
    <d v="2000-11-08T00:00:00"/>
    <n v="19.87"/>
    <n v="19.73"/>
    <x v="45"/>
  </r>
  <r>
    <d v="2000-11-09T00:00:00"/>
    <n v="19.87"/>
    <n v="19.73"/>
    <x v="45"/>
  </r>
  <r>
    <d v="2000-11-10T00:00:00"/>
    <n v="19.850000000000001"/>
    <n v="19.71"/>
    <x v="45"/>
  </r>
  <r>
    <d v="2000-11-13T00:00:00"/>
    <n v="19.79"/>
    <n v="19.68"/>
    <x v="45"/>
  </r>
  <r>
    <d v="2000-11-14T00:00:00"/>
    <n v="19.77"/>
    <n v="19.670000000000002"/>
    <x v="45"/>
  </r>
  <r>
    <d v="2000-11-15T00:00:00"/>
    <n v="19.760000000000002"/>
    <n v="19.66"/>
    <x v="45"/>
  </r>
  <r>
    <d v="2000-11-16T00:00:00"/>
    <n v="19.71"/>
    <n v="19.62"/>
    <x v="45"/>
  </r>
  <r>
    <d v="2000-11-17T00:00:00"/>
    <n v="19.71"/>
    <n v="19.600000000000001"/>
    <x v="45"/>
  </r>
  <r>
    <d v="2000-11-20T00:00:00"/>
    <n v="19.739999999999998"/>
    <n v="19.62"/>
    <x v="45"/>
  </r>
  <r>
    <d v="2000-11-21T00:00:00"/>
    <n v="19.8"/>
    <n v="19.77"/>
    <x v="45"/>
  </r>
  <r>
    <d v="2000-11-22T00:00:00"/>
    <n v="19.82"/>
    <n v="19.8"/>
    <x v="45"/>
  </r>
  <r>
    <d v="2000-11-23T00:00:00"/>
    <n v="19.899999999999999"/>
    <n v="19.93"/>
    <x v="45"/>
  </r>
  <r>
    <d v="2000-11-24T00:00:00"/>
    <n v="19.89"/>
    <n v="19.899999999999999"/>
    <x v="45"/>
  </r>
  <r>
    <d v="2000-11-27T00:00:00"/>
    <n v="19.86"/>
    <n v="19.79"/>
    <x v="45"/>
  </r>
  <r>
    <d v="2000-11-28T00:00:00"/>
    <n v="19.850000000000001"/>
    <n v="19.79"/>
    <x v="45"/>
  </r>
  <r>
    <d v="2000-11-29T00:00:00"/>
    <n v="19.84"/>
    <n v="19.760000000000002"/>
    <x v="45"/>
  </r>
  <r>
    <d v="2000-11-30T00:00:00"/>
    <n v="19.809999999999999"/>
    <n v="19.78"/>
    <x v="45"/>
  </r>
  <r>
    <d v="2000-12-01T00:00:00"/>
    <n v="19.84"/>
    <n v="19.88"/>
    <x v="46"/>
  </r>
  <r>
    <d v="2000-12-04T00:00:00"/>
    <n v="19.86"/>
    <n v="19.87"/>
    <x v="46"/>
  </r>
  <r>
    <d v="2000-12-05T00:00:00"/>
    <n v="19.86"/>
    <n v="19.89"/>
    <x v="46"/>
  </r>
  <r>
    <d v="2000-12-06T00:00:00"/>
    <n v="19.829999999999998"/>
    <n v="19.87"/>
    <x v="46"/>
  </r>
  <r>
    <d v="2000-12-07T00:00:00"/>
    <n v="19.84"/>
    <n v="19.87"/>
    <x v="46"/>
  </r>
  <r>
    <d v="2000-12-08T00:00:00"/>
    <n v="19.84"/>
    <n v="19.829999999999998"/>
    <x v="46"/>
  </r>
  <r>
    <d v="2000-12-11T00:00:00"/>
    <n v="19.79"/>
    <n v="19.809999999999999"/>
    <x v="46"/>
  </r>
  <r>
    <d v="2000-12-12T00:00:00"/>
    <n v="19.78"/>
    <n v="19.8"/>
    <x v="46"/>
  </r>
  <r>
    <d v="2000-12-13T00:00:00"/>
    <n v="19.77"/>
    <n v="19.79"/>
    <x v="46"/>
  </r>
  <r>
    <d v="2000-12-14T00:00:00"/>
    <n v="19.72"/>
    <n v="19.73"/>
    <x v="46"/>
  </r>
  <r>
    <d v="2000-12-15T00:00:00"/>
    <n v="19.670000000000002"/>
    <n v="19.690000000000001"/>
    <x v="46"/>
  </r>
  <r>
    <d v="2000-12-18T00:00:00"/>
    <n v="19.61"/>
    <n v="19.690000000000001"/>
    <x v="46"/>
  </r>
  <r>
    <d v="2000-12-19T00:00:00"/>
    <n v="19.559999999999999"/>
    <n v="19.600000000000001"/>
    <x v="46"/>
  </r>
  <r>
    <d v="2000-12-20T00:00:00"/>
    <n v="19.559999999999999"/>
    <n v="19.54"/>
    <x v="46"/>
  </r>
  <r>
    <d v="2000-12-21T00:00:00"/>
    <n v="19.46"/>
    <n v="19.55"/>
    <x v="46"/>
  </r>
  <r>
    <d v="2000-12-22T00:00:00"/>
    <n v="19.36"/>
    <n v="19.5"/>
    <x v="46"/>
  </r>
  <r>
    <d v="2000-12-27T00:00:00"/>
    <n v="19.21"/>
    <n v="19.440000000000001"/>
    <x v="46"/>
  </r>
  <r>
    <d v="2000-12-28T00:00:00"/>
    <n v="19.2"/>
    <n v="19.440000000000001"/>
    <x v="46"/>
  </r>
  <r>
    <d v="2000-12-29T00:00:00"/>
    <n v="19.21"/>
    <n v="19.45"/>
    <x v="46"/>
  </r>
  <r>
    <d v="2001-01-02T00:00:00"/>
    <n v="18.91"/>
    <n v="19.350000000000001"/>
    <x v="47"/>
  </r>
  <r>
    <d v="2001-01-03T00:00:00"/>
    <n v="18.510000000000002"/>
    <n v="19.010000000000002"/>
    <x v="47"/>
  </r>
  <r>
    <d v="2001-01-04T00:00:00"/>
    <n v="18.420000000000002"/>
    <n v="18.78"/>
    <x v="47"/>
  </r>
  <r>
    <d v="2001-01-05T00:00:00"/>
    <n v="18.440000000000001"/>
    <n v="18.91"/>
    <x v="47"/>
  </r>
  <r>
    <d v="2001-01-08T00:00:00"/>
    <n v="18.440000000000001"/>
    <n v="18.82"/>
    <x v="47"/>
  </r>
  <r>
    <d v="2001-01-09T00:00:00"/>
    <n v="18.54"/>
    <n v="18.98"/>
    <x v="47"/>
  </r>
  <r>
    <d v="2001-01-10T00:00:00"/>
    <n v="18.54"/>
    <n v="18.98"/>
    <x v="47"/>
  </r>
  <r>
    <d v="2001-01-11T00:00:00"/>
    <n v="18.52"/>
    <n v="19.04"/>
    <x v="47"/>
  </r>
  <r>
    <d v="2001-01-12T00:00:00"/>
    <n v="18.61"/>
    <n v="19.07"/>
    <x v="47"/>
  </r>
  <r>
    <d v="2001-01-15T00:00:00"/>
    <n v="18.63"/>
    <n v="19.13"/>
    <x v="47"/>
  </r>
  <r>
    <d v="2001-01-16T00:00:00"/>
    <n v="18.43"/>
    <n v="19.010000000000002"/>
    <x v="47"/>
  </r>
  <r>
    <d v="2001-01-17T00:00:00"/>
    <n v="18.29"/>
    <n v="19"/>
    <x v="47"/>
  </r>
  <r>
    <d v="2001-01-18T00:00:00"/>
    <n v="18.28"/>
    <n v="19.02"/>
    <x v="47"/>
  </r>
  <r>
    <d v="2001-01-19T00:00:00"/>
    <n v="18.21"/>
    <n v="18.88"/>
    <x v="47"/>
  </r>
  <r>
    <d v="2001-01-22T00:00:00"/>
    <n v="18.260000000000002"/>
    <n v="18.89"/>
    <x v="47"/>
  </r>
  <r>
    <d v="2001-01-23T00:00:00"/>
    <n v="18.34"/>
    <n v="18.93"/>
    <x v="47"/>
  </r>
  <r>
    <d v="2001-01-24T00:00:00"/>
    <n v="18.37"/>
    <n v="18.93"/>
    <x v="47"/>
  </r>
  <r>
    <d v="2001-01-25T00:00:00"/>
    <n v="18.34"/>
    <n v="18.899999999999999"/>
    <x v="47"/>
  </r>
  <r>
    <d v="2001-01-26T00:00:00"/>
    <n v="18.309999999999999"/>
    <n v="18.850000000000001"/>
    <x v="47"/>
  </r>
  <r>
    <d v="2001-01-29T00:00:00"/>
    <n v="18.350000000000001"/>
    <n v="18.93"/>
    <x v="47"/>
  </r>
  <r>
    <d v="2001-01-30T00:00:00"/>
    <n v="18.32"/>
    <n v="18.920000000000002"/>
    <x v="47"/>
  </r>
  <r>
    <d v="2001-01-31T00:00:00"/>
    <n v="18.29"/>
    <n v="18.87"/>
    <x v="47"/>
  </r>
  <r>
    <d v="2001-02-01T00:00:00"/>
    <n v="18.2"/>
    <n v="18.84"/>
    <x v="48"/>
  </r>
  <r>
    <d v="2001-02-02T00:00:00"/>
    <n v="18.16"/>
    <n v="18.8"/>
    <x v="48"/>
  </r>
  <r>
    <d v="2001-02-05T00:00:00"/>
    <n v="18.100000000000001"/>
    <n v="18.72"/>
    <x v="48"/>
  </r>
  <r>
    <d v="2001-02-06T00:00:00"/>
    <n v="18.09"/>
    <n v="18.68"/>
    <x v="48"/>
  </r>
  <r>
    <d v="2001-02-07T00:00:00"/>
    <n v="18.100000000000001"/>
    <n v="18.649999999999999"/>
    <x v="48"/>
  </r>
  <r>
    <d v="2001-02-08T00:00:00"/>
    <n v="18.07"/>
    <n v="18.63"/>
    <x v="48"/>
  </r>
  <r>
    <d v="2001-02-09T00:00:00"/>
    <n v="18.07"/>
    <n v="18.61"/>
    <x v="48"/>
  </r>
  <r>
    <d v="2001-02-12T00:00:00"/>
    <n v="18.09"/>
    <n v="18.59"/>
    <x v="48"/>
  </r>
  <r>
    <d v="2001-02-13T00:00:00"/>
    <n v="18.079999999999998"/>
    <n v="18.57"/>
    <x v="48"/>
  </r>
  <r>
    <d v="2001-02-14T00:00:00"/>
    <n v="18.07"/>
    <n v="18.55"/>
    <x v="48"/>
  </r>
  <r>
    <d v="2001-02-15T00:00:00"/>
    <n v="18.07"/>
    <n v="18.55"/>
    <x v="48"/>
  </r>
  <r>
    <d v="2001-02-16T00:00:00"/>
    <n v="18.04"/>
    <n v="18.53"/>
    <x v="48"/>
  </r>
  <r>
    <d v="2001-02-19T00:00:00"/>
    <n v="18.07"/>
    <n v="18.63"/>
    <x v="48"/>
  </r>
  <r>
    <d v="2001-02-20T00:00:00"/>
    <n v="18.05"/>
    <n v="18.7"/>
    <x v="48"/>
  </r>
  <r>
    <d v="2001-02-21T00:00:00"/>
    <n v="18.079999999999998"/>
    <n v="18.7"/>
    <x v="48"/>
  </r>
  <r>
    <d v="2001-02-22T00:00:00"/>
    <n v="18.03"/>
    <n v="18.63"/>
    <x v="48"/>
  </r>
  <r>
    <d v="2001-02-23T00:00:00"/>
    <n v="17.989999999999998"/>
    <n v="18.57"/>
    <x v="48"/>
  </r>
  <r>
    <d v="2001-02-26T00:00:00"/>
    <n v="17.899999999999999"/>
    <n v="18.329999999999998"/>
    <x v="48"/>
  </r>
  <r>
    <d v="2001-02-27T00:00:00"/>
    <n v="17.86"/>
    <n v="18.309999999999999"/>
    <x v="48"/>
  </r>
  <r>
    <d v="2001-02-28T00:00:00"/>
    <n v="17.82"/>
    <n v="18.29"/>
    <x v="48"/>
  </r>
  <r>
    <d v="2001-03-01T00:00:00"/>
    <n v="17.84"/>
    <n v="18.309999999999999"/>
    <x v="49"/>
  </r>
  <r>
    <d v="2001-03-02T00:00:00"/>
    <n v="17.809999999999999"/>
    <n v="18.34"/>
    <x v="49"/>
  </r>
  <r>
    <d v="2001-03-05T00:00:00"/>
    <n v="17.84"/>
    <n v="18.29"/>
    <x v="49"/>
  </r>
  <r>
    <d v="2001-03-06T00:00:00"/>
    <n v="17.78"/>
    <n v="18.190000000000001"/>
    <x v="49"/>
  </r>
  <r>
    <d v="2001-03-07T00:00:00"/>
    <n v="17.73"/>
    <n v="18.13"/>
    <x v="49"/>
  </r>
  <r>
    <d v="2001-03-08T00:00:00"/>
    <n v="17.7"/>
    <n v="18.05"/>
    <x v="49"/>
  </r>
  <r>
    <d v="2001-03-09T00:00:00"/>
    <n v="17.7"/>
    <n v="18.05"/>
    <x v="49"/>
  </r>
  <r>
    <d v="2001-03-12T00:00:00"/>
    <n v="17.79"/>
    <n v="18.13"/>
    <x v="49"/>
  </r>
  <r>
    <d v="2001-03-13T00:00:00"/>
    <n v="17.760000000000002"/>
    <n v="18.12"/>
    <x v="49"/>
  </r>
  <r>
    <d v="2001-03-14T00:00:00"/>
    <n v="17.75"/>
    <n v="18.09"/>
    <x v="49"/>
  </r>
  <r>
    <d v="2001-03-15T00:00:00"/>
    <n v="17.75"/>
    <n v="18.16"/>
    <x v="49"/>
  </r>
  <r>
    <d v="2001-03-16T00:00:00"/>
    <n v="17.690000000000001"/>
    <n v="18.13"/>
    <x v="49"/>
  </r>
  <r>
    <d v="2001-03-19T00:00:00"/>
    <n v="17.7"/>
    <n v="18.059999999999999"/>
    <x v="49"/>
  </r>
  <r>
    <d v="2001-03-20T00:00:00"/>
    <n v="17.59"/>
    <n v="18.04"/>
    <x v="49"/>
  </r>
  <r>
    <d v="2001-03-21T00:00:00"/>
    <n v="17.59"/>
    <n v="18.03"/>
    <x v="49"/>
  </r>
  <r>
    <d v="2001-03-22T00:00:00"/>
    <n v="17.440000000000001"/>
    <n v="17.95"/>
    <x v="49"/>
  </r>
  <r>
    <d v="2001-03-23T00:00:00"/>
    <n v="17.37"/>
    <n v="17.88"/>
    <x v="49"/>
  </r>
  <r>
    <d v="2001-03-26T00:00:00"/>
    <n v="17.260000000000002"/>
    <n v="17.86"/>
    <x v="49"/>
  </r>
  <r>
    <d v="2001-03-27T00:00:00"/>
    <n v="17.239999999999998"/>
    <n v="17.829999999999998"/>
    <x v="49"/>
  </r>
  <r>
    <d v="2001-03-28T00:00:00"/>
    <n v="17.239999999999998"/>
    <n v="17.760000000000002"/>
    <x v="49"/>
  </r>
  <r>
    <d v="2001-03-29T00:00:00"/>
    <n v="16.91"/>
    <n v="17.36"/>
    <x v="49"/>
  </r>
  <r>
    <d v="2001-03-30T00:00:00"/>
    <n v="16.86"/>
    <n v="17.37"/>
    <x v="49"/>
  </r>
  <r>
    <d v="2001-04-02T00:00:00"/>
    <n v="16.8"/>
    <n v="17.38"/>
    <x v="50"/>
  </r>
  <r>
    <d v="2001-04-03T00:00:00"/>
    <n v="16.8"/>
    <n v="17.37"/>
    <x v="50"/>
  </r>
  <r>
    <d v="2001-04-04T00:00:00"/>
    <n v="16.8"/>
    <n v="17.39"/>
    <x v="50"/>
  </r>
  <r>
    <d v="2001-04-05T00:00:00"/>
    <n v="16.75"/>
    <n v="17.309999999999999"/>
    <x v="50"/>
  </r>
  <r>
    <d v="2001-04-06T00:00:00"/>
    <n v="16.62"/>
    <n v="17.260000000000002"/>
    <x v="50"/>
  </r>
  <r>
    <d v="2001-04-09T00:00:00"/>
    <n v="16.670000000000002"/>
    <n v="17.34"/>
    <x v="50"/>
  </r>
  <r>
    <d v="2001-04-10T00:00:00"/>
    <n v="16.350000000000001"/>
    <n v="16.63"/>
    <x v="50"/>
  </r>
  <r>
    <d v="2001-04-11T00:00:00"/>
    <n v="16.670000000000002"/>
    <n v="17.25"/>
    <x v="50"/>
  </r>
  <r>
    <d v="2001-04-12T00:00:00"/>
    <n v="16.670000000000002"/>
    <n v="17.25"/>
    <x v="50"/>
  </r>
  <r>
    <d v="2001-04-17T00:00:00"/>
    <n v="16.55"/>
    <n v="17.25"/>
    <x v="50"/>
  </r>
  <r>
    <d v="2001-04-18T00:00:00"/>
    <n v="16.559999999999999"/>
    <n v="17.239999999999998"/>
    <x v="50"/>
  </r>
  <r>
    <d v="2001-04-19T00:00:00"/>
    <n v="16.440000000000001"/>
    <n v="17.010000000000002"/>
    <x v="50"/>
  </r>
  <r>
    <d v="2001-04-20T00:00:00"/>
    <n v="16.41"/>
    <n v="16.93"/>
    <x v="50"/>
  </r>
  <r>
    <d v="2001-04-23T00:00:00"/>
    <n v="16.329999999999998"/>
    <n v="16.850000000000001"/>
    <x v="50"/>
  </r>
  <r>
    <d v="2001-04-24T00:00:00"/>
    <n v="16.29"/>
    <n v="16.3"/>
    <x v="50"/>
  </r>
  <r>
    <d v="2001-04-25T00:00:00"/>
    <n v="16.260000000000002"/>
    <n v="16.82"/>
    <x v="50"/>
  </r>
  <r>
    <d v="2001-04-26T00:00:00"/>
    <n v="16.27"/>
    <n v="16.829999999999998"/>
    <x v="50"/>
  </r>
  <r>
    <d v="2001-04-27T00:00:00"/>
    <n v="16.510000000000002"/>
    <n v="17.16"/>
    <x v="50"/>
  </r>
  <r>
    <d v="2001-04-30T00:00:00"/>
    <n v="16.55"/>
    <n v="17.149999999999999"/>
    <x v="50"/>
  </r>
  <r>
    <d v="2001-05-01T00:00:00"/>
    <n v="16.55"/>
    <n v="17.149999999999999"/>
    <x v="51"/>
  </r>
  <r>
    <d v="2001-05-02T00:00:00"/>
    <n v="16.53"/>
    <n v="17.14"/>
    <x v="51"/>
  </r>
  <r>
    <d v="2001-05-03T00:00:00"/>
    <n v="16.53"/>
    <n v="17.14"/>
    <x v="51"/>
  </r>
  <r>
    <d v="2001-05-04T00:00:00"/>
    <n v="16.52"/>
    <n v="17.13"/>
    <x v="51"/>
  </r>
  <r>
    <d v="2001-05-08T00:00:00"/>
    <n v="16.53"/>
    <n v="17.14"/>
    <x v="51"/>
  </r>
  <r>
    <d v="2001-05-09T00:00:00"/>
    <n v="16.61"/>
    <n v="17.260000000000002"/>
    <x v="51"/>
  </r>
  <r>
    <d v="2001-05-10T00:00:00"/>
    <n v="16.61"/>
    <n v="17.260000000000002"/>
    <x v="51"/>
  </r>
  <r>
    <d v="2001-05-11T00:00:00"/>
    <n v="16.690000000000001"/>
    <n v="17.329999999999998"/>
    <x v="51"/>
  </r>
  <r>
    <d v="2001-05-14T00:00:00"/>
    <n v="16.75"/>
    <n v="17.420000000000002"/>
    <x v="51"/>
  </r>
  <r>
    <d v="2001-05-15T00:00:00"/>
    <n v="16.72"/>
    <n v="17.39"/>
    <x v="51"/>
  </r>
  <r>
    <d v="2001-05-16T00:00:00"/>
    <n v="16.73"/>
    <n v="17.39"/>
    <x v="51"/>
  </r>
  <r>
    <d v="2001-05-17T00:00:00"/>
    <n v="16.739999999999998"/>
    <n v="17.440000000000001"/>
    <x v="51"/>
  </r>
  <r>
    <d v="2001-05-18T00:00:00"/>
    <n v="16.7"/>
    <n v="17.39"/>
    <x v="51"/>
  </r>
  <r>
    <d v="2001-05-21T00:00:00"/>
    <n v="16.59"/>
    <n v="17.32"/>
    <x v="51"/>
  </r>
  <r>
    <d v="2001-05-22T00:00:00"/>
    <n v="16.59"/>
    <n v="17.32"/>
    <x v="51"/>
  </r>
  <r>
    <d v="2001-05-23T00:00:00"/>
    <n v="16.510000000000002"/>
    <n v="17.18"/>
    <x v="51"/>
  </r>
  <r>
    <d v="2001-05-24T00:00:00"/>
    <n v="16.54"/>
    <n v="17.16"/>
    <x v="51"/>
  </r>
  <r>
    <d v="2001-05-25T00:00:00"/>
    <n v="16.510000000000002"/>
    <n v="17.09"/>
    <x v="51"/>
  </r>
  <r>
    <d v="2001-05-28T00:00:00"/>
    <n v="16.45"/>
    <n v="17.05"/>
    <x v="51"/>
  </r>
  <r>
    <d v="2001-05-29T00:00:00"/>
    <n v="16.46"/>
    <n v="17"/>
    <x v="51"/>
  </r>
  <r>
    <d v="2001-05-30T00:00:00"/>
    <n v="16.41"/>
    <n v="16.989999999999998"/>
    <x v="51"/>
  </r>
  <r>
    <d v="2001-05-31T00:00:00"/>
    <n v="16.53"/>
    <n v="17.16"/>
    <x v="51"/>
  </r>
  <r>
    <d v="2001-06-01T00:00:00"/>
    <n v="16.489999999999998"/>
    <n v="17.079999999999998"/>
    <x v="52"/>
  </r>
  <r>
    <d v="2001-06-04T00:00:00"/>
    <n v="16.5"/>
    <n v="17.100000000000001"/>
    <x v="52"/>
  </r>
  <r>
    <d v="2001-06-05T00:00:00"/>
    <n v="16.5"/>
    <n v="17.12"/>
    <x v="52"/>
  </r>
  <r>
    <d v="2001-06-06T00:00:00"/>
    <n v="16.47"/>
    <n v="17.079999999999998"/>
    <x v="52"/>
  </r>
  <r>
    <d v="2001-06-07T00:00:00"/>
    <n v="16.5"/>
    <n v="17.05"/>
    <x v="52"/>
  </r>
  <r>
    <d v="2001-06-08T00:00:00"/>
    <n v="16.5"/>
    <n v="17.03"/>
    <x v="52"/>
  </r>
  <r>
    <d v="2001-06-11T00:00:00"/>
    <n v="16.48"/>
    <n v="17.03"/>
    <x v="52"/>
  </r>
  <r>
    <d v="2001-06-12T00:00:00"/>
    <n v="16.489999999999998"/>
    <n v="17"/>
    <x v="52"/>
  </r>
  <r>
    <d v="2001-06-13T00:00:00"/>
    <n v="16.420000000000002"/>
    <n v="16.95"/>
    <x v="52"/>
  </r>
  <r>
    <d v="2001-06-15T00:00:00"/>
    <n v="16.260000000000002"/>
    <n v="16.89"/>
    <x v="52"/>
  </r>
  <r>
    <d v="2001-06-18T00:00:00"/>
    <n v="16.22"/>
    <n v="16.86"/>
    <x v="52"/>
  </r>
  <r>
    <d v="2001-06-19T00:00:00"/>
    <n v="16.47"/>
    <n v="16.97"/>
    <x v="52"/>
  </r>
  <r>
    <d v="2001-06-20T00:00:00"/>
    <n v="16.47"/>
    <n v="17.010000000000002"/>
    <x v="52"/>
  </r>
  <r>
    <d v="2001-06-21T00:00:00"/>
    <n v="16.420000000000002"/>
    <n v="16.93"/>
    <x v="52"/>
  </r>
  <r>
    <d v="2001-06-22T00:00:00"/>
    <n v="16.38"/>
    <n v="16.899999999999999"/>
    <x v="52"/>
  </r>
  <r>
    <d v="2001-06-25T00:00:00"/>
    <n v="16.3"/>
    <n v="16.850000000000001"/>
    <x v="52"/>
  </r>
  <r>
    <d v="2001-06-26T00:00:00"/>
    <n v="16.170000000000002"/>
    <n v="16.82"/>
    <x v="52"/>
  </r>
  <r>
    <d v="2001-06-27T00:00:00"/>
    <n v="16.05"/>
    <n v="16.68"/>
    <x v="52"/>
  </r>
  <r>
    <d v="2001-06-28T00:00:00"/>
    <n v="15.74"/>
    <n v="16.04"/>
    <x v="52"/>
  </r>
  <r>
    <d v="2001-06-29T00:00:00"/>
    <n v="15.74"/>
    <n v="16.09"/>
    <x v="52"/>
  </r>
  <r>
    <d v="2001-07-02T00:00:00"/>
    <n v="15.82"/>
    <n v="15.15"/>
    <x v="53"/>
  </r>
  <r>
    <d v="2001-07-03T00:00:00"/>
    <n v="15.86"/>
    <n v="16.11"/>
    <x v="53"/>
  </r>
  <r>
    <d v="2001-07-04T00:00:00"/>
    <n v="15.8"/>
    <n v="16.09"/>
    <x v="53"/>
  </r>
  <r>
    <d v="2001-07-05T00:00:00"/>
    <n v="15.77"/>
    <n v="16.100000000000001"/>
    <x v="53"/>
  </r>
  <r>
    <d v="2001-07-06T00:00:00"/>
    <n v="15.83"/>
    <n v="16.170000000000002"/>
    <x v="53"/>
  </r>
  <r>
    <d v="2001-07-09T00:00:00"/>
    <n v="16.100000000000001"/>
    <n v="16.510000000000002"/>
    <x v="53"/>
  </r>
  <r>
    <d v="2001-07-10T00:00:00"/>
    <n v="15.98"/>
    <n v="16.38"/>
    <x v="53"/>
  </r>
  <r>
    <d v="2001-07-11T00:00:00"/>
    <n v="16.100000000000001"/>
    <n v="16.5"/>
    <x v="53"/>
  </r>
  <r>
    <d v="2001-07-12T00:00:00"/>
    <n v="16.059999999999999"/>
    <n v="16.3"/>
    <x v="53"/>
  </r>
  <r>
    <d v="2001-07-13T00:00:00"/>
    <n v="15.97"/>
    <n v="16.239999999999998"/>
    <x v="53"/>
  </r>
  <r>
    <d v="2001-07-16T00:00:00"/>
    <n v="15.9"/>
    <n v="16.21"/>
    <x v="53"/>
  </r>
  <r>
    <d v="2001-07-17T00:00:00"/>
    <n v="15.91"/>
    <n v="16.170000000000002"/>
    <x v="53"/>
  </r>
  <r>
    <d v="2001-07-18T00:00:00"/>
    <n v="15.81"/>
    <n v="16.12"/>
    <x v="53"/>
  </r>
  <r>
    <d v="2001-07-19T00:00:00"/>
    <n v="15.71"/>
    <n v="15.97"/>
    <x v="53"/>
  </r>
  <r>
    <d v="2001-07-20T00:00:00"/>
    <n v="15.62"/>
    <n v="15.86"/>
    <x v="53"/>
  </r>
  <r>
    <d v="2001-07-23T00:00:00"/>
    <n v="15.59"/>
    <n v="15.88"/>
    <x v="53"/>
  </r>
  <r>
    <d v="2001-07-24T00:00:00"/>
    <n v="15.39"/>
    <n v="15.72"/>
    <x v="53"/>
  </r>
  <r>
    <d v="2001-07-25T00:00:00"/>
    <n v="15.31"/>
    <n v="15.65"/>
    <x v="53"/>
  </r>
  <r>
    <d v="2001-07-26T00:00:00"/>
    <n v="15.25"/>
    <n v="15.6"/>
    <x v="53"/>
  </r>
  <r>
    <d v="2001-07-27T00:00:00"/>
    <n v="15.26"/>
    <n v="15.6"/>
    <x v="53"/>
  </r>
  <r>
    <d v="2001-07-30T00:00:00"/>
    <n v="15.27"/>
    <n v="15.58"/>
    <x v="53"/>
  </r>
  <r>
    <d v="2001-07-31T00:00:00"/>
    <n v="15.23"/>
    <n v="15.49"/>
    <x v="53"/>
  </r>
  <r>
    <d v="2001-08-01T00:00:00"/>
    <n v="15.22"/>
    <n v="15.55"/>
    <x v="54"/>
  </r>
  <r>
    <d v="2001-08-02T00:00:00"/>
    <n v="15.2"/>
    <n v="15.51"/>
    <x v="54"/>
  </r>
  <r>
    <d v="2001-08-03T00:00:00"/>
    <n v="15.14"/>
    <n v="15.44"/>
    <x v="54"/>
  </r>
  <r>
    <d v="2001-08-06T00:00:00"/>
    <n v="15.11"/>
    <n v="15.39"/>
    <x v="54"/>
  </r>
  <r>
    <d v="2001-08-07T00:00:00"/>
    <n v="15.09"/>
    <n v="15.31"/>
    <x v="54"/>
  </r>
  <r>
    <d v="2001-08-08T00:00:00"/>
    <n v="15.06"/>
    <n v="15.32"/>
    <x v="54"/>
  </r>
  <r>
    <d v="2001-08-09T00:00:00"/>
    <n v="15.04"/>
    <n v="15.35"/>
    <x v="54"/>
  </r>
  <r>
    <d v="2001-08-10T00:00:00"/>
    <n v="15.04"/>
    <n v="15.33"/>
    <x v="54"/>
  </r>
  <r>
    <d v="2001-08-13T00:00:00"/>
    <n v="15.02"/>
    <n v="15.32"/>
    <x v="54"/>
  </r>
  <r>
    <d v="2001-08-14T00:00:00"/>
    <n v="15.02"/>
    <n v="15.31"/>
    <x v="54"/>
  </r>
  <r>
    <d v="2001-08-16T00:00:00"/>
    <n v="15.23"/>
    <n v="15.47"/>
    <x v="54"/>
  </r>
  <r>
    <d v="2001-08-17T00:00:00"/>
    <n v="15.37"/>
    <n v="15.57"/>
    <x v="54"/>
  </r>
  <r>
    <d v="2001-08-20T00:00:00"/>
    <n v="15.36"/>
    <n v="15.55"/>
    <x v="54"/>
  </r>
  <r>
    <d v="2001-08-21T00:00:00"/>
    <n v="15.35"/>
    <n v="15.5"/>
    <x v="54"/>
  </r>
  <r>
    <d v="2001-08-22T00:00:00"/>
    <n v="15.15"/>
    <n v="15.37"/>
    <x v="54"/>
  </r>
  <r>
    <d v="2001-08-23T00:00:00"/>
    <n v="14.98"/>
    <n v="15.13"/>
    <x v="54"/>
  </r>
  <r>
    <d v="2001-08-24T00:00:00"/>
    <n v="14.85"/>
    <n v="15.11"/>
    <x v="54"/>
  </r>
  <r>
    <d v="2001-08-28T00:00:00"/>
    <n v="14.87"/>
    <n v="15.28"/>
    <x v="54"/>
  </r>
  <r>
    <d v="2001-08-29T00:00:00"/>
    <n v="14.8"/>
    <n v="15.24"/>
    <x v="54"/>
  </r>
  <r>
    <d v="2001-08-30T00:00:00"/>
    <n v="14.73"/>
    <n v="15.22"/>
    <x v="54"/>
  </r>
  <r>
    <d v="2001-08-31T00:00:00"/>
    <n v="14.7"/>
    <n v="15.18"/>
    <x v="54"/>
  </r>
  <r>
    <d v="2001-09-03T00:00:00"/>
    <n v="14.65"/>
    <n v="15.01"/>
    <x v="55"/>
  </r>
  <r>
    <d v="2001-09-04T00:00:00"/>
    <n v="14.59"/>
    <n v="14.95"/>
    <x v="55"/>
  </r>
  <r>
    <d v="2001-09-05T00:00:00"/>
    <n v="14.55"/>
    <n v="14.84"/>
    <x v="55"/>
  </r>
  <r>
    <d v="2001-09-06T00:00:00"/>
    <n v="14.49"/>
    <n v="14.84"/>
    <x v="55"/>
  </r>
  <r>
    <d v="2001-09-07T00:00:00"/>
    <n v="14.53"/>
    <n v="14.8"/>
    <x v="55"/>
  </r>
  <r>
    <d v="2001-09-10T00:00:00"/>
    <n v="14.55"/>
    <n v="14.93"/>
    <x v="55"/>
  </r>
  <r>
    <d v="2001-09-11T00:00:00"/>
    <n v="14.55"/>
    <n v="14.98"/>
    <x v="55"/>
  </r>
  <r>
    <d v="2001-09-12T00:00:00"/>
    <n v="14.66"/>
    <n v="15.1"/>
    <x v="55"/>
  </r>
  <r>
    <d v="2001-09-13T00:00:00"/>
    <n v="14.61"/>
    <n v="15.11"/>
    <x v="55"/>
  </r>
  <r>
    <d v="2001-09-14T00:00:00"/>
    <n v="14.57"/>
    <n v="14.97"/>
    <x v="55"/>
  </r>
  <r>
    <d v="2001-09-17T00:00:00"/>
    <n v="14.52"/>
    <n v="14.92"/>
    <x v="55"/>
  </r>
  <r>
    <d v="2001-09-18T00:00:00"/>
    <n v="14.2"/>
    <n v="14.48"/>
    <x v="55"/>
  </r>
  <r>
    <d v="2001-09-19T00:00:00"/>
    <n v="14.14"/>
    <n v="14.49"/>
    <x v="55"/>
  </r>
  <r>
    <d v="2001-09-20T00:00:00"/>
    <n v="14.03"/>
    <n v="14.42"/>
    <x v="55"/>
  </r>
  <r>
    <d v="2001-09-21T00:00:00"/>
    <n v="13.95"/>
    <n v="14.33"/>
    <x v="55"/>
  </r>
  <r>
    <d v="2001-09-24T00:00:00"/>
    <n v="13.95"/>
    <n v="14.33"/>
    <x v="55"/>
  </r>
  <r>
    <d v="2001-09-25T00:00:00"/>
    <n v="13.84"/>
    <n v="14.18"/>
    <x v="55"/>
  </r>
  <r>
    <d v="2001-09-26T00:00:00"/>
    <n v="13.85"/>
    <n v="14.27"/>
    <x v="55"/>
  </r>
  <r>
    <d v="2001-09-27T00:00:00"/>
    <n v="13.99"/>
    <n v="14.59"/>
    <x v="55"/>
  </r>
  <r>
    <d v="2001-09-28T00:00:00"/>
    <n v="13.93"/>
    <n v="14.56"/>
    <x v="55"/>
  </r>
  <r>
    <d v="2001-10-01T00:00:00"/>
    <n v="13.77"/>
    <n v="14.5"/>
    <x v="56"/>
  </r>
  <r>
    <d v="2001-10-02T00:00:00"/>
    <n v="13.68"/>
    <n v="14.44"/>
    <x v="56"/>
  </r>
  <r>
    <d v="2001-10-03T00:00:00"/>
    <n v="13.64"/>
    <n v="14.39"/>
    <x v="56"/>
  </r>
  <r>
    <d v="2001-10-04T00:00:00"/>
    <n v="13.68"/>
    <n v="14.41"/>
    <x v="56"/>
  </r>
  <r>
    <d v="2001-10-05T00:00:00"/>
    <n v="13.66"/>
    <n v="14.35"/>
    <x v="56"/>
  </r>
  <r>
    <d v="2001-10-08T00:00:00"/>
    <n v="13.62"/>
    <n v="14.33"/>
    <x v="56"/>
  </r>
  <r>
    <d v="2001-10-09T00:00:00"/>
    <n v="13.59"/>
    <n v="14.25"/>
    <x v="56"/>
  </r>
  <r>
    <d v="2001-10-10T00:00:00"/>
    <n v="13.53"/>
    <n v="14.19"/>
    <x v="56"/>
  </r>
  <r>
    <d v="2001-10-11T00:00:00"/>
    <n v="13.46"/>
    <n v="14.15"/>
    <x v="56"/>
  </r>
  <r>
    <d v="2001-10-15T00:00:00"/>
    <n v="13.35"/>
    <n v="14.09"/>
    <x v="56"/>
  </r>
  <r>
    <d v="2001-10-16T00:00:00"/>
    <n v="13.22"/>
    <n v="13.88"/>
    <x v="56"/>
  </r>
  <r>
    <d v="2001-10-17T00:00:00"/>
    <n v="13"/>
    <n v="13.9"/>
    <x v="56"/>
  </r>
  <r>
    <d v="2001-10-18T00:00:00"/>
    <n v="12.97"/>
    <n v="13.87"/>
    <x v="56"/>
  </r>
  <r>
    <d v="2001-10-19T00:00:00"/>
    <n v="12.89"/>
    <n v="13.86"/>
    <x v="56"/>
  </r>
  <r>
    <d v="2001-10-22T00:00:00"/>
    <n v="12.88"/>
    <n v="13.75"/>
    <x v="56"/>
  </r>
  <r>
    <d v="2001-10-23T00:00:00"/>
    <n v="12.78"/>
    <n v="13.69"/>
    <x v="56"/>
  </r>
  <r>
    <d v="2001-10-24T00:00:00"/>
    <n v="12.78"/>
    <n v="13.68"/>
    <x v="56"/>
  </r>
  <r>
    <d v="2001-10-25T00:00:00"/>
    <n v="12.78"/>
    <n v="13.53"/>
    <x v="56"/>
  </r>
  <r>
    <d v="2001-10-26T00:00:00"/>
    <n v="12.93"/>
    <n v="13.72"/>
    <x v="56"/>
  </r>
  <r>
    <d v="2001-10-29T00:00:00"/>
    <n v="12.93"/>
    <n v="13.69"/>
    <x v="56"/>
  </r>
  <r>
    <d v="2001-10-30T00:00:00"/>
    <n v="12.98"/>
    <n v="13.88"/>
    <x v="56"/>
  </r>
  <r>
    <d v="2001-10-31T00:00:00"/>
    <n v="12.98"/>
    <n v="13.84"/>
    <x v="56"/>
  </r>
  <r>
    <d v="2001-11-02T00:00:00"/>
    <n v="12.99"/>
    <n v="13.95"/>
    <x v="57"/>
  </r>
  <r>
    <d v="2001-11-05T00:00:00"/>
    <n v="13.09"/>
    <n v="14.03"/>
    <x v="57"/>
  </r>
  <r>
    <d v="2001-11-07T00:00:00"/>
    <n v="12.93"/>
    <n v="13.86"/>
    <x v="57"/>
  </r>
  <r>
    <d v="2001-11-08T00:00:00"/>
    <n v="12.95"/>
    <n v="13.96"/>
    <x v="57"/>
  </r>
  <r>
    <d v="2001-11-09T00:00:00"/>
    <n v="12.88"/>
    <n v="13.86"/>
    <x v="57"/>
  </r>
  <r>
    <d v="2001-11-12T00:00:00"/>
    <n v="12.97"/>
    <n v="14"/>
    <x v="57"/>
  </r>
  <r>
    <d v="2001-11-13T00:00:00"/>
    <n v="12.86"/>
    <n v="13.95"/>
    <x v="57"/>
  </r>
  <r>
    <d v="2001-11-14T00:00:00"/>
    <n v="12.87"/>
    <n v="13.97"/>
    <x v="57"/>
  </r>
  <r>
    <d v="2001-11-15T00:00:00"/>
    <n v="12.9"/>
    <n v="13.91"/>
    <x v="57"/>
  </r>
  <r>
    <d v="2001-11-16T00:00:00"/>
    <n v="13.09"/>
    <n v="14.17"/>
    <x v="57"/>
  </r>
  <r>
    <d v="2001-11-19T00:00:00"/>
    <n v="13.24"/>
    <n v="14.43"/>
    <x v="57"/>
  </r>
  <r>
    <d v="2001-11-20T00:00:00"/>
    <n v="13.28"/>
    <n v="14.48"/>
    <x v="57"/>
  </r>
  <r>
    <d v="2001-11-21T00:00:00"/>
    <n v="13.58"/>
    <n v="14.79"/>
    <x v="57"/>
  </r>
  <r>
    <d v="2001-11-22T00:00:00"/>
    <n v="13.55"/>
    <n v="14.53"/>
    <x v="57"/>
  </r>
  <r>
    <d v="2001-11-23T00:00:00"/>
    <n v="13.16"/>
    <n v="14.13"/>
    <x v="57"/>
  </r>
  <r>
    <d v="2001-11-26T00:00:00"/>
    <n v="12.56"/>
    <n v="13.39"/>
    <x v="57"/>
  </r>
  <r>
    <d v="2001-11-27T00:00:00"/>
    <n v="12.41"/>
    <n v="13.28"/>
    <x v="57"/>
  </r>
  <r>
    <d v="2001-11-28T00:00:00"/>
    <n v="12.32"/>
    <n v="13.07"/>
    <x v="57"/>
  </r>
  <r>
    <d v="2001-11-29T00:00:00"/>
    <n v="12.08"/>
    <n v="13"/>
    <x v="57"/>
  </r>
  <r>
    <d v="2001-11-30T00:00:00"/>
    <n v="12"/>
    <n v="12.45"/>
    <x v="57"/>
  </r>
  <r>
    <d v="2001-12-03T00:00:00"/>
    <n v="11.79"/>
    <n v="12.13"/>
    <x v="58"/>
  </r>
  <r>
    <d v="2001-12-04T00:00:00"/>
    <n v="11.69"/>
    <n v="12.02"/>
    <x v="58"/>
  </r>
  <r>
    <d v="2001-12-05T00:00:00"/>
    <n v="11.74"/>
    <n v="12.11"/>
    <x v="58"/>
  </r>
  <r>
    <d v="2001-12-06T00:00:00"/>
    <n v="11.7"/>
    <n v="12.1"/>
    <x v="58"/>
  </r>
  <r>
    <d v="2001-12-07T00:00:00"/>
    <n v="11.74"/>
    <n v="12.13"/>
    <x v="58"/>
  </r>
  <r>
    <d v="2001-12-10T00:00:00"/>
    <n v="11.91"/>
    <n v="12.31"/>
    <x v="58"/>
  </r>
  <r>
    <d v="2001-12-11T00:00:00"/>
    <n v="12.24"/>
    <n v="12.74"/>
    <x v="58"/>
  </r>
  <r>
    <d v="2001-12-12T00:00:00"/>
    <n v="12.04"/>
    <n v="12.62"/>
    <x v="58"/>
  </r>
  <r>
    <d v="2001-12-13T00:00:00"/>
    <n v="12.04"/>
    <n v="12.73"/>
    <x v="58"/>
  </r>
  <r>
    <d v="2001-12-14T00:00:00"/>
    <n v="12.18"/>
    <n v="12.97"/>
    <x v="58"/>
  </r>
  <r>
    <d v="2001-12-17T00:00:00"/>
    <n v="12.19"/>
    <n v="13"/>
    <x v="58"/>
  </r>
  <r>
    <d v="2001-12-18T00:00:00"/>
    <n v="11.86"/>
    <n v="12.71"/>
    <x v="58"/>
  </r>
  <r>
    <d v="2001-12-19T00:00:00"/>
    <n v="11.74"/>
    <n v="12.47"/>
    <x v="58"/>
  </r>
  <r>
    <d v="2001-12-20T00:00:00"/>
    <n v="11.47"/>
    <n v="12"/>
    <x v="58"/>
  </r>
  <r>
    <d v="2001-12-21T00:00:00"/>
    <n v="11.38"/>
    <n v="11.92"/>
    <x v="58"/>
  </r>
  <r>
    <d v="2001-12-27T00:00:00"/>
    <n v="11.41"/>
    <n v="11.85"/>
    <x v="58"/>
  </r>
  <r>
    <d v="2001-12-28T00:00:00"/>
    <n v="11.37"/>
    <n v="11.9"/>
    <x v="58"/>
  </r>
  <r>
    <d v="2001-12-31T00:00:00"/>
    <n v="11.32"/>
    <n v="11.91"/>
    <x v="58"/>
  </r>
  <r>
    <d v="2002-01-02T00:00:00"/>
    <n v="11.29"/>
    <n v="11.82"/>
    <x v="59"/>
  </r>
  <r>
    <d v="2002-01-03T00:00:00"/>
    <n v="11.21"/>
    <n v="11.8"/>
    <x v="59"/>
  </r>
  <r>
    <d v="2002-01-07T00:00:00"/>
    <n v="10.75"/>
    <n v="11.42"/>
    <x v="59"/>
  </r>
  <r>
    <d v="2002-01-08T00:00:00"/>
    <n v="10.6"/>
    <n v="11.17"/>
    <x v="59"/>
  </r>
  <r>
    <d v="2002-01-09T00:00:00"/>
    <n v="10.52"/>
    <n v="11"/>
    <x v="59"/>
  </r>
  <r>
    <d v="2002-01-10T00:00:00"/>
    <n v="10.4"/>
    <n v="10.9"/>
    <x v="59"/>
  </r>
  <r>
    <d v="2002-01-11T00:00:00"/>
    <n v="10.55"/>
    <n v="11.05"/>
    <x v="59"/>
  </r>
  <r>
    <d v="2002-01-14T00:00:00"/>
    <n v="10.65"/>
    <n v="11.08"/>
    <x v="59"/>
  </r>
  <r>
    <d v="2002-01-15T00:00:00"/>
    <n v="10.48"/>
    <n v="11"/>
    <x v="59"/>
  </r>
  <r>
    <d v="2002-01-16T00:00:00"/>
    <n v="10.23"/>
    <n v="10.87"/>
    <x v="59"/>
  </r>
  <r>
    <d v="2002-01-17T00:00:00"/>
    <n v="10.220000000000001"/>
    <n v="10.73"/>
    <x v="59"/>
  </r>
  <r>
    <d v="2002-01-18T00:00:00"/>
    <n v="10.43"/>
    <n v="10.88"/>
    <x v="59"/>
  </r>
  <r>
    <d v="2002-01-21T00:00:00"/>
    <n v="10.41"/>
    <n v="10.83"/>
    <x v="59"/>
  </r>
  <r>
    <d v="2002-01-22T00:00:00"/>
    <n v="10.38"/>
    <n v="10.78"/>
    <x v="59"/>
  </r>
  <r>
    <d v="2002-01-23T00:00:00"/>
    <n v="10.28"/>
    <n v="10.8"/>
    <x v="59"/>
  </r>
  <r>
    <d v="2002-01-24T00:00:00"/>
    <n v="10.23"/>
    <n v="10.82"/>
    <x v="59"/>
  </r>
  <r>
    <d v="2002-01-25T00:00:00"/>
    <n v="10.19"/>
    <n v="10.64"/>
    <x v="59"/>
  </r>
  <r>
    <d v="2002-01-28T00:00:00"/>
    <n v="10.16"/>
    <n v="10.72"/>
    <x v="59"/>
  </r>
  <r>
    <d v="2002-01-29T00:00:00"/>
    <n v="10.24"/>
    <n v="10.73"/>
    <x v="59"/>
  </r>
  <r>
    <d v="2002-01-30T00:00:00"/>
    <n v="10.32"/>
    <n v="10.72"/>
    <x v="59"/>
  </r>
  <r>
    <d v="2002-01-31T00:00:00"/>
    <n v="10.36"/>
    <n v="10.64"/>
    <x v="59"/>
  </r>
  <r>
    <d v="2002-02-01T00:00:00"/>
    <n v="10.5"/>
    <n v="10.81"/>
    <x v="60"/>
  </r>
  <r>
    <d v="2002-02-04T00:00:00"/>
    <n v="10.49"/>
    <n v="10.73"/>
    <x v="60"/>
  </r>
  <r>
    <d v="2002-02-05T00:00:00"/>
    <n v="10.37"/>
    <n v="10.66"/>
    <x v="60"/>
  </r>
  <r>
    <d v="2002-02-06T00:00:00"/>
    <n v="10.47"/>
    <n v="10.82"/>
    <x v="60"/>
  </r>
  <r>
    <d v="2002-02-07T00:00:00"/>
    <n v="10.68"/>
    <n v="11.09"/>
    <x v="60"/>
  </r>
  <r>
    <d v="2002-02-08T00:00:00"/>
    <n v="10.53"/>
    <n v="10.88"/>
    <x v="60"/>
  </r>
  <r>
    <d v="2002-02-11T00:00:00"/>
    <n v="10.48"/>
    <n v="10.74"/>
    <x v="60"/>
  </r>
  <r>
    <d v="2002-02-12T00:00:00"/>
    <n v="10.48"/>
    <n v="10.73"/>
    <x v="60"/>
  </r>
  <r>
    <d v="2002-02-13T00:00:00"/>
    <n v="10.53"/>
    <n v="10.67"/>
    <x v="60"/>
  </r>
  <r>
    <d v="2002-02-15T00:00:00"/>
    <n v="10.51"/>
    <n v="10.74"/>
    <x v="60"/>
  </r>
  <r>
    <d v="2002-02-18T00:00:00"/>
    <n v="10.39"/>
    <n v="10.65"/>
    <x v="60"/>
  </r>
  <r>
    <d v="2002-02-19T00:00:00"/>
    <n v="10.29"/>
    <n v="10.52"/>
    <x v="60"/>
  </r>
  <r>
    <d v="2002-02-20T00:00:00"/>
    <n v="10.23"/>
    <n v="10.48"/>
    <x v="60"/>
  </r>
  <r>
    <d v="2002-02-21T00:00:00"/>
    <n v="10.3"/>
    <n v="10.36"/>
    <x v="60"/>
  </r>
  <r>
    <d v="2002-02-22T00:00:00"/>
    <n v="10.29"/>
    <n v="10.39"/>
    <x v="60"/>
  </r>
  <r>
    <d v="2002-02-25T00:00:00"/>
    <n v="10.18"/>
    <n v="10.23"/>
    <x v="60"/>
  </r>
  <r>
    <d v="2002-02-26T00:00:00"/>
    <n v="10.28"/>
    <n v="10.36"/>
    <x v="60"/>
  </r>
  <r>
    <d v="2002-02-27T00:00:00"/>
    <n v="10.210000000000001"/>
    <n v="10.32"/>
    <x v="60"/>
  </r>
  <r>
    <d v="2002-02-28T00:00:00"/>
    <n v="10.11"/>
    <n v="10.220000000000001"/>
    <x v="60"/>
  </r>
  <r>
    <d v="2002-03-04T00:00:00"/>
    <n v="9.93"/>
    <n v="10.029999999999999"/>
    <x v="61"/>
  </r>
  <r>
    <d v="2002-03-05T00:00:00"/>
    <n v="9.93"/>
    <n v="10.050000000000001"/>
    <x v="61"/>
  </r>
  <r>
    <d v="2002-03-06T00:00:00"/>
    <n v="9.9600000000000009"/>
    <n v="10.050000000000001"/>
    <x v="61"/>
  </r>
  <r>
    <d v="2002-03-07T00:00:00"/>
    <n v="10.02"/>
    <n v="10.15"/>
    <x v="61"/>
  </r>
  <r>
    <d v="2002-03-08T00:00:00"/>
    <n v="10.130000000000001"/>
    <n v="10.27"/>
    <x v="61"/>
  </r>
  <r>
    <d v="2002-03-11T00:00:00"/>
    <n v="10.28"/>
    <n v="10.39"/>
    <x v="61"/>
  </r>
  <r>
    <d v="2002-03-12T00:00:00"/>
    <n v="10.3"/>
    <n v="10.47"/>
    <x v="61"/>
  </r>
  <r>
    <d v="2002-03-13T00:00:00"/>
    <n v="10.23"/>
    <n v="10.39"/>
    <x v="61"/>
  </r>
  <r>
    <d v="2002-03-14T00:00:00"/>
    <n v="10.23"/>
    <n v="10.39"/>
    <x v="61"/>
  </r>
  <r>
    <d v="2002-03-15T00:00:00"/>
    <n v="10.19"/>
    <n v="10.39"/>
    <x v="61"/>
  </r>
  <r>
    <d v="2002-03-18T00:00:00"/>
    <n v="10.3"/>
    <n v="10.4"/>
    <x v="61"/>
  </r>
  <r>
    <d v="2002-03-19T00:00:00"/>
    <n v="10.210000000000001"/>
    <n v="10.44"/>
    <x v="61"/>
  </r>
  <r>
    <d v="2002-03-20T00:00:00"/>
    <n v="10.37"/>
    <n v="10.55"/>
    <x v="61"/>
  </r>
  <r>
    <d v="2002-03-21T00:00:00"/>
    <n v="10.33"/>
    <n v="10.51"/>
    <x v="61"/>
  </r>
  <r>
    <d v="2002-03-25T00:00:00"/>
    <n v="10.130000000000001"/>
    <n v="10.3"/>
    <x v="61"/>
  </r>
  <r>
    <d v="2002-03-26T00:00:00"/>
    <n v="10.06"/>
    <n v="10.3"/>
    <x v="61"/>
  </r>
  <r>
    <d v="2002-03-27T00:00:00"/>
    <n v="10.02"/>
    <n v="10.26"/>
    <x v="61"/>
  </r>
  <r>
    <d v="2002-03-28T00:00:00"/>
    <n v="10.27"/>
    <n v="10.34"/>
    <x v="61"/>
  </r>
  <r>
    <d v="2002-04-02T00:00:00"/>
    <n v="10.199999999999999"/>
    <n v="10.32"/>
    <x v="62"/>
  </r>
  <r>
    <d v="2002-04-03T00:00:00"/>
    <n v="10.119999999999999"/>
    <n v="10.24"/>
    <x v="62"/>
  </r>
  <r>
    <d v="2002-04-04T00:00:00"/>
    <n v="10.23"/>
    <n v="10.29"/>
    <x v="62"/>
  </r>
  <r>
    <d v="2002-04-05T00:00:00"/>
    <n v="10.23"/>
    <n v="10.3"/>
    <x v="62"/>
  </r>
  <r>
    <d v="2002-04-08T00:00:00"/>
    <n v="10.24"/>
    <n v="10.32"/>
    <x v="62"/>
  </r>
  <r>
    <d v="2002-04-09T00:00:00"/>
    <n v="10.14"/>
    <n v="10.27"/>
    <x v="62"/>
  </r>
  <r>
    <d v="2002-04-10T00:00:00"/>
    <n v="10.11"/>
    <n v="10.28"/>
    <x v="62"/>
  </r>
  <r>
    <d v="2002-04-11T00:00:00"/>
    <n v="10.050000000000001"/>
    <n v="10.25"/>
    <x v="62"/>
  </r>
  <r>
    <d v="2002-04-12T00:00:00"/>
    <n v="10.09"/>
    <n v="10.27"/>
    <x v="62"/>
  </r>
  <r>
    <d v="2002-04-15T00:00:00"/>
    <n v="10.09"/>
    <n v="10.25"/>
    <x v="62"/>
  </r>
  <r>
    <d v="2002-04-16T00:00:00"/>
    <n v="10.1"/>
    <n v="10.199999999999999"/>
    <x v="62"/>
  </r>
  <r>
    <d v="2002-04-17T00:00:00"/>
    <n v="10.050000000000001"/>
    <n v="10.18"/>
    <x v="62"/>
  </r>
  <r>
    <d v="2002-04-18T00:00:00"/>
    <n v="10.039999999999999"/>
    <n v="10.130000000000001"/>
    <x v="62"/>
  </r>
  <r>
    <d v="2002-04-19T00:00:00"/>
    <n v="9.9700000000000006"/>
    <n v="10.1"/>
    <x v="62"/>
  </r>
  <r>
    <d v="2002-04-23T00:00:00"/>
    <n v="10"/>
    <n v="10.130000000000001"/>
    <x v="62"/>
  </r>
  <r>
    <d v="2002-04-24T00:00:00"/>
    <n v="9.94"/>
    <n v="10.14"/>
    <x v="62"/>
  </r>
  <r>
    <d v="2002-04-25T00:00:00"/>
    <n v="9.86"/>
    <n v="10.07"/>
    <x v="62"/>
  </r>
  <r>
    <d v="2002-04-26T00:00:00"/>
    <n v="9.8800000000000008"/>
    <n v="10.039999999999999"/>
    <x v="62"/>
  </r>
  <r>
    <d v="2002-04-29T00:00:00"/>
    <n v="9.92"/>
    <n v="10.08"/>
    <x v="62"/>
  </r>
  <r>
    <d v="2002-04-30T00:00:00"/>
    <n v="9.94"/>
    <n v="10.1"/>
    <x v="62"/>
  </r>
  <r>
    <d v="2002-05-02T00:00:00"/>
    <n v="9.93"/>
    <n v="10.1"/>
    <x v="63"/>
  </r>
  <r>
    <d v="2002-05-06T00:00:00"/>
    <n v="9.98"/>
    <n v="10.119999999999999"/>
    <x v="63"/>
  </r>
  <r>
    <d v="2002-05-07T00:00:00"/>
    <n v="9.92"/>
    <n v="9.9700000000000006"/>
    <x v="63"/>
  </r>
  <r>
    <d v="2002-05-08T00:00:00"/>
    <n v="9.92"/>
    <n v="9.94"/>
    <x v="63"/>
  </r>
  <r>
    <d v="2002-05-09T00:00:00"/>
    <n v="9.92"/>
    <n v="9.9600000000000009"/>
    <x v="63"/>
  </r>
  <r>
    <d v="2002-05-10T00:00:00"/>
    <n v="9.93"/>
    <n v="9.99"/>
    <x v="63"/>
  </r>
  <r>
    <d v="2002-05-13T00:00:00"/>
    <n v="9.93"/>
    <n v="9.9499999999999993"/>
    <x v="63"/>
  </r>
  <r>
    <d v="2002-05-14T00:00:00"/>
    <n v="9.9600000000000009"/>
    <n v="9.99"/>
    <x v="63"/>
  </r>
  <r>
    <d v="2002-05-15T00:00:00"/>
    <n v="9.92"/>
    <n v="9.9499999999999993"/>
    <x v="63"/>
  </r>
  <r>
    <d v="2002-05-16T00:00:00"/>
    <n v="9.91"/>
    <n v="9.92"/>
    <x v="63"/>
  </r>
  <r>
    <d v="2002-05-17T00:00:00"/>
    <n v="9.8800000000000008"/>
    <n v="9.91"/>
    <x v="63"/>
  </r>
  <r>
    <d v="2002-05-20T00:00:00"/>
    <n v="9.84"/>
    <n v="9.86"/>
    <x v="63"/>
  </r>
  <r>
    <d v="2002-05-21T00:00:00"/>
    <n v="9.73"/>
    <n v="9.7799999999999994"/>
    <x v="63"/>
  </r>
  <r>
    <d v="2002-05-22T00:00:00"/>
    <n v="9.7200000000000006"/>
    <n v="9.7799999999999994"/>
    <x v="63"/>
  </r>
  <r>
    <d v="2002-05-23T00:00:00"/>
    <n v="9.7200000000000006"/>
    <n v="9.7799999999999994"/>
    <x v="63"/>
  </r>
  <r>
    <d v="2002-05-24T00:00:00"/>
    <n v="9.7100000000000009"/>
    <n v="9.82"/>
    <x v="63"/>
  </r>
  <r>
    <d v="2002-05-27T00:00:00"/>
    <n v="9.6999999999999993"/>
    <n v="9.7799999999999994"/>
    <x v="63"/>
  </r>
  <r>
    <d v="2002-05-28T00:00:00"/>
    <n v="9.6999999999999993"/>
    <n v="9.7799999999999994"/>
    <x v="63"/>
  </r>
  <r>
    <d v="2002-05-29T00:00:00"/>
    <n v="9.59"/>
    <n v="9.58"/>
    <x v="63"/>
  </r>
  <r>
    <d v="2002-05-31T00:00:00"/>
    <n v="9.6"/>
    <n v="9.6"/>
    <x v="63"/>
  </r>
  <r>
    <d v="2002-06-03T00:00:00"/>
    <n v="9.49"/>
    <n v="9.6"/>
    <x v="64"/>
  </r>
  <r>
    <d v="2002-06-04T00:00:00"/>
    <n v="9.51"/>
    <n v="9.66"/>
    <x v="64"/>
  </r>
  <r>
    <d v="2002-06-05T00:00:00"/>
    <n v="9.48"/>
    <n v="9.64"/>
    <x v="64"/>
  </r>
  <r>
    <d v="2002-06-06T00:00:00"/>
    <n v="9.3800000000000008"/>
    <n v="9.61"/>
    <x v="64"/>
  </r>
  <r>
    <d v="2002-06-07T00:00:00"/>
    <n v="9.32"/>
    <n v="9.5"/>
    <x v="64"/>
  </r>
  <r>
    <d v="2002-06-10T00:00:00"/>
    <n v="9.2799999999999994"/>
    <n v="9.4700000000000006"/>
    <x v="64"/>
  </r>
  <r>
    <d v="2002-06-11T00:00:00"/>
    <n v="9.2799999999999994"/>
    <n v="9.51"/>
    <x v="64"/>
  </r>
  <r>
    <d v="2002-06-12T00:00:00"/>
    <n v="9.23"/>
    <n v="9.41"/>
    <x v="64"/>
  </r>
  <r>
    <d v="2002-06-13T00:00:00"/>
    <n v="9.09"/>
    <n v="9.3000000000000007"/>
    <x v="64"/>
  </r>
  <r>
    <d v="2002-06-14T00:00:00"/>
    <n v="9.1"/>
    <n v="9.26"/>
    <x v="64"/>
  </r>
  <r>
    <d v="2002-06-17T00:00:00"/>
    <n v="9.1199999999999992"/>
    <n v="9.27"/>
    <x v="64"/>
  </r>
  <r>
    <d v="2002-06-18T00:00:00"/>
    <n v="9.01"/>
    <n v="9.19"/>
    <x v="64"/>
  </r>
  <r>
    <d v="2002-06-19T00:00:00"/>
    <n v="8.99"/>
    <n v="9.17"/>
    <x v="64"/>
  </r>
  <r>
    <d v="2002-06-20T00:00:00"/>
    <n v="8.93"/>
    <n v="9.15"/>
    <x v="64"/>
  </r>
  <r>
    <d v="2002-06-21T00:00:00"/>
    <n v="8.94"/>
    <n v="9.1300000000000008"/>
    <x v="64"/>
  </r>
  <r>
    <d v="2002-06-24T00:00:00"/>
    <n v="8.9"/>
    <n v="9.09"/>
    <x v="64"/>
  </r>
  <r>
    <d v="2002-06-25T00:00:00"/>
    <n v="8.82"/>
    <n v="9"/>
    <x v="64"/>
  </r>
  <r>
    <d v="2002-06-26T00:00:00"/>
    <n v="8.74"/>
    <n v="9.0299999999999994"/>
    <x v="64"/>
  </r>
  <r>
    <d v="2002-06-27T00:00:00"/>
    <n v="8.75"/>
    <n v="9.01"/>
    <x v="64"/>
  </r>
  <r>
    <d v="2002-06-28T00:00:00"/>
    <n v="8.74"/>
    <n v="8.9700000000000006"/>
    <x v="64"/>
  </r>
  <r>
    <d v="2002-07-01T00:00:00"/>
    <n v="8.73"/>
    <n v="8.93"/>
    <x v="65"/>
  </r>
  <r>
    <d v="2002-07-02T00:00:00"/>
    <n v="8.74"/>
    <n v="8.8800000000000008"/>
    <x v="65"/>
  </r>
  <r>
    <d v="2002-07-03T00:00:00"/>
    <n v="8.93"/>
    <n v="9.1300000000000008"/>
    <x v="65"/>
  </r>
  <r>
    <d v="2002-07-04T00:00:00"/>
    <n v="8.93"/>
    <n v="9"/>
    <x v="65"/>
  </r>
  <r>
    <d v="2002-07-05T00:00:00"/>
    <n v="8.93"/>
    <n v="9.02"/>
    <x v="65"/>
  </r>
  <r>
    <d v="2002-07-08T00:00:00"/>
    <n v="8.89"/>
    <n v="9.02"/>
    <x v="65"/>
  </r>
  <r>
    <d v="2002-07-09T00:00:00"/>
    <n v="8.93"/>
    <n v="9.0299999999999994"/>
    <x v="65"/>
  </r>
  <r>
    <d v="2002-07-10T00:00:00"/>
    <n v="8.91"/>
    <n v="9.0399999999999991"/>
    <x v="65"/>
  </r>
  <r>
    <d v="2002-07-11T00:00:00"/>
    <n v="8.86"/>
    <n v="9.01"/>
    <x v="65"/>
  </r>
  <r>
    <d v="2002-07-12T00:00:00"/>
    <n v="8.82"/>
    <n v="8.91"/>
    <x v="65"/>
  </r>
  <r>
    <d v="2002-07-15T00:00:00"/>
    <n v="8.7899999999999991"/>
    <n v="8.91"/>
    <x v="65"/>
  </r>
  <r>
    <d v="2002-07-16T00:00:00"/>
    <n v="8.7899999999999991"/>
    <n v="8.91"/>
    <x v="65"/>
  </r>
  <r>
    <d v="2002-07-17T00:00:00"/>
    <n v="8.74"/>
    <n v="8.8800000000000008"/>
    <x v="65"/>
  </r>
  <r>
    <d v="2002-07-18T00:00:00"/>
    <n v="8.7899999999999991"/>
    <n v="8.8800000000000008"/>
    <x v="65"/>
  </r>
  <r>
    <d v="2002-07-19T00:00:00"/>
    <n v="8.75"/>
    <n v="8.8800000000000008"/>
    <x v="65"/>
  </r>
  <r>
    <d v="2002-07-22T00:00:00"/>
    <n v="8.7100000000000009"/>
    <n v="8.76"/>
    <x v="65"/>
  </r>
  <r>
    <d v="2002-07-23T00:00:00"/>
    <n v="8.6999999999999993"/>
    <n v="8.76"/>
    <x v="65"/>
  </r>
  <r>
    <d v="2002-07-24T00:00:00"/>
    <n v="8.76"/>
    <n v="8.82"/>
    <x v="65"/>
  </r>
  <r>
    <d v="2002-07-25T00:00:00"/>
    <n v="8.74"/>
    <n v="8.81"/>
    <x v="65"/>
  </r>
  <r>
    <d v="2002-07-26T00:00:00"/>
    <n v="8.73"/>
    <n v="8.82"/>
    <x v="65"/>
  </r>
  <r>
    <d v="2002-07-29T00:00:00"/>
    <n v="8.6300000000000008"/>
    <n v="8.73"/>
    <x v="65"/>
  </r>
  <r>
    <d v="2002-07-30T00:00:00"/>
    <n v="8.6"/>
    <n v="8.7200000000000006"/>
    <x v="65"/>
  </r>
  <r>
    <d v="2002-07-31T00:00:00"/>
    <n v="8.52"/>
    <n v="8.69"/>
    <x v="65"/>
  </r>
  <r>
    <d v="2002-08-01T00:00:00"/>
    <n v="8.4499999999999993"/>
    <n v="8.65"/>
    <x v="66"/>
  </r>
  <r>
    <d v="2002-08-02T00:00:00"/>
    <n v="8.41"/>
    <n v="8.66"/>
    <x v="66"/>
  </r>
  <r>
    <d v="2002-08-05T00:00:00"/>
    <n v="8.4"/>
    <n v="8.65"/>
    <x v="66"/>
  </r>
  <r>
    <d v="2002-08-06T00:00:00"/>
    <n v="8.4"/>
    <n v="8.64"/>
    <x v="66"/>
  </r>
  <r>
    <d v="2002-08-07T00:00:00"/>
    <n v="8.33"/>
    <n v="8.58"/>
    <x v="66"/>
  </r>
  <r>
    <d v="2002-08-08T00:00:00"/>
    <n v="8.32"/>
    <n v="8.57"/>
    <x v="66"/>
  </r>
  <r>
    <d v="2002-08-09T00:00:00"/>
    <n v="8.3000000000000007"/>
    <n v="8.57"/>
    <x v="66"/>
  </r>
  <r>
    <d v="2002-08-12T00:00:00"/>
    <n v="8.3000000000000007"/>
    <n v="8.58"/>
    <x v="66"/>
  </r>
  <r>
    <d v="2002-08-13T00:00:00"/>
    <n v="8.31"/>
    <n v="8.56"/>
    <x v="66"/>
  </r>
  <r>
    <d v="2002-08-14T00:00:00"/>
    <n v="8.2799999999999994"/>
    <n v="8.5500000000000007"/>
    <x v="66"/>
  </r>
  <r>
    <d v="2002-08-16T00:00:00"/>
    <n v="8.3000000000000007"/>
    <n v="8.58"/>
    <x v="66"/>
  </r>
  <r>
    <d v="2002-08-19T00:00:00"/>
    <n v="8.3000000000000007"/>
    <n v="8.58"/>
    <x v="66"/>
  </r>
  <r>
    <d v="2002-08-20T00:00:00"/>
    <n v="8.2899999999999991"/>
    <n v="8.58"/>
    <x v="66"/>
  </r>
  <r>
    <d v="2002-08-21T00:00:00"/>
    <n v="8.26"/>
    <n v="8.58"/>
    <x v="66"/>
  </r>
  <r>
    <d v="2002-08-22T00:00:00"/>
    <n v="8.25"/>
    <n v="8.57"/>
    <x v="66"/>
  </r>
  <r>
    <d v="2002-08-23T00:00:00"/>
    <n v="8.27"/>
    <n v="8.5299999999999994"/>
    <x v="66"/>
  </r>
  <r>
    <d v="2002-08-26T00:00:00"/>
    <n v="8.27"/>
    <n v="8.48"/>
    <x v="66"/>
  </r>
  <r>
    <d v="2002-08-27T00:00:00"/>
    <n v="8.25"/>
    <n v="8.4600000000000009"/>
    <x v="66"/>
  </r>
  <r>
    <d v="2002-08-28T00:00:00"/>
    <n v="8.26"/>
    <n v="8.44"/>
    <x v="66"/>
  </r>
  <r>
    <d v="2002-08-29T00:00:00"/>
    <n v="8.1999999999999993"/>
    <n v="8.36"/>
    <x v="66"/>
  </r>
  <r>
    <d v="2002-08-30T00:00:00"/>
    <n v="8.1999999999999993"/>
    <n v="8.33"/>
    <x v="66"/>
  </r>
  <r>
    <d v="2002-09-02T00:00:00"/>
    <n v="8.18"/>
    <n v="8.33"/>
    <x v="67"/>
  </r>
  <r>
    <d v="2002-09-03T00:00:00"/>
    <n v="8.19"/>
    <n v="8.35"/>
    <x v="67"/>
  </r>
  <r>
    <d v="2002-09-04T00:00:00"/>
    <n v="8.09"/>
    <n v="8.3000000000000007"/>
    <x v="67"/>
  </r>
  <r>
    <d v="2002-09-05T00:00:00"/>
    <n v="8.0299999999999994"/>
    <n v="8.2799999999999994"/>
    <x v="67"/>
  </r>
  <r>
    <d v="2002-09-06T00:00:00"/>
    <n v="8"/>
    <n v="8.25"/>
    <x v="67"/>
  </r>
  <r>
    <d v="2002-09-09T00:00:00"/>
    <n v="7.98"/>
    <n v="8.2100000000000009"/>
    <x v="67"/>
  </r>
  <r>
    <d v="2002-09-10T00:00:00"/>
    <n v="7.97"/>
    <n v="8.2100000000000009"/>
    <x v="67"/>
  </r>
  <r>
    <d v="2002-09-11T00:00:00"/>
    <n v="7.9"/>
    <n v="8.15"/>
    <x v="67"/>
  </r>
  <r>
    <d v="2002-09-12T00:00:00"/>
    <n v="7.88"/>
    <n v="8.14"/>
    <x v="67"/>
  </r>
  <r>
    <d v="2002-09-13T00:00:00"/>
    <n v="7.88"/>
    <n v="8.1300000000000008"/>
    <x v="67"/>
  </r>
  <r>
    <d v="2002-09-16T00:00:00"/>
    <n v="7.81"/>
    <n v="8.02"/>
    <x v="67"/>
  </r>
  <r>
    <d v="2002-09-17T00:00:00"/>
    <n v="7.75"/>
    <n v="7.99"/>
    <x v="67"/>
  </r>
  <r>
    <d v="2002-09-18T00:00:00"/>
    <n v="7.74"/>
    <n v="7.94"/>
    <x v="67"/>
  </r>
  <r>
    <d v="2002-09-19T00:00:00"/>
    <n v="7.7"/>
    <n v="7.92"/>
    <x v="67"/>
  </r>
  <r>
    <d v="2002-09-20T00:00:00"/>
    <n v="7.7"/>
    <n v="7.88"/>
    <x v="67"/>
  </r>
  <r>
    <d v="2002-09-23T00:00:00"/>
    <n v="7.69"/>
    <n v="7.85"/>
    <x v="67"/>
  </r>
  <r>
    <d v="2002-09-24T00:00:00"/>
    <n v="7.83"/>
    <n v="8.09"/>
    <x v="67"/>
  </r>
  <r>
    <d v="2002-09-25T00:00:00"/>
    <n v="7.73"/>
    <n v="8.02"/>
    <x v="67"/>
  </r>
  <r>
    <d v="2002-09-26T00:00:00"/>
    <n v="7.67"/>
    <n v="7.8"/>
    <x v="67"/>
  </r>
  <r>
    <d v="2002-09-27T00:00:00"/>
    <n v="7.6"/>
    <n v="7.82"/>
    <x v="67"/>
  </r>
  <r>
    <d v="2002-09-30T00:00:00"/>
    <n v="7.52"/>
    <n v="7.73"/>
    <x v="67"/>
  </r>
  <r>
    <d v="2002-10-01T00:00:00"/>
    <n v="7.42"/>
    <n v="7.68"/>
    <x v="68"/>
  </r>
  <r>
    <d v="2002-10-02T00:00:00"/>
    <n v="7.4"/>
    <n v="7.68"/>
    <x v="68"/>
  </r>
  <r>
    <d v="2002-10-03T00:00:00"/>
    <n v="7.38"/>
    <n v="7.68"/>
    <x v="68"/>
  </r>
  <r>
    <d v="2002-10-04T00:00:00"/>
    <n v="7.39"/>
    <n v="7.68"/>
    <x v="68"/>
  </r>
  <r>
    <d v="2002-10-07T00:00:00"/>
    <n v="7.43"/>
    <n v="7.68"/>
    <x v="68"/>
  </r>
  <r>
    <d v="2002-10-08T00:00:00"/>
    <n v="7.36"/>
    <n v="7.65"/>
    <x v="68"/>
  </r>
  <r>
    <d v="2002-10-09T00:00:00"/>
    <n v="7.32"/>
    <n v="7.65"/>
    <x v="68"/>
  </r>
  <r>
    <d v="2002-10-10T00:00:00"/>
    <n v="7.3"/>
    <n v="7.6"/>
    <x v="68"/>
  </r>
  <r>
    <d v="2002-10-14T00:00:00"/>
    <n v="7.29"/>
    <n v="7.53"/>
    <x v="68"/>
  </r>
  <r>
    <d v="2002-10-15T00:00:00"/>
    <n v="7.27"/>
    <n v="7.53"/>
    <x v="68"/>
  </r>
  <r>
    <d v="2002-10-16T00:00:00"/>
    <n v="7.29"/>
    <n v="7.49"/>
    <x v="68"/>
  </r>
  <r>
    <d v="2002-10-17T00:00:00"/>
    <n v="7.3"/>
    <n v="7.49"/>
    <x v="68"/>
  </r>
  <r>
    <d v="2002-10-18T00:00:00"/>
    <n v="7.31"/>
    <n v="7.46"/>
    <x v="68"/>
  </r>
  <r>
    <d v="2002-10-21T00:00:00"/>
    <n v="7.26"/>
    <n v="7.42"/>
    <x v="68"/>
  </r>
  <r>
    <d v="2002-10-22T00:00:00"/>
    <n v="7.2"/>
    <n v="7.43"/>
    <x v="68"/>
  </r>
  <r>
    <d v="2002-10-23T00:00:00"/>
    <n v="7.19"/>
    <n v="7.4"/>
    <x v="68"/>
  </r>
  <r>
    <d v="2002-10-24T00:00:00"/>
    <n v="7"/>
    <n v="7.17"/>
    <x v="68"/>
  </r>
  <r>
    <d v="2002-10-25T00:00:00"/>
    <n v="7.02"/>
    <n v="7.16"/>
    <x v="68"/>
  </r>
  <r>
    <d v="2002-10-28T00:00:00"/>
    <n v="6.93"/>
    <n v="7.12"/>
    <x v="68"/>
  </r>
  <r>
    <d v="2002-10-29T00:00:00"/>
    <n v="6.93"/>
    <n v="7.14"/>
    <x v="68"/>
  </r>
  <r>
    <d v="2002-10-30T00:00:00"/>
    <n v="6.79"/>
    <n v="7.09"/>
    <x v="68"/>
  </r>
  <r>
    <d v="2002-10-31T00:00:00"/>
    <n v="6.8"/>
    <n v="7.02"/>
    <x v="68"/>
  </r>
  <r>
    <d v="2002-11-04T00:00:00"/>
    <n v="6.8"/>
    <n v="7.03"/>
    <x v="69"/>
  </r>
  <r>
    <d v="2002-11-05T00:00:00"/>
    <n v="6.8"/>
    <n v="7.03"/>
    <x v="69"/>
  </r>
  <r>
    <d v="2002-11-06T00:00:00"/>
    <n v="6.79"/>
    <n v="7"/>
    <x v="69"/>
  </r>
  <r>
    <d v="2002-11-07T00:00:00"/>
    <n v="6.64"/>
    <n v="6.91"/>
    <x v="69"/>
  </r>
  <r>
    <d v="2002-11-12T00:00:00"/>
    <n v="6.59"/>
    <n v="6.93"/>
    <x v="69"/>
  </r>
  <r>
    <d v="2002-11-13T00:00:00"/>
    <n v="6.57"/>
    <n v="6.92"/>
    <x v="69"/>
  </r>
  <r>
    <d v="2002-11-14T00:00:00"/>
    <n v="6.54"/>
    <n v="6.85"/>
    <x v="69"/>
  </r>
  <r>
    <d v="2002-11-15T00:00:00"/>
    <n v="6.5"/>
    <n v="6.82"/>
    <x v="69"/>
  </r>
  <r>
    <d v="2002-11-18T00:00:00"/>
    <n v="6.48"/>
    <n v="6.79"/>
    <x v="69"/>
  </r>
  <r>
    <d v="2002-11-20T00:00:00"/>
    <n v="6.28"/>
    <n v="6.58"/>
    <x v="69"/>
  </r>
  <r>
    <d v="2002-11-21T00:00:00"/>
    <n v="6.34"/>
    <n v="6.63"/>
    <x v="69"/>
  </r>
  <r>
    <d v="2002-11-22T00:00:00"/>
    <n v="6.3"/>
    <n v="6.6"/>
    <x v="69"/>
  </r>
  <r>
    <d v="2002-11-25T00:00:00"/>
    <n v="6.26"/>
    <n v="6.53"/>
    <x v="69"/>
  </r>
  <r>
    <d v="2002-11-26T00:00:00"/>
    <n v="6.28"/>
    <n v="6.56"/>
    <x v="69"/>
  </r>
  <r>
    <d v="2002-11-27T00:00:00"/>
    <n v="6.3"/>
    <n v="6.63"/>
    <x v="69"/>
  </r>
  <r>
    <d v="2002-11-28T00:00:00"/>
    <n v="6.57"/>
    <n v="6.78"/>
    <x v="69"/>
  </r>
  <r>
    <d v="2002-11-29T00:00:00"/>
    <n v="6.52"/>
    <n v="6.76"/>
    <x v="69"/>
  </r>
  <r>
    <d v="2002-12-02T00:00:00"/>
    <n v="6.52"/>
    <n v="6.7"/>
    <x v="70"/>
  </r>
  <r>
    <d v="2002-12-03T00:00:00"/>
    <n v="6.53"/>
    <n v="6.69"/>
    <x v="70"/>
  </r>
  <r>
    <d v="2002-12-04T00:00:00"/>
    <n v="6.49"/>
    <n v="6.68"/>
    <x v="70"/>
  </r>
  <r>
    <d v="2002-12-05T00:00:00"/>
    <n v="6.45"/>
    <n v="6.64"/>
    <x v="70"/>
  </r>
  <r>
    <d v="2002-12-06T00:00:00"/>
    <n v="6.44"/>
    <n v="6.7"/>
    <x v="70"/>
  </r>
  <r>
    <d v="2002-12-09T00:00:00"/>
    <n v="6.46"/>
    <n v="6.71"/>
    <x v="70"/>
  </r>
  <r>
    <d v="2002-12-10T00:00:00"/>
    <n v="6.49"/>
    <n v="6.78"/>
    <x v="70"/>
  </r>
  <r>
    <d v="2002-12-11T00:00:00"/>
    <n v="6.54"/>
    <n v="6.8"/>
    <x v="70"/>
  </r>
  <r>
    <d v="2002-12-12T00:00:00"/>
    <n v="6.55"/>
    <n v="6.82"/>
    <x v="70"/>
  </r>
  <r>
    <d v="2002-12-13T00:00:00"/>
    <n v="6.58"/>
    <n v="6.86"/>
    <x v="70"/>
  </r>
  <r>
    <d v="2002-12-16T00:00:00"/>
    <n v="6.6"/>
    <n v="6.89"/>
    <x v="70"/>
  </r>
  <r>
    <d v="2002-12-17T00:00:00"/>
    <n v="6.65"/>
    <n v="7"/>
    <x v="70"/>
  </r>
  <r>
    <d v="2002-12-18T00:00:00"/>
    <n v="6.63"/>
    <n v="7"/>
    <x v="70"/>
  </r>
  <r>
    <d v="2002-12-19T00:00:00"/>
    <n v="6.65"/>
    <n v="7.05"/>
    <x v="70"/>
  </r>
  <r>
    <d v="2002-12-20T00:00:00"/>
    <n v="6.63"/>
    <n v="6.87"/>
    <x v="70"/>
  </r>
  <r>
    <d v="2002-12-23T00:00:00"/>
    <n v="6.65"/>
    <n v="6.85"/>
    <x v="70"/>
  </r>
  <r>
    <d v="2002-12-27T00:00:00"/>
    <n v="6.63"/>
    <n v="6.88"/>
    <x v="70"/>
  </r>
  <r>
    <d v="2002-12-30T00:00:00"/>
    <n v="6.62"/>
    <n v="6.89"/>
    <x v="70"/>
  </r>
  <r>
    <d v="2002-12-31T00:00:00"/>
    <n v="6.6"/>
    <n v="6.87"/>
    <x v="70"/>
  </r>
  <r>
    <d v="2003-01-02T00:00:00"/>
    <n v="6.5"/>
    <n v="6.78"/>
    <x v="71"/>
  </r>
  <r>
    <d v="2003-01-03T00:00:00"/>
    <n v="6.44"/>
    <n v="6.72"/>
    <x v="71"/>
  </r>
  <r>
    <d v="2003-01-06T00:00:00"/>
    <n v="6.45"/>
    <n v="6.7"/>
    <x v="71"/>
  </r>
  <r>
    <d v="2003-01-07T00:00:00"/>
    <n v="6.44"/>
    <n v="6.65"/>
    <x v="71"/>
  </r>
  <r>
    <d v="2003-01-08T00:00:00"/>
    <n v="6.44"/>
    <n v="6.63"/>
    <x v="71"/>
  </r>
  <r>
    <d v="2003-01-09T00:00:00"/>
    <n v="6.39"/>
    <n v="6.61"/>
    <x v="71"/>
  </r>
  <r>
    <d v="2003-01-10T00:00:00"/>
    <n v="6.42"/>
    <n v="6.64"/>
    <x v="71"/>
  </r>
  <r>
    <d v="2003-01-13T00:00:00"/>
    <n v="6.41"/>
    <n v="6.6"/>
    <x v="71"/>
  </r>
  <r>
    <d v="2003-01-14T00:00:00"/>
    <n v="6.38"/>
    <n v="6.61"/>
    <x v="71"/>
  </r>
  <r>
    <d v="2003-01-15T00:00:00"/>
    <n v="6.37"/>
    <n v="6.59"/>
    <x v="71"/>
  </r>
  <r>
    <d v="2003-01-16T00:00:00"/>
    <n v="6.31"/>
    <n v="6.55"/>
    <x v="71"/>
  </r>
  <r>
    <d v="2003-01-17T00:00:00"/>
    <n v="6.32"/>
    <n v="6.53"/>
    <x v="71"/>
  </r>
  <r>
    <d v="2003-01-20T00:00:00"/>
    <n v="6.28"/>
    <n v="6.5"/>
    <x v="71"/>
  </r>
  <r>
    <d v="2003-01-21T00:00:00"/>
    <n v="6.28"/>
    <n v="6.48"/>
    <x v="71"/>
  </r>
  <r>
    <d v="2003-01-22T00:00:00"/>
    <n v="6.24"/>
    <n v="6.45"/>
    <x v="71"/>
  </r>
  <r>
    <d v="2003-01-23T00:00:00"/>
    <n v="6.26"/>
    <n v="6.46"/>
    <x v="71"/>
  </r>
  <r>
    <d v="2003-01-24T00:00:00"/>
    <n v="6.26"/>
    <n v="6.48"/>
    <x v="71"/>
  </r>
  <r>
    <d v="2003-01-27T00:00:00"/>
    <n v="6.24"/>
    <n v="6.47"/>
    <x v="71"/>
  </r>
  <r>
    <d v="2003-01-28T00:00:00"/>
    <n v="6.25"/>
    <n v="6.48"/>
    <x v="71"/>
  </r>
  <r>
    <d v="2003-01-29T00:00:00"/>
    <n v="6.23"/>
    <n v="6.49"/>
    <x v="71"/>
  </r>
  <r>
    <d v="2003-01-30T00:00:00"/>
    <n v="6.26"/>
    <n v="6.46"/>
    <x v="71"/>
  </r>
  <r>
    <d v="2003-01-31T00:00:00"/>
    <n v="6.24"/>
    <n v="6.47"/>
    <x v="71"/>
  </r>
  <r>
    <d v="2003-02-03T00:00:00"/>
    <n v="6.24"/>
    <n v="6.44"/>
    <x v="72"/>
  </r>
  <r>
    <d v="2003-02-04T00:00:00"/>
    <n v="6.26"/>
    <n v="6.48"/>
    <x v="72"/>
  </r>
  <r>
    <d v="2003-02-05T00:00:00"/>
    <n v="6.31"/>
    <n v="6.47"/>
    <x v="72"/>
  </r>
  <r>
    <d v="2003-02-06T00:00:00"/>
    <n v="6.32"/>
    <n v="6.51"/>
    <x v="72"/>
  </r>
  <r>
    <d v="2003-02-07T00:00:00"/>
    <n v="6.28"/>
    <n v="6.47"/>
    <x v="72"/>
  </r>
  <r>
    <d v="2003-02-10T00:00:00"/>
    <n v="6.25"/>
    <n v="6.46"/>
    <x v="72"/>
  </r>
  <r>
    <d v="2003-02-11T00:00:00"/>
    <n v="6.23"/>
    <n v="6.42"/>
    <x v="72"/>
  </r>
  <r>
    <d v="2003-02-12T00:00:00"/>
    <n v="6.21"/>
    <n v="6.41"/>
    <x v="72"/>
  </r>
  <r>
    <d v="2003-02-13T00:00:00"/>
    <n v="6.21"/>
    <n v="6.4"/>
    <x v="72"/>
  </r>
  <r>
    <d v="2003-02-14T00:00:00"/>
    <n v="6.2"/>
    <n v="6.38"/>
    <x v="72"/>
  </r>
  <r>
    <d v="2003-02-17T00:00:00"/>
    <n v="6.2"/>
    <n v="6.37"/>
    <x v="72"/>
  </r>
  <r>
    <d v="2003-02-18T00:00:00"/>
    <n v="6.11"/>
    <n v="6.32"/>
    <x v="72"/>
  </r>
  <r>
    <d v="2003-02-19T00:00:00"/>
    <n v="6.11"/>
    <n v="6.32"/>
    <x v="72"/>
  </r>
  <r>
    <d v="2003-02-20T00:00:00"/>
    <n v="6.11"/>
    <n v="6.31"/>
    <x v="72"/>
  </r>
  <r>
    <d v="2003-02-21T00:00:00"/>
    <n v="6.12"/>
    <n v="6.29"/>
    <x v="72"/>
  </r>
  <r>
    <d v="2003-02-24T00:00:00"/>
    <n v="6.12"/>
    <n v="6.29"/>
    <x v="72"/>
  </r>
  <r>
    <d v="2003-02-25T00:00:00"/>
    <n v="6.09"/>
    <n v="6.31"/>
    <x v="72"/>
  </r>
  <r>
    <d v="2003-02-26T00:00:00"/>
    <n v="6.08"/>
    <n v="6.26"/>
    <x v="72"/>
  </r>
  <r>
    <d v="2003-02-27T00:00:00"/>
    <n v="6.07"/>
    <n v="6.27"/>
    <x v="72"/>
  </r>
  <r>
    <d v="2003-02-28T00:00:00"/>
    <n v="6.08"/>
    <n v="6.27"/>
    <x v="72"/>
  </r>
  <r>
    <d v="2003-03-03T00:00:00"/>
    <n v="6.1"/>
    <n v="6.28"/>
    <x v="73"/>
  </r>
  <r>
    <d v="2003-03-04T00:00:00"/>
    <n v="6.07"/>
    <n v="6.24"/>
    <x v="73"/>
  </r>
  <r>
    <d v="2003-03-05T00:00:00"/>
    <n v="6.07"/>
    <n v="6.26"/>
    <x v="73"/>
  </r>
  <r>
    <d v="2003-03-06T00:00:00"/>
    <n v="6.07"/>
    <n v="6.22"/>
    <x v="73"/>
  </r>
  <r>
    <d v="2003-03-07T00:00:00"/>
    <n v="6.05"/>
    <n v="6.2"/>
    <x v="73"/>
  </r>
  <r>
    <d v="2003-03-10T00:00:00"/>
    <n v="5.89"/>
    <n v="6"/>
    <x v="73"/>
  </r>
  <r>
    <d v="2003-03-11T00:00:00"/>
    <n v="5.86"/>
    <n v="5.98"/>
    <x v="73"/>
  </r>
  <r>
    <d v="2003-03-12T00:00:00"/>
    <n v="5.94"/>
    <n v="6.18"/>
    <x v="73"/>
  </r>
  <r>
    <d v="2003-03-13T00:00:00"/>
    <n v="5.99"/>
    <n v="6.19"/>
    <x v="73"/>
  </r>
  <r>
    <d v="2003-03-14T00:00:00"/>
    <n v="5.99"/>
    <n v="6.19"/>
    <x v="73"/>
  </r>
  <r>
    <d v="2003-03-17T00:00:00"/>
    <n v="5.97"/>
    <n v="6.2"/>
    <x v="73"/>
  </r>
  <r>
    <d v="2003-03-18T00:00:00"/>
    <n v="5.99"/>
    <n v="6.2"/>
    <x v="73"/>
  </r>
  <r>
    <d v="2003-03-19T00:00:00"/>
    <n v="5.97"/>
    <n v="6.22"/>
    <x v="73"/>
  </r>
  <r>
    <d v="2003-03-20T00:00:00"/>
    <n v="5.97"/>
    <n v="6.14"/>
    <x v="73"/>
  </r>
  <r>
    <d v="2003-03-21T00:00:00"/>
    <n v="5.94"/>
    <n v="6.15"/>
    <x v="73"/>
  </r>
  <r>
    <d v="2003-03-24T00:00:00"/>
    <n v="5.93"/>
    <n v="6.13"/>
    <x v="73"/>
  </r>
  <r>
    <d v="2003-03-25T00:00:00"/>
    <n v="5.92"/>
    <n v="6.13"/>
    <x v="73"/>
  </r>
  <r>
    <d v="2003-03-26T00:00:00"/>
    <n v="5.93"/>
    <n v="6.14"/>
    <x v="73"/>
  </r>
  <r>
    <d v="2003-03-27T00:00:00"/>
    <n v="5.85"/>
    <n v="6.03"/>
    <x v="73"/>
  </r>
  <r>
    <d v="2003-03-28T00:00:00"/>
    <n v="5.82"/>
    <n v="6"/>
    <x v="73"/>
  </r>
  <r>
    <d v="2003-03-31T00:00:00"/>
    <n v="5.81"/>
    <n v="5.98"/>
    <x v="73"/>
  </r>
  <r>
    <d v="2003-04-01T00:00:00"/>
    <n v="5.81"/>
    <n v="5.97"/>
    <x v="74"/>
  </r>
  <r>
    <d v="2003-04-02T00:00:00"/>
    <n v="5.81"/>
    <n v="5.97"/>
    <x v="74"/>
  </r>
  <r>
    <d v="2003-04-03T00:00:00"/>
    <n v="5.82"/>
    <n v="5.94"/>
    <x v="74"/>
  </r>
  <r>
    <d v="2003-04-04T00:00:00"/>
    <n v="5.8"/>
    <n v="5.98"/>
    <x v="74"/>
  </r>
  <r>
    <d v="2003-04-07T00:00:00"/>
    <n v="5.8"/>
    <n v="5.97"/>
    <x v="74"/>
  </r>
  <r>
    <d v="2003-04-08T00:00:00"/>
    <n v="5.76"/>
    <n v="5.96"/>
    <x v="74"/>
  </r>
  <r>
    <d v="2003-04-09T00:00:00"/>
    <n v="5.76"/>
    <n v="5.95"/>
    <x v="74"/>
  </r>
  <r>
    <d v="2003-04-10T00:00:00"/>
    <n v="5.75"/>
    <n v="6"/>
    <x v="74"/>
  </r>
  <r>
    <d v="2003-04-11T00:00:00"/>
    <n v="5.74"/>
    <n v="5.94"/>
    <x v="74"/>
  </r>
  <r>
    <d v="2003-04-14T00:00:00"/>
    <n v="5.75"/>
    <n v="5.94"/>
    <x v="74"/>
  </r>
  <r>
    <d v="2003-04-15T00:00:00"/>
    <n v="5.74"/>
    <n v="5.95"/>
    <x v="74"/>
  </r>
  <r>
    <d v="2003-04-16T00:00:00"/>
    <n v="5.75"/>
    <n v="5.94"/>
    <x v="74"/>
  </r>
  <r>
    <d v="2003-04-17T00:00:00"/>
    <n v="5.74"/>
    <n v="5.91"/>
    <x v="74"/>
  </r>
  <r>
    <d v="2003-04-22T00:00:00"/>
    <n v="5.71"/>
    <n v="5.88"/>
    <x v="74"/>
  </r>
  <r>
    <d v="2003-04-23T00:00:00"/>
    <n v="5.71"/>
    <n v="5.87"/>
    <x v="74"/>
  </r>
  <r>
    <d v="2003-04-24T00:00:00"/>
    <n v="5.73"/>
    <n v="5.88"/>
    <x v="74"/>
  </r>
  <r>
    <d v="2003-04-25T00:00:00"/>
    <n v="5.58"/>
    <n v="5.78"/>
    <x v="74"/>
  </r>
  <r>
    <d v="2003-04-28T00:00:00"/>
    <n v="5.58"/>
    <n v="5.75"/>
    <x v="74"/>
  </r>
  <r>
    <d v="2003-04-29T00:00:00"/>
    <n v="5.57"/>
    <n v="5.71"/>
    <x v="74"/>
  </r>
  <r>
    <d v="2003-04-30T00:00:00"/>
    <n v="5.55"/>
    <n v="5.69"/>
    <x v="74"/>
  </r>
  <r>
    <d v="2003-05-02T00:00:00"/>
    <n v="5.55"/>
    <n v="5.7"/>
    <x v="75"/>
  </r>
  <r>
    <d v="2003-05-05T00:00:00"/>
    <n v="5.51"/>
    <n v="5.7"/>
    <x v="75"/>
  </r>
  <r>
    <d v="2003-05-06T00:00:00"/>
    <n v="5.38"/>
    <n v="5.65"/>
    <x v="75"/>
  </r>
  <r>
    <d v="2003-05-07T00:00:00"/>
    <n v="5.4"/>
    <n v="5.63"/>
    <x v="75"/>
  </r>
  <r>
    <d v="2003-05-08T00:00:00"/>
    <n v="5.39"/>
    <n v="5.58"/>
    <x v="75"/>
  </r>
  <r>
    <d v="2003-05-09T00:00:00"/>
    <n v="5.33"/>
    <n v="5.59"/>
    <x v="75"/>
  </r>
  <r>
    <d v="2003-05-12T00:00:00"/>
    <n v="5.33"/>
    <n v="5.57"/>
    <x v="75"/>
  </r>
  <r>
    <d v="2003-05-13T00:00:00"/>
    <n v="5.31"/>
    <n v="5.58"/>
    <x v="75"/>
  </r>
  <r>
    <d v="2003-05-14T00:00:00"/>
    <n v="5.3"/>
    <n v="5.55"/>
    <x v="75"/>
  </r>
  <r>
    <d v="2003-05-15T00:00:00"/>
    <n v="5.28"/>
    <n v="5.5"/>
    <x v="75"/>
  </r>
  <r>
    <d v="2003-05-16T00:00:00"/>
    <n v="5.27"/>
    <n v="5.49"/>
    <x v="75"/>
  </r>
  <r>
    <d v="2003-05-19T00:00:00"/>
    <n v="5.28"/>
    <n v="5.51"/>
    <x v="75"/>
  </r>
  <r>
    <d v="2003-05-20T00:00:00"/>
    <n v="5.25"/>
    <n v="5.53"/>
    <x v="75"/>
  </r>
  <r>
    <d v="2003-05-21T00:00:00"/>
    <n v="5.24"/>
    <n v="5.53"/>
    <x v="75"/>
  </r>
  <r>
    <d v="2003-05-22T00:00:00"/>
    <n v="5.23"/>
    <n v="5.53"/>
    <x v="75"/>
  </r>
  <r>
    <d v="2003-05-23T00:00:00"/>
    <n v="5.21"/>
    <n v="5.48"/>
    <x v="75"/>
  </r>
  <r>
    <d v="2003-05-26T00:00:00"/>
    <n v="5.2"/>
    <n v="5.45"/>
    <x v="75"/>
  </r>
  <r>
    <d v="2003-05-27T00:00:00"/>
    <n v="5.18"/>
    <n v="5.4"/>
    <x v="75"/>
  </r>
  <r>
    <d v="2003-05-28T00:00:00"/>
    <n v="5.18"/>
    <n v="5.41"/>
    <x v="75"/>
  </r>
  <r>
    <d v="2003-05-29T00:00:00"/>
    <n v="5.19"/>
    <n v="5.41"/>
    <x v="75"/>
  </r>
  <r>
    <d v="2003-05-30T00:00:00"/>
    <n v="5.19"/>
    <n v="5.4"/>
    <x v="75"/>
  </r>
  <r>
    <d v="2003-06-02T00:00:00"/>
    <n v="5.18"/>
    <n v="5.4"/>
    <x v="76"/>
  </r>
  <r>
    <d v="2003-06-03T00:00:00"/>
    <n v="5.18"/>
    <n v="5.39"/>
    <x v="76"/>
  </r>
  <r>
    <d v="2003-06-04T00:00:00"/>
    <n v="5.17"/>
    <n v="5.38"/>
    <x v="76"/>
  </r>
  <r>
    <d v="2003-06-05T00:00:00"/>
    <n v="5.17"/>
    <n v="5.42"/>
    <x v="76"/>
  </r>
  <r>
    <d v="2003-06-06T00:00:00"/>
    <n v="5.17"/>
    <n v="5.41"/>
    <x v="76"/>
  </r>
  <r>
    <d v="2003-06-09T00:00:00"/>
    <n v="5.16"/>
    <n v="5.38"/>
    <x v="76"/>
  </r>
  <r>
    <d v="2003-06-10T00:00:00"/>
    <n v="5.16"/>
    <n v="5.37"/>
    <x v="76"/>
  </r>
  <r>
    <d v="2003-06-11T00:00:00"/>
    <n v="5.15"/>
    <n v="5.38"/>
    <x v="76"/>
  </r>
  <r>
    <d v="2003-06-12T00:00:00"/>
    <n v="5.16"/>
    <n v="5.4"/>
    <x v="76"/>
  </r>
  <r>
    <d v="2003-06-13T00:00:00"/>
    <n v="5.18"/>
    <n v="5.4"/>
    <x v="76"/>
  </r>
  <r>
    <d v="2003-06-16T00:00:00"/>
    <n v="5.16"/>
    <n v="5.4"/>
    <x v="76"/>
  </r>
  <r>
    <d v="2003-06-17T00:00:00"/>
    <n v="5.15"/>
    <n v="5.38"/>
    <x v="76"/>
  </r>
  <r>
    <d v="2003-06-18T00:00:00"/>
    <n v="5.17"/>
    <n v="5.4"/>
    <x v="76"/>
  </r>
  <r>
    <d v="2003-06-20T00:00:00"/>
    <n v="5.16"/>
    <n v="5.37"/>
    <x v="76"/>
  </r>
  <r>
    <d v="2003-06-23T00:00:00"/>
    <n v="5.18"/>
    <n v="5.35"/>
    <x v="76"/>
  </r>
  <r>
    <d v="2003-06-24T00:00:00"/>
    <n v="5.17"/>
    <n v="5.34"/>
    <x v="76"/>
  </r>
  <r>
    <d v="2003-06-25T00:00:00"/>
    <n v="5.15"/>
    <n v="5.35"/>
    <x v="76"/>
  </r>
  <r>
    <d v="2003-06-26T00:00:00"/>
    <n v="5.15"/>
    <n v="5.34"/>
    <x v="76"/>
  </r>
  <r>
    <d v="2003-06-27T00:00:00"/>
    <n v="5.16"/>
    <n v="5.35"/>
    <x v="76"/>
  </r>
  <r>
    <d v="2003-06-30T00:00:00"/>
    <n v="5.15"/>
    <n v="5.32"/>
    <x v="76"/>
  </r>
  <r>
    <d v="2003-07-01T00:00:00"/>
    <n v="5.15"/>
    <n v="5.29"/>
    <x v="77"/>
  </r>
  <r>
    <d v="2003-07-02T00:00:00"/>
    <n v="5.15"/>
    <n v="5.26"/>
    <x v="77"/>
  </r>
  <r>
    <d v="2003-07-03T00:00:00"/>
    <n v="5.14"/>
    <n v="5.24"/>
    <x v="77"/>
  </r>
  <r>
    <d v="2003-07-04T00:00:00"/>
    <n v="5.14"/>
    <n v="5.24"/>
    <x v="77"/>
  </r>
  <r>
    <d v="2003-07-07T00:00:00"/>
    <n v="5.13"/>
    <n v="5.23"/>
    <x v="77"/>
  </r>
  <r>
    <d v="2003-07-08T00:00:00"/>
    <n v="5.14"/>
    <n v="5.25"/>
    <x v="77"/>
  </r>
  <r>
    <d v="2003-07-09T00:00:00"/>
    <n v="5.15"/>
    <n v="5.25"/>
    <x v="77"/>
  </r>
  <r>
    <d v="2003-07-10T00:00:00"/>
    <n v="5.14"/>
    <n v="5.24"/>
    <x v="77"/>
  </r>
  <r>
    <d v="2003-07-11T00:00:00"/>
    <n v="5.15"/>
    <n v="5.21"/>
    <x v="77"/>
  </r>
  <r>
    <d v="2003-07-14T00:00:00"/>
    <n v="5.14"/>
    <n v="5.24"/>
    <x v="77"/>
  </r>
  <r>
    <d v="2003-07-15T00:00:00"/>
    <n v="5.15"/>
    <n v="5.25"/>
    <x v="77"/>
  </r>
  <r>
    <d v="2003-07-16T00:00:00"/>
    <n v="5.15"/>
    <n v="5.25"/>
    <x v="77"/>
  </r>
  <r>
    <d v="2003-07-17T00:00:00"/>
    <n v="5.14"/>
    <n v="5.25"/>
    <x v="77"/>
  </r>
  <r>
    <d v="2003-07-18T00:00:00"/>
    <n v="5.13"/>
    <n v="5.25"/>
    <x v="77"/>
  </r>
  <r>
    <d v="2003-07-21T00:00:00"/>
    <n v="5.13"/>
    <n v="5.25"/>
    <x v="77"/>
  </r>
  <r>
    <d v="2003-07-22T00:00:00"/>
    <n v="5.15"/>
    <n v="5.25"/>
    <x v="77"/>
  </r>
  <r>
    <d v="2003-07-23T00:00:00"/>
    <n v="5.16"/>
    <n v="5.26"/>
    <x v="77"/>
  </r>
  <r>
    <d v="2003-07-24T00:00:00"/>
    <n v="5.16"/>
    <n v="5.27"/>
    <x v="77"/>
  </r>
  <r>
    <d v="2003-07-25T00:00:00"/>
    <n v="5.17"/>
    <n v="5.27"/>
    <x v="77"/>
  </r>
  <r>
    <d v="2003-07-28T00:00:00"/>
    <n v="5.2"/>
    <n v="5.32"/>
    <x v="77"/>
  </r>
  <r>
    <d v="2003-07-29T00:00:00"/>
    <n v="5.17"/>
    <n v="5.29"/>
    <x v="77"/>
  </r>
  <r>
    <d v="2003-07-30T00:00:00"/>
    <n v="5.17"/>
    <n v="5.27"/>
    <x v="77"/>
  </r>
  <r>
    <d v="2003-07-31T00:00:00"/>
    <n v="5.14"/>
    <n v="5.24"/>
    <x v="77"/>
  </r>
  <r>
    <d v="2003-08-01T00:00:00"/>
    <n v="5.13"/>
    <n v="5.23"/>
    <x v="78"/>
  </r>
  <r>
    <d v="2003-08-04T00:00:00"/>
    <n v="5.12"/>
    <n v="5.25"/>
    <x v="78"/>
  </r>
  <r>
    <d v="2003-08-05T00:00:00"/>
    <n v="5.12"/>
    <n v="5.25"/>
    <x v="78"/>
  </r>
  <r>
    <d v="2003-08-06T00:00:00"/>
    <n v="5.1100000000000003"/>
    <n v="5.23"/>
    <x v="78"/>
  </r>
  <r>
    <d v="2003-08-07T00:00:00"/>
    <n v="5.08"/>
    <n v="5.25"/>
    <x v="78"/>
  </r>
  <r>
    <d v="2003-08-08T00:00:00"/>
    <n v="5.05"/>
    <n v="5.17"/>
    <x v="78"/>
  </r>
  <r>
    <d v="2003-08-11T00:00:00"/>
    <n v="5.05"/>
    <n v="5.18"/>
    <x v="78"/>
  </r>
  <r>
    <d v="2003-08-12T00:00:00"/>
    <n v="5.05"/>
    <n v="5.18"/>
    <x v="78"/>
  </r>
  <r>
    <d v="2003-08-13T00:00:00"/>
    <n v="5.05"/>
    <n v="5.19"/>
    <x v="78"/>
  </r>
  <r>
    <d v="2003-08-14T00:00:00"/>
    <n v="5.03"/>
    <n v="5.16"/>
    <x v="78"/>
  </r>
  <r>
    <d v="2003-08-15T00:00:00"/>
    <n v="5.03"/>
    <n v="5.16"/>
    <x v="78"/>
  </r>
  <r>
    <d v="2003-08-18T00:00:00"/>
    <n v="5.04"/>
    <n v="5.16"/>
    <x v="78"/>
  </r>
  <r>
    <d v="2003-08-19T00:00:00"/>
    <n v="5.01"/>
    <n v="5.16"/>
    <x v="78"/>
  </r>
  <r>
    <d v="2003-08-20T00:00:00"/>
    <n v="5.01"/>
    <n v="5.1100000000000003"/>
    <x v="78"/>
  </r>
  <r>
    <d v="2003-08-21T00:00:00"/>
    <n v="5"/>
    <n v="5.0999999999999996"/>
    <x v="78"/>
  </r>
  <r>
    <d v="2003-08-22T00:00:00"/>
    <n v="5"/>
    <n v="5.0999999999999996"/>
    <x v="78"/>
  </r>
  <r>
    <d v="2003-08-25T00:00:00"/>
    <n v="5"/>
    <n v="5.0999999999999996"/>
    <x v="78"/>
  </r>
  <r>
    <d v="2003-08-26T00:00:00"/>
    <n v="4.99"/>
    <n v="5.0999999999999996"/>
    <x v="78"/>
  </r>
  <r>
    <d v="2003-08-27T00:00:00"/>
    <n v="5"/>
    <n v="5.0999999999999996"/>
    <x v="78"/>
  </r>
  <r>
    <d v="2003-08-28T00:00:00"/>
    <n v="5.08"/>
    <n v="5.14"/>
    <x v="78"/>
  </r>
  <r>
    <d v="2003-08-29T00:00:00"/>
    <n v="5.0599999999999996"/>
    <n v="5.14"/>
    <x v="78"/>
  </r>
  <r>
    <d v="2003-09-01T00:00:00"/>
    <n v="5.0599999999999996"/>
    <n v="5.15"/>
    <x v="79"/>
  </r>
  <r>
    <d v="2003-09-02T00:00:00"/>
    <n v="5.07"/>
    <n v="5.15"/>
    <x v="79"/>
  </r>
  <r>
    <d v="2003-09-03T00:00:00"/>
    <n v="5.04"/>
    <n v="5.14"/>
    <x v="79"/>
  </r>
  <r>
    <d v="2003-09-04T00:00:00"/>
    <n v="5.07"/>
    <n v="5.15"/>
    <x v="79"/>
  </r>
  <r>
    <d v="2003-09-05T00:00:00"/>
    <n v="5.07"/>
    <n v="5.15"/>
    <x v="79"/>
  </r>
  <r>
    <d v="2003-09-08T00:00:00"/>
    <n v="5.0599999999999996"/>
    <n v="5.15"/>
    <x v="79"/>
  </r>
  <r>
    <d v="2003-09-09T00:00:00"/>
    <n v="5.0599999999999996"/>
    <n v="5.16"/>
    <x v="79"/>
  </r>
  <r>
    <d v="2003-09-10T00:00:00"/>
    <n v="5.0599999999999996"/>
    <n v="5.16"/>
    <x v="79"/>
  </r>
  <r>
    <d v="2003-09-11T00:00:00"/>
    <n v="5.05"/>
    <n v="5.15"/>
    <x v="79"/>
  </r>
  <r>
    <d v="2003-09-12T00:00:00"/>
    <n v="5.04"/>
    <n v="5.15"/>
    <x v="79"/>
  </r>
  <r>
    <d v="2003-09-15T00:00:00"/>
    <n v="5.05"/>
    <n v="5.15"/>
    <x v="79"/>
  </r>
  <r>
    <d v="2003-09-16T00:00:00"/>
    <n v="5.0199999999999996"/>
    <n v="5.15"/>
    <x v="79"/>
  </r>
  <r>
    <d v="2003-09-17T00:00:00"/>
    <n v="5.0199999999999996"/>
    <n v="5.14"/>
    <x v="79"/>
  </r>
  <r>
    <d v="2003-09-18T00:00:00"/>
    <n v="5.09"/>
    <n v="5.16"/>
    <x v="79"/>
  </r>
  <r>
    <d v="2003-09-19T00:00:00"/>
    <n v="5.1100000000000003"/>
    <n v="5.17"/>
    <x v="79"/>
  </r>
  <r>
    <d v="2003-09-22T00:00:00"/>
    <n v="5.0999999999999996"/>
    <n v="5.17"/>
    <x v="79"/>
  </r>
  <r>
    <d v="2003-09-23T00:00:00"/>
    <n v="5.09"/>
    <n v="5.17"/>
    <x v="79"/>
  </r>
  <r>
    <d v="2003-09-24T00:00:00"/>
    <n v="5.0999999999999996"/>
    <n v="5.2"/>
    <x v="79"/>
  </r>
  <r>
    <d v="2003-09-25T00:00:00"/>
    <n v="5.1100000000000003"/>
    <n v="5.2"/>
    <x v="79"/>
  </r>
  <r>
    <d v="2003-09-26T00:00:00"/>
    <n v="5.15"/>
    <n v="5.23"/>
    <x v="79"/>
  </r>
  <r>
    <d v="2003-09-29T00:00:00"/>
    <n v="5.17"/>
    <n v="5.22"/>
    <x v="79"/>
  </r>
  <r>
    <d v="2003-09-30T00:00:00"/>
    <n v="5.2"/>
    <n v="5.24"/>
    <x v="79"/>
  </r>
  <r>
    <d v="2003-10-01T00:00:00"/>
    <n v="5.21"/>
    <n v="5.27"/>
    <x v="80"/>
  </r>
  <r>
    <d v="2003-10-02T00:00:00"/>
    <n v="5.24"/>
    <n v="5.29"/>
    <x v="80"/>
  </r>
  <r>
    <d v="2003-10-03T00:00:00"/>
    <n v="5.24"/>
    <n v="5.29"/>
    <x v="80"/>
  </r>
  <r>
    <d v="2003-10-06T00:00:00"/>
    <n v="5.25"/>
    <n v="5.3"/>
    <x v="80"/>
  </r>
  <r>
    <d v="2003-10-07T00:00:00"/>
    <n v="5.25"/>
    <n v="5.3"/>
    <x v="80"/>
  </r>
  <r>
    <d v="2003-10-08T00:00:00"/>
    <n v="5.25"/>
    <n v="5.29"/>
    <x v="80"/>
  </r>
  <r>
    <d v="2003-10-09T00:00:00"/>
    <n v="5.22"/>
    <n v="5.27"/>
    <x v="80"/>
  </r>
  <r>
    <d v="2003-10-10T00:00:00"/>
    <n v="5.22"/>
    <n v="5.28"/>
    <x v="80"/>
  </r>
  <r>
    <d v="2003-10-13T00:00:00"/>
    <n v="5.21"/>
    <n v="5.26"/>
    <x v="80"/>
  </r>
  <r>
    <d v="2003-10-14T00:00:00"/>
    <n v="5.25"/>
    <n v="5.29"/>
    <x v="80"/>
  </r>
  <r>
    <d v="2003-10-15T00:00:00"/>
    <n v="5.25"/>
    <n v="5.3"/>
    <x v="80"/>
  </r>
  <r>
    <d v="2003-10-16T00:00:00"/>
    <n v="5.28"/>
    <n v="5.3"/>
    <x v="80"/>
  </r>
  <r>
    <d v="2003-10-17T00:00:00"/>
    <n v="5.3"/>
    <n v="5.31"/>
    <x v="80"/>
  </r>
  <r>
    <d v="2003-10-20T00:00:00"/>
    <n v="5.36"/>
    <n v="5.36"/>
    <x v="80"/>
  </r>
  <r>
    <d v="2003-10-21T00:00:00"/>
    <n v="5.43"/>
    <n v="5.46"/>
    <x v="80"/>
  </r>
  <r>
    <d v="2003-10-22T00:00:00"/>
    <n v="5.46"/>
    <n v="5.51"/>
    <x v="80"/>
  </r>
  <r>
    <d v="2003-10-23T00:00:00"/>
    <n v="5.47"/>
    <n v="5.5"/>
    <x v="80"/>
  </r>
  <r>
    <d v="2003-10-24T00:00:00"/>
    <n v="5.6"/>
    <n v="5.57"/>
    <x v="80"/>
  </r>
  <r>
    <d v="2003-10-27T00:00:00"/>
    <n v="5.75"/>
    <n v="5.72"/>
    <x v="80"/>
  </r>
  <r>
    <d v="2003-10-28T00:00:00"/>
    <n v="5.63"/>
    <n v="5.57"/>
    <x v="80"/>
  </r>
  <r>
    <d v="2003-10-29T00:00:00"/>
    <n v="5.61"/>
    <n v="5.55"/>
    <x v="80"/>
  </r>
  <r>
    <d v="2003-10-30T00:00:00"/>
    <n v="5.9"/>
    <n v="5.85"/>
    <x v="80"/>
  </r>
  <r>
    <d v="2003-10-31T00:00:00"/>
    <n v="5.95"/>
    <n v="5.86"/>
    <x v="80"/>
  </r>
  <r>
    <d v="2003-11-03T00:00:00"/>
    <n v="5.93"/>
    <n v="5.83"/>
    <x v="81"/>
  </r>
  <r>
    <d v="2003-11-04T00:00:00"/>
    <n v="5.8"/>
    <n v="5.72"/>
    <x v="81"/>
  </r>
  <r>
    <d v="2003-11-05T00:00:00"/>
    <n v="5.75"/>
    <n v="5.67"/>
    <x v="81"/>
  </r>
  <r>
    <d v="2003-11-06T00:00:00"/>
    <n v="5.63"/>
    <n v="5.52"/>
    <x v="81"/>
  </r>
  <r>
    <d v="2003-11-07T00:00:00"/>
    <n v="5.63"/>
    <n v="5.55"/>
    <x v="81"/>
  </r>
  <r>
    <d v="2003-11-10T00:00:00"/>
    <n v="5.71"/>
    <n v="5.57"/>
    <x v="81"/>
  </r>
  <r>
    <d v="2003-11-12T00:00:00"/>
    <n v="5.75"/>
    <n v="5.66"/>
    <x v="81"/>
  </r>
  <r>
    <d v="2003-11-13T00:00:00"/>
    <n v="5.76"/>
    <n v="5.68"/>
    <x v="81"/>
  </r>
  <r>
    <d v="2003-11-14T00:00:00"/>
    <n v="5.73"/>
    <n v="5.6"/>
    <x v="81"/>
  </r>
  <r>
    <d v="2003-11-17T00:00:00"/>
    <n v="5.72"/>
    <n v="5.63"/>
    <x v="81"/>
  </r>
  <r>
    <d v="2003-11-18T00:00:00"/>
    <n v="5.7"/>
    <n v="5.59"/>
    <x v="81"/>
  </r>
  <r>
    <d v="2003-11-19T00:00:00"/>
    <n v="5.74"/>
    <n v="5.63"/>
    <x v="81"/>
  </r>
  <r>
    <d v="2003-11-20T00:00:00"/>
    <n v="5.86"/>
    <n v="5.75"/>
    <x v="81"/>
  </r>
  <r>
    <d v="2003-11-21T00:00:00"/>
    <n v="5.91"/>
    <n v="5.73"/>
    <x v="81"/>
  </r>
  <r>
    <d v="2003-11-24T00:00:00"/>
    <n v="5.87"/>
    <n v="5.7"/>
    <x v="81"/>
  </r>
  <r>
    <d v="2003-11-25T00:00:00"/>
    <n v="5.93"/>
    <n v="5.73"/>
    <x v="81"/>
  </r>
  <r>
    <d v="2003-11-26T00:00:00"/>
    <n v="5.91"/>
    <n v="5.76"/>
    <x v="81"/>
  </r>
  <r>
    <d v="2003-11-27T00:00:00"/>
    <n v="5.96"/>
    <n v="5.75"/>
    <x v="81"/>
  </r>
  <r>
    <d v="2003-11-28T00:00:00"/>
    <n v="6.02"/>
    <n v="5.83"/>
    <x v="81"/>
  </r>
  <r>
    <d v="2003-12-01T00:00:00"/>
    <n v="6.03"/>
    <n v="5.86"/>
    <x v="82"/>
  </r>
  <r>
    <d v="2003-12-02T00:00:00"/>
    <n v="6.05"/>
    <n v="5.89"/>
    <x v="82"/>
  </r>
  <r>
    <d v="2003-12-03T00:00:00"/>
    <n v="6.1"/>
    <n v="5.89"/>
    <x v="82"/>
  </r>
  <r>
    <d v="2003-12-04T00:00:00"/>
    <n v="6.02"/>
    <n v="5.87"/>
    <x v="82"/>
  </r>
  <r>
    <d v="2003-12-05T00:00:00"/>
    <n v="6"/>
    <n v="5.87"/>
    <x v="82"/>
  </r>
  <r>
    <d v="2003-12-08T00:00:00"/>
    <n v="5.99"/>
    <n v="5.83"/>
    <x v="82"/>
  </r>
  <r>
    <d v="2003-12-09T00:00:00"/>
    <n v="5.96"/>
    <n v="5.81"/>
    <x v="82"/>
  </r>
  <r>
    <d v="2003-12-10T00:00:00"/>
    <n v="5.79"/>
    <n v="5.68"/>
    <x v="82"/>
  </r>
  <r>
    <d v="2003-12-11T00:00:00"/>
    <n v="5.72"/>
    <n v="5.65"/>
    <x v="82"/>
  </r>
  <r>
    <d v="2003-12-12T00:00:00"/>
    <n v="5.68"/>
    <n v="5.61"/>
    <x v="82"/>
  </r>
  <r>
    <d v="2003-12-15T00:00:00"/>
    <n v="5.68"/>
    <n v="5.6"/>
    <x v="82"/>
  </r>
  <r>
    <d v="2003-12-16T00:00:00"/>
    <n v="5.74"/>
    <n v="5.65"/>
    <x v="82"/>
  </r>
  <r>
    <d v="2003-12-17T00:00:00"/>
    <n v="5.7"/>
    <n v="5.6"/>
    <x v="82"/>
  </r>
  <r>
    <d v="2003-12-18T00:00:00"/>
    <n v="5.68"/>
    <n v="5.58"/>
    <x v="82"/>
  </r>
  <r>
    <d v="2003-12-19T00:00:00"/>
    <n v="5.67"/>
    <n v="5.58"/>
    <x v="82"/>
  </r>
  <r>
    <d v="2003-12-22T00:00:00"/>
    <n v="5.66"/>
    <n v="5.59"/>
    <x v="82"/>
  </r>
  <r>
    <d v="2003-12-23T00:00:00"/>
    <n v="5.67"/>
    <n v="5.6"/>
    <x v="82"/>
  </r>
  <r>
    <d v="2003-12-24T00:00:00"/>
    <n v="5.66"/>
    <n v="5.59"/>
    <x v="82"/>
  </r>
  <r>
    <d v="2003-12-29T00:00:00"/>
    <n v="5.66"/>
    <n v="5.6"/>
    <x v="82"/>
  </r>
  <r>
    <d v="2003-12-30T00:00:00"/>
    <n v="5.68"/>
    <n v="5.6"/>
    <x v="82"/>
  </r>
  <r>
    <d v="2003-12-31T00:00:00"/>
    <n v="5.69"/>
    <n v="5.6"/>
    <x v="82"/>
  </r>
  <r>
    <d v="2004-01-02T00:00:00"/>
    <n v="5.6"/>
    <n v="5.52"/>
    <x v="83"/>
  </r>
  <r>
    <d v="2004-01-05T00:00:00"/>
    <n v="5.6"/>
    <n v="5.5"/>
    <x v="83"/>
  </r>
  <r>
    <d v="2004-01-06T00:00:00"/>
    <n v="5.57"/>
    <n v="5.49"/>
    <x v="83"/>
  </r>
  <r>
    <d v="2004-01-07T00:00:00"/>
    <n v="5.48"/>
    <n v="5.41"/>
    <x v="83"/>
  </r>
  <r>
    <d v="2004-01-08T00:00:00"/>
    <n v="5.45"/>
    <n v="5.39"/>
    <x v="83"/>
  </r>
  <r>
    <d v="2004-01-09T00:00:00"/>
    <n v="5.45"/>
    <n v="5.43"/>
    <x v="83"/>
  </r>
  <r>
    <d v="2004-01-12T00:00:00"/>
    <n v="5.46"/>
    <n v="5.45"/>
    <x v="83"/>
  </r>
  <r>
    <d v="2004-01-13T00:00:00"/>
    <n v="5.43"/>
    <n v="5.41"/>
    <x v="83"/>
  </r>
  <r>
    <d v="2004-01-14T00:00:00"/>
    <n v="5.51"/>
    <n v="5.45"/>
    <x v="83"/>
  </r>
  <r>
    <d v="2004-01-15T00:00:00"/>
    <n v="5.56"/>
    <n v="5.47"/>
    <x v="83"/>
  </r>
  <r>
    <d v="2004-01-16T00:00:00"/>
    <n v="5.64"/>
    <n v="5.56"/>
    <x v="83"/>
  </r>
  <r>
    <d v="2004-01-19T00:00:00"/>
    <n v="5.63"/>
    <n v="5.55"/>
    <x v="83"/>
  </r>
  <r>
    <d v="2004-01-20T00:00:00"/>
    <n v="5.57"/>
    <n v="5.5"/>
    <x v="83"/>
  </r>
  <r>
    <d v="2004-01-21T00:00:00"/>
    <n v="5.5"/>
    <n v="5.47"/>
    <x v="83"/>
  </r>
  <r>
    <d v="2004-01-22T00:00:00"/>
    <n v="5.5"/>
    <n v="5.43"/>
    <x v="83"/>
  </r>
  <r>
    <d v="2004-01-23T00:00:00"/>
    <n v="5.49"/>
    <n v="5.41"/>
    <x v="83"/>
  </r>
  <r>
    <d v="2004-01-26T00:00:00"/>
    <n v="5.51"/>
    <n v="5.47"/>
    <x v="83"/>
  </r>
  <r>
    <d v="2004-01-27T00:00:00"/>
    <n v="5.57"/>
    <n v="5.44"/>
    <x v="83"/>
  </r>
  <r>
    <d v="2004-01-28T00:00:00"/>
    <n v="5.55"/>
    <n v="5.44"/>
    <x v="83"/>
  </r>
  <r>
    <d v="2004-01-29T00:00:00"/>
    <n v="5.55"/>
    <n v="5.45"/>
    <x v="83"/>
  </r>
  <r>
    <d v="2004-01-30T00:00:00"/>
    <n v="5.56"/>
    <n v="5.46"/>
    <x v="83"/>
  </r>
  <r>
    <d v="2004-02-02T00:00:00"/>
    <n v="5.57"/>
    <n v="5.5"/>
    <x v="84"/>
  </r>
  <r>
    <d v="2004-02-03T00:00:00"/>
    <n v="5.6"/>
    <n v="5.5"/>
    <x v="84"/>
  </r>
  <r>
    <d v="2004-02-04T00:00:00"/>
    <n v="5.52"/>
    <n v="5.47"/>
    <x v="84"/>
  </r>
  <r>
    <d v="2004-02-05T00:00:00"/>
    <n v="5.57"/>
    <n v="5.47"/>
    <x v="84"/>
  </r>
  <r>
    <d v="2004-02-06T00:00:00"/>
    <n v="5.63"/>
    <n v="5.5"/>
    <x v="84"/>
  </r>
  <r>
    <d v="2004-02-09T00:00:00"/>
    <n v="5.6"/>
    <n v="5.47"/>
    <x v="84"/>
  </r>
  <r>
    <d v="2004-02-10T00:00:00"/>
    <n v="5.58"/>
    <n v="5.48"/>
    <x v="84"/>
  </r>
  <r>
    <d v="2004-02-11T00:00:00"/>
    <n v="5.55"/>
    <n v="5.46"/>
    <x v="84"/>
  </r>
  <r>
    <d v="2004-02-12T00:00:00"/>
    <n v="5.55"/>
    <n v="5.47"/>
    <x v="84"/>
  </r>
  <r>
    <d v="2004-02-13T00:00:00"/>
    <n v="5.56"/>
    <n v="5.46"/>
    <x v="84"/>
  </r>
  <r>
    <d v="2004-02-16T00:00:00"/>
    <n v="5.56"/>
    <n v="5.46"/>
    <x v="84"/>
  </r>
  <r>
    <d v="2004-02-17T00:00:00"/>
    <n v="5.52"/>
    <n v="5.43"/>
    <x v="84"/>
  </r>
  <r>
    <d v="2004-02-18T00:00:00"/>
    <n v="5.53"/>
    <n v="5.44"/>
    <x v="84"/>
  </r>
  <r>
    <d v="2004-02-19T00:00:00"/>
    <n v="5.52"/>
    <n v="5.42"/>
    <x v="84"/>
  </r>
  <r>
    <d v="2004-02-20T00:00:00"/>
    <n v="5.5"/>
    <n v="5.4"/>
    <x v="84"/>
  </r>
  <r>
    <d v="2004-02-23T00:00:00"/>
    <n v="5.53"/>
    <n v="5.44"/>
    <x v="84"/>
  </r>
  <r>
    <d v="2004-02-24T00:00:00"/>
    <n v="5.5"/>
    <n v="5.4"/>
    <x v="84"/>
  </r>
  <r>
    <d v="2004-02-25T00:00:00"/>
    <n v="5.51"/>
    <n v="5.42"/>
    <x v="84"/>
  </r>
  <r>
    <d v="2004-02-26T00:00:00"/>
    <n v="5.59"/>
    <n v="5.48"/>
    <x v="84"/>
  </r>
  <r>
    <d v="2004-02-27T00:00:00"/>
    <n v="5.63"/>
    <n v="5.5"/>
    <x v="84"/>
  </r>
  <r>
    <d v="2004-03-01T00:00:00"/>
    <n v="5.64"/>
    <n v="5.52"/>
    <x v="85"/>
  </r>
  <r>
    <d v="2004-03-02T00:00:00"/>
    <n v="5.64"/>
    <n v="5.52"/>
    <x v="85"/>
  </r>
  <r>
    <d v="2004-03-03T00:00:00"/>
    <n v="5.64"/>
    <n v="5.52"/>
    <x v="85"/>
  </r>
  <r>
    <d v="2004-03-04T00:00:00"/>
    <n v="5.65"/>
    <n v="5.51"/>
    <x v="85"/>
  </r>
  <r>
    <d v="2004-03-05T00:00:00"/>
    <n v="5.64"/>
    <n v="5.5"/>
    <x v="85"/>
  </r>
  <r>
    <d v="2004-03-08T00:00:00"/>
    <n v="5.65"/>
    <n v="5.51"/>
    <x v="85"/>
  </r>
  <r>
    <d v="2004-03-09T00:00:00"/>
    <n v="5.61"/>
    <n v="5.5"/>
    <x v="85"/>
  </r>
  <r>
    <d v="2004-03-10T00:00:00"/>
    <n v="5.61"/>
    <n v="5.51"/>
    <x v="85"/>
  </r>
  <r>
    <d v="2004-03-11T00:00:00"/>
    <n v="5.6"/>
    <n v="5.5"/>
    <x v="85"/>
  </r>
  <r>
    <d v="2004-03-12T00:00:00"/>
    <n v="5.6"/>
    <n v="5.49"/>
    <x v="85"/>
  </r>
  <r>
    <d v="2004-03-15T00:00:00"/>
    <n v="5.62"/>
    <n v="5.5"/>
    <x v="85"/>
  </r>
  <r>
    <d v="2004-03-16T00:00:00"/>
    <n v="5.61"/>
    <n v="5.49"/>
    <x v="85"/>
  </r>
  <r>
    <d v="2004-03-17T00:00:00"/>
    <n v="5.6"/>
    <n v="5.48"/>
    <x v="85"/>
  </r>
  <r>
    <d v="2004-03-18T00:00:00"/>
    <n v="5.63"/>
    <n v="5.47"/>
    <x v="85"/>
  </r>
  <r>
    <d v="2004-03-19T00:00:00"/>
    <n v="5.63"/>
    <n v="5.47"/>
    <x v="85"/>
  </r>
  <r>
    <d v="2004-03-22T00:00:00"/>
    <n v="5.6"/>
    <n v="5.47"/>
    <x v="85"/>
  </r>
  <r>
    <d v="2004-03-23T00:00:00"/>
    <n v="5.6"/>
    <n v="5.48"/>
    <x v="85"/>
  </r>
  <r>
    <d v="2004-03-24T00:00:00"/>
    <n v="5.59"/>
    <n v="5.46"/>
    <x v="85"/>
  </r>
  <r>
    <d v="2004-03-25T00:00:00"/>
    <n v="5.63"/>
    <n v="5.48"/>
    <x v="85"/>
  </r>
  <r>
    <d v="2004-03-26T00:00:00"/>
    <n v="5.63"/>
    <n v="5.49"/>
    <x v="85"/>
  </r>
  <r>
    <d v="2004-03-29T00:00:00"/>
    <n v="5.62"/>
    <n v="5.48"/>
    <x v="85"/>
  </r>
  <r>
    <d v="2004-03-30T00:00:00"/>
    <n v="5.62"/>
    <n v="5.5"/>
    <x v="85"/>
  </r>
  <r>
    <d v="2004-03-31T00:00:00"/>
    <n v="5.64"/>
    <n v="5.49"/>
    <x v="85"/>
  </r>
  <r>
    <d v="2004-04-01T00:00:00"/>
    <n v="5.66"/>
    <n v="5.5"/>
    <x v="86"/>
  </r>
  <r>
    <d v="2004-04-02T00:00:00"/>
    <n v="5.73"/>
    <n v="5.6"/>
    <x v="86"/>
  </r>
  <r>
    <d v="2004-04-05T00:00:00"/>
    <n v="5.79"/>
    <n v="5.67"/>
    <x v="86"/>
  </r>
  <r>
    <d v="2004-04-06T00:00:00"/>
    <n v="5.75"/>
    <n v="5.64"/>
    <x v="86"/>
  </r>
  <r>
    <d v="2004-04-07T00:00:00"/>
    <n v="5.73"/>
    <n v="5.58"/>
    <x v="86"/>
  </r>
  <r>
    <d v="2004-04-08T00:00:00"/>
    <n v="5.82"/>
    <n v="5.67"/>
    <x v="86"/>
  </r>
  <r>
    <d v="2004-04-09T00:00:00"/>
    <n v="5.8"/>
    <n v="5.62"/>
    <x v="86"/>
  </r>
  <r>
    <d v="2004-04-13T00:00:00"/>
    <n v="5.8"/>
    <n v="5.62"/>
    <x v="86"/>
  </r>
  <r>
    <d v="2004-04-14T00:00:00"/>
    <n v="5.86"/>
    <n v="5.68"/>
    <x v="86"/>
  </r>
  <r>
    <d v="2004-04-15T00:00:00"/>
    <n v="5.98"/>
    <n v="5.78"/>
    <x v="86"/>
  </r>
  <r>
    <d v="2004-04-16T00:00:00"/>
    <n v="5.96"/>
    <n v="5.77"/>
    <x v="86"/>
  </r>
  <r>
    <d v="2004-04-19T00:00:00"/>
    <n v="5.93"/>
    <n v="5.75"/>
    <x v="86"/>
  </r>
  <r>
    <d v="2004-04-20T00:00:00"/>
    <n v="5.9"/>
    <n v="5.73"/>
    <x v="86"/>
  </r>
  <r>
    <d v="2004-04-21T00:00:00"/>
    <n v="5.95"/>
    <n v="5.73"/>
    <x v="86"/>
  </r>
  <r>
    <d v="2004-04-22T00:00:00"/>
    <n v="5.91"/>
    <n v="5.65"/>
    <x v="86"/>
  </r>
  <r>
    <d v="2004-04-23T00:00:00"/>
    <n v="5.91"/>
    <n v="5.66"/>
    <x v="86"/>
  </r>
  <r>
    <d v="2004-04-26T00:00:00"/>
    <n v="6"/>
    <n v="5.73"/>
    <x v="86"/>
  </r>
  <r>
    <d v="2004-04-27T00:00:00"/>
    <n v="6"/>
    <n v="5.74"/>
    <x v="86"/>
  </r>
  <r>
    <d v="2004-04-28T00:00:00"/>
    <n v="6.04"/>
    <n v="5.75"/>
    <x v="86"/>
  </r>
  <r>
    <d v="2004-04-29T00:00:00"/>
    <n v="6.06"/>
    <n v="5.81"/>
    <x v="86"/>
  </r>
  <r>
    <d v="2004-04-30T00:00:00"/>
    <n v="6.06"/>
    <n v="5.85"/>
    <x v="86"/>
  </r>
  <r>
    <d v="2004-05-04T00:00:00"/>
    <n v="6.13"/>
    <n v="5.91"/>
    <x v="87"/>
  </r>
  <r>
    <d v="2004-05-05T00:00:00"/>
    <n v="6.2"/>
    <n v="6.08"/>
    <x v="87"/>
  </r>
  <r>
    <d v="2004-05-06T00:00:00"/>
    <n v="6.22"/>
    <n v="6.03"/>
    <x v="87"/>
  </r>
  <r>
    <d v="2004-05-07T00:00:00"/>
    <n v="6.32"/>
    <n v="6.04"/>
    <x v="87"/>
  </r>
  <r>
    <d v="2004-05-10T00:00:00"/>
    <n v="6.25"/>
    <n v="5.99"/>
    <x v="87"/>
  </r>
  <r>
    <d v="2004-05-11T00:00:00"/>
    <n v="6.2"/>
    <n v="5.94"/>
    <x v="87"/>
  </r>
  <r>
    <d v="2004-05-12T00:00:00"/>
    <n v="6.32"/>
    <n v="6.01"/>
    <x v="87"/>
  </r>
  <r>
    <d v="2004-05-13T00:00:00"/>
    <n v="6.35"/>
    <n v="6.04"/>
    <x v="87"/>
  </r>
  <r>
    <d v="2004-05-14T00:00:00"/>
    <n v="6.28"/>
    <n v="5.98"/>
    <x v="87"/>
  </r>
  <r>
    <d v="2004-05-17T00:00:00"/>
    <n v="6.3"/>
    <n v="6"/>
    <x v="87"/>
  </r>
  <r>
    <d v="2004-05-18T00:00:00"/>
    <n v="6.27"/>
    <n v="5.98"/>
    <x v="87"/>
  </r>
  <r>
    <d v="2004-05-19T00:00:00"/>
    <n v="6.18"/>
    <n v="5.89"/>
    <x v="87"/>
  </r>
  <r>
    <d v="2004-05-20T00:00:00"/>
    <n v="6.19"/>
    <n v="5.92"/>
    <x v="87"/>
  </r>
  <r>
    <d v="2004-05-21T00:00:00"/>
    <n v="6.39"/>
    <n v="6.03"/>
    <x v="87"/>
  </r>
  <r>
    <d v="2004-05-24T00:00:00"/>
    <n v="6.39"/>
    <n v="6.03"/>
    <x v="87"/>
  </r>
  <r>
    <d v="2004-05-25T00:00:00"/>
    <n v="6.36"/>
    <n v="5.99"/>
    <x v="87"/>
  </r>
  <r>
    <d v="2004-05-26T00:00:00"/>
    <n v="6.35"/>
    <n v="6"/>
    <x v="87"/>
  </r>
  <r>
    <d v="2004-05-27T00:00:00"/>
    <n v="6.34"/>
    <n v="6"/>
    <x v="87"/>
  </r>
  <r>
    <d v="2004-05-28T00:00:00"/>
    <n v="6.33"/>
    <n v="6.01"/>
    <x v="87"/>
  </r>
  <r>
    <d v="2004-05-31T00:00:00"/>
    <n v="6.34"/>
    <n v="6"/>
    <x v="87"/>
  </r>
  <r>
    <d v="2004-06-01T00:00:00"/>
    <n v="6.34"/>
    <n v="5.95"/>
    <x v="88"/>
  </r>
  <r>
    <d v="2004-06-02T00:00:00"/>
    <n v="6.31"/>
    <n v="5.9"/>
    <x v="88"/>
  </r>
  <r>
    <d v="2004-06-03T00:00:00"/>
    <n v="6.31"/>
    <n v="5.89"/>
    <x v="88"/>
  </r>
  <r>
    <d v="2004-06-04T00:00:00"/>
    <n v="6.3"/>
    <n v="5.87"/>
    <x v="88"/>
  </r>
  <r>
    <d v="2004-06-07T00:00:00"/>
    <n v="6.21"/>
    <n v="5.83"/>
    <x v="88"/>
  </r>
  <r>
    <d v="2004-06-08T00:00:00"/>
    <n v="6.19"/>
    <n v="5.8"/>
    <x v="88"/>
  </r>
  <r>
    <d v="2004-06-09T00:00:00"/>
    <n v="6.16"/>
    <n v="5.81"/>
    <x v="88"/>
  </r>
  <r>
    <d v="2004-06-11T00:00:00"/>
    <n v="6.22"/>
    <n v="5.83"/>
    <x v="88"/>
  </r>
  <r>
    <d v="2004-06-14T00:00:00"/>
    <n v="6.24"/>
    <n v="5.84"/>
    <x v="88"/>
  </r>
  <r>
    <d v="2004-06-15T00:00:00"/>
    <n v="6.3"/>
    <n v="5.95"/>
    <x v="88"/>
  </r>
  <r>
    <d v="2004-06-16T00:00:00"/>
    <n v="6.29"/>
    <n v="5.95"/>
    <x v="88"/>
  </r>
  <r>
    <d v="2004-06-17T00:00:00"/>
    <n v="6.29"/>
    <n v="5.95"/>
    <x v="88"/>
  </r>
  <r>
    <d v="2004-06-18T00:00:00"/>
    <n v="6.29"/>
    <n v="5.96"/>
    <x v="88"/>
  </r>
  <r>
    <d v="2004-06-21T00:00:00"/>
    <n v="6.27"/>
    <n v="5.94"/>
    <x v="88"/>
  </r>
  <r>
    <d v="2004-06-22T00:00:00"/>
    <n v="6.25"/>
    <n v="5.94"/>
    <x v="88"/>
  </r>
  <r>
    <d v="2004-06-23T00:00:00"/>
    <n v="6.27"/>
    <n v="5.92"/>
    <x v="88"/>
  </r>
  <r>
    <d v="2004-06-24T00:00:00"/>
    <n v="6.21"/>
    <n v="5.85"/>
    <x v="88"/>
  </r>
  <r>
    <d v="2004-06-25T00:00:00"/>
    <n v="6.21"/>
    <n v="5.85"/>
    <x v="88"/>
  </r>
  <r>
    <d v="2004-06-28T00:00:00"/>
    <n v="6.33"/>
    <n v="6.01"/>
    <x v="88"/>
  </r>
  <r>
    <d v="2004-06-29T00:00:00"/>
    <n v="6.37"/>
    <n v="6.04"/>
    <x v="88"/>
  </r>
  <r>
    <d v="2004-06-30T00:00:00"/>
    <n v="6.41"/>
    <n v="6.05"/>
    <x v="88"/>
  </r>
  <r>
    <d v="2004-07-01T00:00:00"/>
    <n v="6.58"/>
    <n v="6.18"/>
    <x v="89"/>
  </r>
  <r>
    <d v="2004-07-02T00:00:00"/>
    <n v="6.54"/>
    <n v="6.18"/>
    <x v="89"/>
  </r>
  <r>
    <d v="2004-07-05T00:00:00"/>
    <n v="6.56"/>
    <n v="6.21"/>
    <x v="89"/>
  </r>
  <r>
    <d v="2004-07-06T00:00:00"/>
    <n v="6.56"/>
    <n v="6.25"/>
    <x v="89"/>
  </r>
  <r>
    <d v="2004-07-07T00:00:00"/>
    <n v="6.58"/>
    <n v="6.26"/>
    <x v="89"/>
  </r>
  <r>
    <d v="2004-07-08T00:00:00"/>
    <n v="6.56"/>
    <n v="6.24"/>
    <x v="89"/>
  </r>
  <r>
    <d v="2004-07-09T00:00:00"/>
    <n v="6.62"/>
    <n v="6.3"/>
    <x v="89"/>
  </r>
  <r>
    <d v="2004-07-12T00:00:00"/>
    <n v="6.72"/>
    <n v="6.34"/>
    <x v="89"/>
  </r>
  <r>
    <d v="2004-07-13T00:00:00"/>
    <n v="6.85"/>
    <n v="6.41"/>
    <x v="89"/>
  </r>
  <r>
    <d v="2004-07-14T00:00:00"/>
    <n v="6.81"/>
    <n v="6.37"/>
    <x v="89"/>
  </r>
  <r>
    <d v="2004-07-15T00:00:00"/>
    <n v="6.84"/>
    <n v="6.41"/>
    <x v="89"/>
  </r>
  <r>
    <d v="2004-07-16T00:00:00"/>
    <n v="6.88"/>
    <n v="6.45"/>
    <x v="89"/>
  </r>
  <r>
    <d v="2004-07-19T00:00:00"/>
    <n v="6.85"/>
    <n v="6.41"/>
    <x v="89"/>
  </r>
  <r>
    <d v="2004-07-20T00:00:00"/>
    <n v="6.81"/>
    <n v="6.34"/>
    <x v="89"/>
  </r>
  <r>
    <d v="2004-07-21T00:00:00"/>
    <n v="6.81"/>
    <n v="6.34"/>
    <x v="89"/>
  </r>
  <r>
    <d v="2004-07-22T00:00:00"/>
    <n v="6.81"/>
    <n v="6.33"/>
    <x v="89"/>
  </r>
  <r>
    <d v="2004-07-23T00:00:00"/>
    <n v="6.85"/>
    <n v="6.36"/>
    <x v="89"/>
  </r>
  <r>
    <d v="2004-07-26T00:00:00"/>
    <n v="6.8"/>
    <n v="6.36"/>
    <x v="89"/>
  </r>
  <r>
    <d v="2004-07-27T00:00:00"/>
    <n v="6.84"/>
    <n v="6.41"/>
    <x v="89"/>
  </r>
  <r>
    <d v="2004-07-28T00:00:00"/>
    <n v="6.87"/>
    <n v="6.45"/>
    <x v="89"/>
  </r>
  <r>
    <d v="2004-07-29T00:00:00"/>
    <n v="6.78"/>
    <n v="6.41"/>
    <x v="89"/>
  </r>
  <r>
    <d v="2004-07-30T00:00:00"/>
    <n v="6.73"/>
    <n v="6.41"/>
    <x v="89"/>
  </r>
  <r>
    <d v="2004-08-02T00:00:00"/>
    <n v="6.75"/>
    <n v="6.41"/>
    <x v="90"/>
  </r>
  <r>
    <d v="2004-08-03T00:00:00"/>
    <n v="6.75"/>
    <n v="6.4"/>
    <x v="90"/>
  </r>
  <r>
    <d v="2004-08-04T00:00:00"/>
    <n v="6.81"/>
    <n v="6.43"/>
    <x v="90"/>
  </r>
  <r>
    <d v="2004-08-05T00:00:00"/>
    <n v="6.79"/>
    <n v="6.44"/>
    <x v="90"/>
  </r>
  <r>
    <d v="2004-08-06T00:00:00"/>
    <n v="6.8"/>
    <n v="6.47"/>
    <x v="90"/>
  </r>
  <r>
    <d v="2004-08-09T00:00:00"/>
    <n v="6.78"/>
    <n v="6.46"/>
    <x v="90"/>
  </r>
  <r>
    <d v="2004-08-10T00:00:00"/>
    <n v="6.82"/>
    <n v="6.46"/>
    <x v="90"/>
  </r>
  <r>
    <d v="2004-08-11T00:00:00"/>
    <n v="6.85"/>
    <n v="6.51"/>
    <x v="90"/>
  </r>
  <r>
    <d v="2004-08-12T00:00:00"/>
    <n v="6.9"/>
    <n v="6.55"/>
    <x v="90"/>
  </r>
  <r>
    <d v="2004-08-13T00:00:00"/>
    <n v="6.9"/>
    <n v="6.55"/>
    <x v="90"/>
  </r>
  <r>
    <d v="2004-08-16T00:00:00"/>
    <n v="6.91"/>
    <n v="6.59"/>
    <x v="90"/>
  </r>
  <r>
    <d v="2004-08-17T00:00:00"/>
    <n v="6.89"/>
    <n v="6.55"/>
    <x v="90"/>
  </r>
  <r>
    <d v="2004-08-18T00:00:00"/>
    <n v="6.81"/>
    <n v="6.55"/>
    <x v="90"/>
  </r>
  <r>
    <d v="2004-08-19T00:00:00"/>
    <n v="6.78"/>
    <n v="6.52"/>
    <x v="90"/>
  </r>
  <r>
    <d v="2004-08-20T00:00:00"/>
    <n v="6.78"/>
    <n v="6.5"/>
    <x v="90"/>
  </r>
  <r>
    <d v="2004-08-23T00:00:00"/>
    <n v="6.79"/>
    <n v="6.49"/>
    <x v="90"/>
  </r>
  <r>
    <d v="2004-08-24T00:00:00"/>
    <n v="6.8"/>
    <n v="6.53"/>
    <x v="90"/>
  </r>
  <r>
    <d v="2004-08-25T00:00:00"/>
    <n v="6.81"/>
    <n v="6.51"/>
    <x v="90"/>
  </r>
  <r>
    <d v="2004-08-26T00:00:00"/>
    <n v="7.15"/>
    <n v="6.95"/>
    <x v="90"/>
  </r>
  <r>
    <d v="2004-08-27T00:00:00"/>
    <n v="7.23"/>
    <n v="7.02"/>
    <x v="90"/>
  </r>
  <r>
    <d v="2004-08-30T00:00:00"/>
    <n v="7.23"/>
    <n v="6.95"/>
    <x v="90"/>
  </r>
  <r>
    <d v="2004-08-31T00:00:00"/>
    <n v="7.25"/>
    <n v="7"/>
    <x v="90"/>
  </r>
  <r>
    <d v="2004-09-01T00:00:00"/>
    <n v="7.35"/>
    <n v="7.09"/>
    <x v="91"/>
  </r>
  <r>
    <d v="2004-09-02T00:00:00"/>
    <n v="7.35"/>
    <n v="7.14"/>
    <x v="91"/>
  </r>
  <r>
    <d v="2004-09-03T00:00:00"/>
    <n v="7.4"/>
    <n v="7.14"/>
    <x v="91"/>
  </r>
  <r>
    <d v="2004-09-06T00:00:00"/>
    <n v="7.4"/>
    <n v="7.16"/>
    <x v="91"/>
  </r>
  <r>
    <d v="2004-09-07T00:00:00"/>
    <n v="7.36"/>
    <n v="7.12"/>
    <x v="91"/>
  </r>
  <r>
    <d v="2004-09-08T00:00:00"/>
    <n v="7.36"/>
    <n v="7.1"/>
    <x v="91"/>
  </r>
  <r>
    <d v="2004-09-09T00:00:00"/>
    <n v="7.36"/>
    <n v="7.12"/>
    <x v="91"/>
  </r>
  <r>
    <d v="2004-09-10T00:00:00"/>
    <n v="7.34"/>
    <n v="7.12"/>
    <x v="91"/>
  </r>
  <r>
    <d v="2004-09-13T00:00:00"/>
    <n v="7.38"/>
    <n v="7.17"/>
    <x v="91"/>
  </r>
  <r>
    <d v="2004-09-14T00:00:00"/>
    <n v="7.38"/>
    <n v="7.18"/>
    <x v="91"/>
  </r>
  <r>
    <d v="2004-09-15T00:00:00"/>
    <n v="7.38"/>
    <n v="7.17"/>
    <x v="91"/>
  </r>
  <r>
    <d v="2004-09-16T00:00:00"/>
    <n v="7.34"/>
    <n v="7.14"/>
    <x v="91"/>
  </r>
  <r>
    <d v="2004-09-17T00:00:00"/>
    <n v="7.31"/>
    <n v="7.11"/>
    <x v="91"/>
  </r>
  <r>
    <d v="2004-09-20T00:00:00"/>
    <n v="7.31"/>
    <n v="7.13"/>
    <x v="91"/>
  </r>
  <r>
    <d v="2004-09-21T00:00:00"/>
    <n v="7.34"/>
    <n v="7.13"/>
    <x v="91"/>
  </r>
  <r>
    <d v="2004-09-22T00:00:00"/>
    <n v="7.31"/>
    <n v="7.14"/>
    <x v="91"/>
  </r>
  <r>
    <d v="2004-09-23T00:00:00"/>
    <n v="7.23"/>
    <n v="7.09"/>
    <x v="91"/>
  </r>
  <r>
    <d v="2004-09-24T00:00:00"/>
    <n v="7.25"/>
    <n v="7.09"/>
    <x v="91"/>
  </r>
  <r>
    <d v="2004-09-27T00:00:00"/>
    <n v="7.22"/>
    <n v="7.1"/>
    <x v="91"/>
  </r>
  <r>
    <d v="2004-09-28T00:00:00"/>
    <n v="7.27"/>
    <n v="7.11"/>
    <x v="91"/>
  </r>
  <r>
    <d v="2004-09-29T00:00:00"/>
    <n v="7.3"/>
    <n v="7.15"/>
    <x v="91"/>
  </r>
  <r>
    <d v="2004-09-30T00:00:00"/>
    <n v="7.01"/>
    <n v="6.91"/>
    <x v="91"/>
  </r>
  <r>
    <d v="2004-10-01T00:00:00"/>
    <n v="7.03"/>
    <n v="6.92"/>
    <x v="92"/>
  </r>
  <r>
    <d v="2004-10-04T00:00:00"/>
    <n v="7.04"/>
    <n v="6.9"/>
    <x v="92"/>
  </r>
  <r>
    <d v="2004-10-05T00:00:00"/>
    <n v="7.02"/>
    <n v="6.9"/>
    <x v="92"/>
  </r>
  <r>
    <d v="2004-10-06T00:00:00"/>
    <n v="7.03"/>
    <n v="6.9"/>
    <x v="92"/>
  </r>
  <r>
    <d v="2004-10-07T00:00:00"/>
    <n v="7.02"/>
    <n v="6.9"/>
    <x v="92"/>
  </r>
  <r>
    <d v="2004-10-08T00:00:00"/>
    <n v="7.05"/>
    <n v="6.92"/>
    <x v="92"/>
  </r>
  <r>
    <d v="2004-10-11T00:00:00"/>
    <n v="7.05"/>
    <n v="6.94"/>
    <x v="92"/>
  </r>
  <r>
    <d v="2004-10-12T00:00:00"/>
    <n v="7.03"/>
    <n v="6.93"/>
    <x v="92"/>
  </r>
  <r>
    <d v="2004-10-13T00:00:00"/>
    <n v="7.03"/>
    <n v="6.9"/>
    <x v="92"/>
  </r>
  <r>
    <d v="2004-10-14T00:00:00"/>
    <n v="7.01"/>
    <n v="6.88"/>
    <x v="92"/>
  </r>
  <r>
    <d v="2004-10-15T00:00:00"/>
    <n v="7"/>
    <n v="6.85"/>
    <x v="92"/>
  </r>
  <r>
    <d v="2004-10-18T00:00:00"/>
    <n v="6.96"/>
    <n v="6.86"/>
    <x v="92"/>
  </r>
  <r>
    <d v="2004-10-19T00:00:00"/>
    <n v="6.98"/>
    <n v="6.87"/>
    <x v="92"/>
  </r>
  <r>
    <d v="2004-10-20T00:00:00"/>
    <n v="6.99"/>
    <n v="6.87"/>
    <x v="92"/>
  </r>
  <r>
    <d v="2004-10-21T00:00:00"/>
    <n v="6.99"/>
    <n v="6.88"/>
    <x v="92"/>
  </r>
  <r>
    <d v="2004-10-22T00:00:00"/>
    <n v="6.99"/>
    <n v="6.88"/>
    <x v="92"/>
  </r>
  <r>
    <d v="2004-10-25T00:00:00"/>
    <n v="6.97"/>
    <n v="6.88"/>
    <x v="92"/>
  </r>
  <r>
    <d v="2004-10-26T00:00:00"/>
    <n v="7"/>
    <n v="6.89"/>
    <x v="92"/>
  </r>
  <r>
    <d v="2004-10-27T00:00:00"/>
    <n v="7"/>
    <n v="6.87"/>
    <x v="92"/>
  </r>
  <r>
    <d v="2004-10-28T00:00:00"/>
    <n v="6.9"/>
    <n v="6.83"/>
    <x v="92"/>
  </r>
  <r>
    <d v="2004-10-29T00:00:00"/>
    <n v="6.92"/>
    <n v="6.84"/>
    <x v="92"/>
  </r>
  <r>
    <d v="2004-11-02T00:00:00"/>
    <n v="6.94"/>
    <n v="6.84"/>
    <x v="93"/>
  </r>
  <r>
    <d v="2004-11-03T00:00:00"/>
    <n v="6.95"/>
    <n v="6.85"/>
    <x v="93"/>
  </r>
  <r>
    <d v="2004-11-04T00:00:00"/>
    <n v="6.95"/>
    <n v="6.84"/>
    <x v="93"/>
  </r>
  <r>
    <d v="2004-11-05T00:00:00"/>
    <n v="6.96"/>
    <n v="6.85"/>
    <x v="93"/>
  </r>
  <r>
    <d v="2004-11-08T00:00:00"/>
    <n v="6.95"/>
    <n v="6.85"/>
    <x v="93"/>
  </r>
  <r>
    <d v="2004-11-09T00:00:00"/>
    <n v="6.93"/>
    <n v="6.82"/>
    <x v="93"/>
  </r>
  <r>
    <d v="2004-11-10T00:00:00"/>
    <n v="6.88"/>
    <n v="6.8"/>
    <x v="93"/>
  </r>
  <r>
    <d v="2004-11-12T00:00:00"/>
    <n v="6.87"/>
    <n v="6.79"/>
    <x v="93"/>
  </r>
  <r>
    <d v="2004-11-15T00:00:00"/>
    <n v="6.86"/>
    <n v="6.77"/>
    <x v="93"/>
  </r>
  <r>
    <d v="2004-11-16T00:00:00"/>
    <n v="6.91"/>
    <n v="6.85"/>
    <x v="93"/>
  </r>
  <r>
    <d v="2004-11-17T00:00:00"/>
    <n v="6.91"/>
    <n v="6.85"/>
    <x v="93"/>
  </r>
  <r>
    <d v="2004-11-18T00:00:00"/>
    <n v="6.89"/>
    <n v="6.8"/>
    <x v="93"/>
  </r>
  <r>
    <d v="2004-11-19T00:00:00"/>
    <n v="6.9"/>
    <n v="6.81"/>
    <x v="93"/>
  </r>
  <r>
    <d v="2004-11-22T00:00:00"/>
    <n v="6.9"/>
    <n v="6.8"/>
    <x v="93"/>
  </r>
  <r>
    <d v="2004-11-23T00:00:00"/>
    <n v="6.9"/>
    <n v="6.8"/>
    <x v="93"/>
  </r>
  <r>
    <d v="2004-11-24T00:00:00"/>
    <n v="6.88"/>
    <n v="6.8"/>
    <x v="93"/>
  </r>
  <r>
    <d v="2004-11-25T00:00:00"/>
    <n v="6.85"/>
    <n v="6.76"/>
    <x v="93"/>
  </r>
  <r>
    <d v="2004-11-26T00:00:00"/>
    <n v="6.85"/>
    <n v="6.78"/>
    <x v="93"/>
  </r>
  <r>
    <d v="2004-11-29T00:00:00"/>
    <n v="6.85"/>
    <n v="6.77"/>
    <x v="93"/>
  </r>
  <r>
    <d v="2004-11-30T00:00:00"/>
    <n v="6.84"/>
    <n v="6.77"/>
    <x v="93"/>
  </r>
  <r>
    <d v="2004-12-01T00:00:00"/>
    <n v="6.82"/>
    <n v="6.76"/>
    <x v="94"/>
  </r>
  <r>
    <d v="2004-12-02T00:00:00"/>
    <n v="6.8"/>
    <n v="6.76"/>
    <x v="94"/>
  </r>
  <r>
    <d v="2004-12-03T00:00:00"/>
    <n v="6.79"/>
    <n v="6.76"/>
    <x v="94"/>
  </r>
  <r>
    <d v="2004-12-06T00:00:00"/>
    <n v="6.79"/>
    <n v="6.76"/>
    <x v="94"/>
  </r>
  <r>
    <d v="2004-12-07T00:00:00"/>
    <n v="6.77"/>
    <n v="6.75"/>
    <x v="94"/>
  </r>
  <r>
    <d v="2004-12-08T00:00:00"/>
    <n v="6.75"/>
    <n v="6.73"/>
    <x v="94"/>
  </r>
  <r>
    <d v="2004-12-09T00:00:00"/>
    <n v="6.72"/>
    <n v="6.71"/>
    <x v="94"/>
  </r>
  <r>
    <d v="2004-12-10T00:00:00"/>
    <n v="6.72"/>
    <n v="6.72"/>
    <x v="94"/>
  </r>
  <r>
    <d v="2004-12-13T00:00:00"/>
    <n v="6.73"/>
    <n v="6.71"/>
    <x v="94"/>
  </r>
  <r>
    <d v="2004-12-14T00:00:00"/>
    <n v="6.71"/>
    <n v="6.7"/>
    <x v="94"/>
  </r>
  <r>
    <d v="2004-12-15T00:00:00"/>
    <n v="6.71"/>
    <n v="6.69"/>
    <x v="94"/>
  </r>
  <r>
    <d v="2004-12-16T00:00:00"/>
    <n v="6.71"/>
    <n v="6.7"/>
    <x v="94"/>
  </r>
  <r>
    <d v="2004-12-17T00:00:00"/>
    <n v="6.7"/>
    <n v="6.7"/>
    <x v="94"/>
  </r>
  <r>
    <d v="2004-12-20T00:00:00"/>
    <n v="6.74"/>
    <n v="6.75"/>
    <x v="94"/>
  </r>
  <r>
    <d v="2004-12-21T00:00:00"/>
    <n v="6.74"/>
    <n v="6.8"/>
    <x v="94"/>
  </r>
  <r>
    <d v="2004-12-22T00:00:00"/>
    <n v="6.72"/>
    <n v="6.8"/>
    <x v="94"/>
  </r>
  <r>
    <d v="2004-12-23T00:00:00"/>
    <n v="6.7"/>
    <n v="6.76"/>
    <x v="94"/>
  </r>
  <r>
    <d v="2004-12-24T00:00:00"/>
    <n v="6.69"/>
    <n v="6.7"/>
    <x v="94"/>
  </r>
  <r>
    <d v="2004-12-27T00:00:00"/>
    <n v="6.68"/>
    <n v="6.7"/>
    <x v="94"/>
  </r>
  <r>
    <d v="2004-12-28T00:00:00"/>
    <n v="6.66"/>
    <n v="6.67"/>
    <x v="94"/>
  </r>
  <r>
    <d v="2004-12-29T00:00:00"/>
    <n v="6.62"/>
    <n v="6.65"/>
    <x v="94"/>
  </r>
  <r>
    <d v="2004-12-30T00:00:00"/>
    <n v="6.64"/>
    <n v="6.65"/>
    <x v="94"/>
  </r>
  <r>
    <d v="2004-12-31T00:00:00"/>
    <n v="6.61"/>
    <n v="6.64"/>
    <x v="94"/>
  </r>
  <r>
    <d v="2005-01-03T00:00:00"/>
    <n v="6.6"/>
    <n v="6.61"/>
    <x v="95"/>
  </r>
  <r>
    <d v="2005-01-04T00:00:00"/>
    <n v="6.6"/>
    <n v="6.6"/>
    <x v="95"/>
  </r>
  <r>
    <d v="2005-01-05T00:00:00"/>
    <n v="6.6"/>
    <n v="6.62"/>
    <x v="95"/>
  </r>
  <r>
    <d v="2005-01-06T00:00:00"/>
    <n v="6.61"/>
    <n v="6.63"/>
    <x v="95"/>
  </r>
  <r>
    <d v="2005-01-07T00:00:00"/>
    <n v="6.61"/>
    <n v="6.64"/>
    <x v="95"/>
  </r>
  <r>
    <d v="2005-01-10T00:00:00"/>
    <n v="6.62"/>
    <n v="6.64"/>
    <x v="95"/>
  </r>
  <r>
    <d v="2005-01-11T00:00:00"/>
    <n v="6.6"/>
    <n v="6.65"/>
    <x v="95"/>
  </r>
  <r>
    <d v="2005-01-12T00:00:00"/>
    <n v="6.6"/>
    <n v="6.65"/>
    <x v="95"/>
  </r>
  <r>
    <d v="2005-01-13T00:00:00"/>
    <n v="6.61"/>
    <n v="6.65"/>
    <x v="95"/>
  </r>
  <r>
    <d v="2005-01-14T00:00:00"/>
    <n v="6.63"/>
    <n v="6.65"/>
    <x v="95"/>
  </r>
  <r>
    <d v="2005-01-17T00:00:00"/>
    <n v="6.64"/>
    <n v="6.65"/>
    <x v="95"/>
  </r>
  <r>
    <d v="2005-01-18T00:00:00"/>
    <n v="6.62"/>
    <n v="6.64"/>
    <x v="95"/>
  </r>
  <r>
    <d v="2005-01-19T00:00:00"/>
    <n v="6.64"/>
    <n v="6.65"/>
    <x v="95"/>
  </r>
  <r>
    <d v="2005-01-20T00:00:00"/>
    <n v="6.62"/>
    <n v="6.62"/>
    <x v="95"/>
  </r>
  <r>
    <d v="2005-01-21T00:00:00"/>
    <n v="6.6"/>
    <n v="6.63"/>
    <x v="95"/>
  </r>
  <r>
    <d v="2005-01-24T00:00:00"/>
    <n v="6.6"/>
    <n v="6.62"/>
    <x v="95"/>
  </r>
  <r>
    <d v="2005-01-25T00:00:00"/>
    <n v="6.6"/>
    <n v="6.62"/>
    <x v="95"/>
  </r>
  <r>
    <d v="2005-01-26T00:00:00"/>
    <n v="6.6"/>
    <n v="6.64"/>
    <x v="95"/>
  </r>
  <r>
    <d v="2005-01-27T00:00:00"/>
    <n v="6.6"/>
    <n v="6.63"/>
    <x v="95"/>
  </r>
  <r>
    <d v="2005-01-28T00:00:00"/>
    <n v="6.6"/>
    <n v="6.61"/>
    <x v="95"/>
  </r>
  <r>
    <d v="2005-01-31T00:00:00"/>
    <n v="6.6"/>
    <n v="6.61"/>
    <x v="95"/>
  </r>
  <r>
    <d v="2005-02-01T00:00:00"/>
    <n v="6.6"/>
    <n v="6.6"/>
    <x v="96"/>
  </r>
  <r>
    <d v="2005-02-02T00:00:00"/>
    <n v="6.6"/>
    <n v="6.6"/>
    <x v="96"/>
  </r>
  <r>
    <d v="2005-02-03T00:00:00"/>
    <n v="6.59"/>
    <n v="6.6"/>
    <x v="96"/>
  </r>
  <r>
    <d v="2005-02-04T00:00:00"/>
    <n v="6.57"/>
    <n v="6.6"/>
    <x v="96"/>
  </r>
  <r>
    <d v="2005-02-07T00:00:00"/>
    <n v="6.55"/>
    <n v="6.6"/>
    <x v="96"/>
  </r>
  <r>
    <d v="2005-02-08T00:00:00"/>
    <n v="6.54"/>
    <n v="6.6"/>
    <x v="96"/>
  </r>
  <r>
    <d v="2005-02-09T00:00:00"/>
    <n v="6.51"/>
    <n v="6.6"/>
    <x v="96"/>
  </r>
  <r>
    <d v="2005-02-10T00:00:00"/>
    <n v="6.52"/>
    <n v="6.61"/>
    <x v="96"/>
  </r>
  <r>
    <d v="2005-02-11T00:00:00"/>
    <n v="6.5"/>
    <n v="6.6"/>
    <x v="96"/>
  </r>
  <r>
    <d v="2005-02-14T00:00:00"/>
    <n v="6.5"/>
    <n v="6.59"/>
    <x v="96"/>
  </r>
  <r>
    <d v="2005-02-15T00:00:00"/>
    <n v="6.5"/>
    <n v="6.57"/>
    <x v="96"/>
  </r>
  <r>
    <d v="2005-02-16T00:00:00"/>
    <n v="6.35"/>
    <n v="6.51"/>
    <x v="96"/>
  </r>
  <r>
    <d v="2005-02-17T00:00:00"/>
    <n v="6.35"/>
    <n v="6.51"/>
    <x v="96"/>
  </r>
  <r>
    <d v="2005-02-18T00:00:00"/>
    <n v="6.35"/>
    <n v="6.51"/>
    <x v="96"/>
  </r>
  <r>
    <d v="2005-02-21T00:00:00"/>
    <n v="6.35"/>
    <n v="6.49"/>
    <x v="96"/>
  </r>
  <r>
    <d v="2005-02-22T00:00:00"/>
    <n v="6.37"/>
    <n v="6.49"/>
    <x v="96"/>
  </r>
  <r>
    <d v="2005-02-23T00:00:00"/>
    <n v="6.36"/>
    <n v="6.49"/>
    <x v="96"/>
  </r>
  <r>
    <d v="2005-02-24T00:00:00"/>
    <n v="6.35"/>
    <n v="6.48"/>
    <x v="96"/>
  </r>
  <r>
    <d v="2005-02-25T00:00:00"/>
    <n v="6.29"/>
    <n v="6.46"/>
    <x v="96"/>
  </r>
  <r>
    <d v="2005-02-28T00:00:00"/>
    <n v="6.18"/>
    <n v="6.31"/>
    <x v="96"/>
  </r>
  <r>
    <d v="2005-03-01T00:00:00"/>
    <n v="6.1"/>
    <n v="6.3"/>
    <x v="97"/>
  </r>
  <r>
    <d v="2005-03-02T00:00:00"/>
    <n v="6.09"/>
    <n v="6.3"/>
    <x v="97"/>
  </r>
  <r>
    <d v="2005-03-03T00:00:00"/>
    <n v="6.09"/>
    <n v="6.33"/>
    <x v="97"/>
  </r>
  <r>
    <d v="2005-03-04T00:00:00"/>
    <n v="6.1"/>
    <n v="6.35"/>
    <x v="97"/>
  </r>
  <r>
    <d v="2005-03-07T00:00:00"/>
    <n v="6.11"/>
    <n v="6.34"/>
    <x v="97"/>
  </r>
  <r>
    <d v="2005-03-08T00:00:00"/>
    <n v="6.05"/>
    <n v="6.26"/>
    <x v="97"/>
  </r>
  <r>
    <d v="2005-03-09T00:00:00"/>
    <n v="6"/>
    <n v="6.19"/>
    <x v="97"/>
  </r>
  <r>
    <d v="2005-03-10T00:00:00"/>
    <n v="5.92"/>
    <n v="6.17"/>
    <x v="97"/>
  </r>
  <r>
    <d v="2005-03-11T00:00:00"/>
    <n v="5.91"/>
    <n v="6.16"/>
    <x v="97"/>
  </r>
  <r>
    <d v="2005-03-14T00:00:00"/>
    <n v="5.91"/>
    <n v="6.15"/>
    <x v="97"/>
  </r>
  <r>
    <d v="2005-03-15T00:00:00"/>
    <n v="5.82"/>
    <n v="6.05"/>
    <x v="97"/>
  </r>
  <r>
    <d v="2005-03-16T00:00:00"/>
    <n v="5.88"/>
    <n v="6.1"/>
    <x v="97"/>
  </r>
  <r>
    <d v="2005-03-17T00:00:00"/>
    <n v="5.97"/>
    <n v="6.15"/>
    <x v="97"/>
  </r>
  <r>
    <d v="2005-03-18T00:00:00"/>
    <n v="5.9"/>
    <n v="6.1"/>
    <x v="97"/>
  </r>
  <r>
    <d v="2005-03-21T00:00:00"/>
    <n v="5.9"/>
    <n v="6.1"/>
    <x v="97"/>
  </r>
  <r>
    <d v="2005-03-22T00:00:00"/>
    <n v="5.9"/>
    <n v="6.09"/>
    <x v="97"/>
  </r>
  <r>
    <d v="2005-03-23T00:00:00"/>
    <n v="5.9"/>
    <n v="6.1"/>
    <x v="97"/>
  </r>
  <r>
    <d v="2005-03-24T00:00:00"/>
    <n v="5.9"/>
    <n v="6.05"/>
    <x v="97"/>
  </r>
  <r>
    <d v="2005-03-29T00:00:00"/>
    <n v="5.86"/>
    <n v="6.06"/>
    <x v="97"/>
  </r>
  <r>
    <d v="2005-03-30T00:00:00"/>
    <n v="5.87"/>
    <n v="6.09"/>
    <x v="97"/>
  </r>
  <r>
    <d v="2005-03-31T00:00:00"/>
    <n v="5.78"/>
    <n v="5.91"/>
    <x v="97"/>
  </r>
  <r>
    <d v="2005-04-01T00:00:00"/>
    <n v="5.75"/>
    <n v="5.89"/>
    <x v="98"/>
  </r>
  <r>
    <d v="2005-04-04T00:00:00"/>
    <n v="5.75"/>
    <n v="5.9"/>
    <x v="98"/>
  </r>
  <r>
    <d v="2005-04-05T00:00:00"/>
    <n v="5.75"/>
    <n v="5.9"/>
    <x v="98"/>
  </r>
  <r>
    <d v="2005-04-06T00:00:00"/>
    <n v="5.75"/>
    <n v="5.91"/>
    <x v="98"/>
  </r>
  <r>
    <d v="2005-04-07T00:00:00"/>
    <n v="5.73"/>
    <n v="5.9"/>
    <x v="98"/>
  </r>
  <r>
    <d v="2005-04-11T00:00:00"/>
    <n v="5.74"/>
    <n v="5.89"/>
    <x v="98"/>
  </r>
  <r>
    <d v="2005-04-12T00:00:00"/>
    <n v="5.7"/>
    <n v="5.89"/>
    <x v="98"/>
  </r>
  <r>
    <d v="2005-04-13T00:00:00"/>
    <n v="5.68"/>
    <n v="5.88"/>
    <x v="98"/>
  </r>
  <r>
    <d v="2005-04-14T00:00:00"/>
    <n v="5.7"/>
    <n v="5.86"/>
    <x v="98"/>
  </r>
  <r>
    <d v="2005-04-15T00:00:00"/>
    <n v="5.65"/>
    <n v="5.79"/>
    <x v="98"/>
  </r>
  <r>
    <d v="2005-04-18T00:00:00"/>
    <n v="5.65"/>
    <n v="5.79"/>
    <x v="98"/>
  </r>
  <r>
    <d v="2005-04-19T00:00:00"/>
    <n v="5.65"/>
    <n v="5.77"/>
    <x v="98"/>
  </r>
  <r>
    <d v="2005-04-20T00:00:00"/>
    <n v="5.61"/>
    <n v="5.7"/>
    <x v="98"/>
  </r>
  <r>
    <d v="2005-04-21T00:00:00"/>
    <n v="5.59"/>
    <n v="5.7"/>
    <x v="98"/>
  </r>
  <r>
    <d v="2005-04-22T00:00:00"/>
    <n v="5.55"/>
    <n v="5.66"/>
    <x v="98"/>
  </r>
  <r>
    <d v="2005-04-25T00:00:00"/>
    <n v="5.55"/>
    <n v="5.65"/>
    <x v="98"/>
  </r>
  <r>
    <d v="2005-04-26T00:00:00"/>
    <n v="5.5"/>
    <n v="5.65"/>
    <x v="98"/>
  </r>
  <r>
    <d v="2005-04-27T00:00:00"/>
    <n v="5.48"/>
    <n v="5.61"/>
    <x v="98"/>
  </r>
  <r>
    <d v="2005-04-28T00:00:00"/>
    <n v="5.49"/>
    <n v="5.6"/>
    <x v="98"/>
  </r>
  <r>
    <d v="2005-04-29T00:00:00"/>
    <n v="5.51"/>
    <n v="5.59"/>
    <x v="98"/>
  </r>
  <r>
    <d v="2005-05-02T00:00:00"/>
    <n v="5.5"/>
    <n v="5.58"/>
    <x v="99"/>
  </r>
  <r>
    <d v="2005-05-04T00:00:00"/>
    <n v="5.5"/>
    <n v="5.56"/>
    <x v="99"/>
  </r>
  <r>
    <d v="2005-05-05T00:00:00"/>
    <n v="5.45"/>
    <n v="5.56"/>
    <x v="99"/>
  </r>
  <r>
    <d v="2005-05-06T00:00:00"/>
    <n v="5.4"/>
    <n v="5.55"/>
    <x v="99"/>
  </r>
  <r>
    <d v="2005-05-09T00:00:00"/>
    <n v="5.39"/>
    <n v="5.51"/>
    <x v="99"/>
  </r>
  <r>
    <d v="2005-05-10T00:00:00"/>
    <n v="5.41"/>
    <n v="5.5"/>
    <x v="99"/>
  </r>
  <r>
    <d v="2005-05-11T00:00:00"/>
    <n v="5.42"/>
    <n v="5.51"/>
    <x v="99"/>
  </r>
  <r>
    <d v="2005-05-12T00:00:00"/>
    <n v="5.44"/>
    <n v="5.5"/>
    <x v="99"/>
  </r>
  <r>
    <d v="2005-05-13T00:00:00"/>
    <n v="5.43"/>
    <n v="5.5"/>
    <x v="99"/>
  </r>
  <r>
    <d v="2005-05-16T00:00:00"/>
    <n v="5.4"/>
    <n v="5.42"/>
    <x v="99"/>
  </r>
  <r>
    <d v="2005-05-17T00:00:00"/>
    <n v="5.41"/>
    <n v="5.46"/>
    <x v="99"/>
  </r>
  <r>
    <d v="2005-05-18T00:00:00"/>
    <n v="5.4"/>
    <n v="5.46"/>
    <x v="99"/>
  </r>
  <r>
    <d v="2005-05-19T00:00:00"/>
    <n v="5.39"/>
    <n v="5.44"/>
    <x v="99"/>
  </r>
  <r>
    <d v="2005-05-20T00:00:00"/>
    <n v="5.37"/>
    <n v="5.43"/>
    <x v="99"/>
  </r>
  <r>
    <d v="2005-05-23T00:00:00"/>
    <n v="5.37"/>
    <n v="5.45"/>
    <x v="99"/>
  </r>
  <r>
    <d v="2005-05-24T00:00:00"/>
    <n v="5.38"/>
    <n v="5.45"/>
    <x v="99"/>
  </r>
  <r>
    <d v="2005-05-25T00:00:00"/>
    <n v="5.36"/>
    <n v="5.43"/>
    <x v="99"/>
  </r>
  <r>
    <d v="2005-05-27T00:00:00"/>
    <n v="5.36"/>
    <n v="5.44"/>
    <x v="99"/>
  </r>
  <r>
    <d v="2005-05-30T00:00:00"/>
    <n v="5.37"/>
    <n v="5.44"/>
    <x v="99"/>
  </r>
  <r>
    <d v="2005-05-31T00:00:00"/>
    <n v="5.37"/>
    <n v="5.44"/>
    <x v="99"/>
  </r>
  <r>
    <d v="2005-06-01T00:00:00"/>
    <n v="5.18"/>
    <n v="5.28"/>
    <x v="100"/>
  </r>
  <r>
    <d v="2005-06-02T00:00:00"/>
    <n v="5.16"/>
    <n v="5.3"/>
    <x v="100"/>
  </r>
  <r>
    <d v="2005-06-03T00:00:00"/>
    <n v="5.18"/>
    <n v="5.3"/>
    <x v="100"/>
  </r>
  <r>
    <d v="2005-06-06T00:00:00"/>
    <n v="5.19"/>
    <n v="5.32"/>
    <x v="100"/>
  </r>
  <r>
    <d v="2005-06-07T00:00:00"/>
    <n v="5.13"/>
    <n v="5.31"/>
    <x v="100"/>
  </r>
  <r>
    <d v="2005-06-08T00:00:00"/>
    <n v="5.09"/>
    <n v="5.28"/>
    <x v="100"/>
  </r>
  <r>
    <d v="2005-06-09T00:00:00"/>
    <n v="5.09"/>
    <n v="5.29"/>
    <x v="100"/>
  </r>
  <r>
    <d v="2005-06-10T00:00:00"/>
    <n v="5.14"/>
    <n v="5.29"/>
    <x v="100"/>
  </r>
  <r>
    <d v="2005-06-13T00:00:00"/>
    <n v="5.13"/>
    <n v="5.26"/>
    <x v="100"/>
  </r>
  <r>
    <d v="2005-06-14T00:00:00"/>
    <n v="5.14"/>
    <n v="5.25"/>
    <x v="100"/>
  </r>
  <r>
    <d v="2005-06-15T00:00:00"/>
    <n v="5.15"/>
    <n v="5.26"/>
    <x v="100"/>
  </r>
  <r>
    <d v="2005-06-16T00:00:00"/>
    <n v="5.14"/>
    <n v="5.27"/>
    <x v="100"/>
  </r>
  <r>
    <d v="2005-06-17T00:00:00"/>
    <n v="5.14"/>
    <n v="5.28"/>
    <x v="100"/>
  </r>
  <r>
    <d v="2005-06-20T00:00:00"/>
    <n v="5.05"/>
    <n v="5.2"/>
    <x v="100"/>
  </r>
  <r>
    <d v="2005-06-21T00:00:00"/>
    <n v="5.0199999999999996"/>
    <n v="5.2"/>
    <x v="100"/>
  </r>
  <r>
    <d v="2005-06-22T00:00:00"/>
    <n v="5.01"/>
    <n v="5.2"/>
    <x v="100"/>
  </r>
  <r>
    <d v="2005-06-23T00:00:00"/>
    <n v="5"/>
    <n v="5.17"/>
    <x v="100"/>
  </r>
  <r>
    <d v="2005-06-24T00:00:00"/>
    <n v="4.9800000000000004"/>
    <n v="5.17"/>
    <x v="100"/>
  </r>
  <r>
    <d v="2005-06-27T00:00:00"/>
    <n v="4.9000000000000004"/>
    <n v="5.12"/>
    <x v="100"/>
  </r>
  <r>
    <d v="2005-06-28T00:00:00"/>
    <n v="4.91"/>
    <n v="5.0999999999999996"/>
    <x v="100"/>
  </r>
  <r>
    <d v="2005-06-29T00:00:00"/>
    <n v="4.91"/>
    <n v="5.05"/>
    <x v="100"/>
  </r>
  <r>
    <d v="2005-06-30T00:00:00"/>
    <n v="4.74"/>
    <n v="4.9000000000000004"/>
    <x v="100"/>
  </r>
  <r>
    <d v="2005-07-01T00:00:00"/>
    <n v="4.6399999999999997"/>
    <n v="4.76"/>
    <x v="101"/>
  </r>
  <r>
    <d v="2005-07-04T00:00:00"/>
    <n v="4.6100000000000003"/>
    <n v="4.71"/>
    <x v="101"/>
  </r>
  <r>
    <d v="2005-07-05T00:00:00"/>
    <n v="4.5999999999999996"/>
    <n v="4.74"/>
    <x v="101"/>
  </r>
  <r>
    <d v="2005-07-06T00:00:00"/>
    <n v="4.5999999999999996"/>
    <n v="4.74"/>
    <x v="101"/>
  </r>
  <r>
    <d v="2005-07-07T00:00:00"/>
    <n v="4.57"/>
    <n v="4.7300000000000004"/>
    <x v="101"/>
  </r>
  <r>
    <d v="2005-07-08T00:00:00"/>
    <n v="4.58"/>
    <n v="4.72"/>
    <x v="101"/>
  </r>
  <r>
    <d v="2005-07-11T00:00:00"/>
    <n v="4.58"/>
    <n v="4.7300000000000004"/>
    <x v="101"/>
  </r>
  <r>
    <d v="2005-07-12T00:00:00"/>
    <n v="4.55"/>
    <n v="4.7"/>
    <x v="101"/>
  </r>
  <r>
    <d v="2005-07-13T00:00:00"/>
    <n v="4.53"/>
    <n v="4.6900000000000004"/>
    <x v="101"/>
  </r>
  <r>
    <d v="2005-07-14T00:00:00"/>
    <n v="4.54"/>
    <n v="4.7"/>
    <x v="101"/>
  </r>
  <r>
    <d v="2005-07-15T00:00:00"/>
    <n v="4.4400000000000004"/>
    <n v="4.6100000000000003"/>
    <x v="101"/>
  </r>
  <r>
    <d v="2005-07-18T00:00:00"/>
    <n v="4.41"/>
    <n v="4.6100000000000003"/>
    <x v="101"/>
  </r>
  <r>
    <d v="2005-07-19T00:00:00"/>
    <n v="4.42"/>
    <n v="4.5999999999999996"/>
    <x v="101"/>
  </r>
  <r>
    <d v="2005-07-20T00:00:00"/>
    <n v="4.54"/>
    <n v="4.6500000000000004"/>
    <x v="101"/>
  </r>
  <r>
    <d v="2005-07-21T00:00:00"/>
    <n v="4.54"/>
    <n v="4.6500000000000004"/>
    <x v="101"/>
  </r>
  <r>
    <d v="2005-07-22T00:00:00"/>
    <n v="4.55"/>
    <n v="4.63"/>
    <x v="101"/>
  </r>
  <r>
    <d v="2005-07-25T00:00:00"/>
    <n v="4.58"/>
    <n v="4.6500000000000004"/>
    <x v="101"/>
  </r>
  <r>
    <d v="2005-07-26T00:00:00"/>
    <n v="4.6100000000000003"/>
    <n v="4.66"/>
    <x v="101"/>
  </r>
  <r>
    <d v="2005-07-27T00:00:00"/>
    <n v="4.6100000000000003"/>
    <n v="4.68"/>
    <x v="101"/>
  </r>
  <r>
    <d v="2005-07-28T00:00:00"/>
    <n v="4.62"/>
    <n v="4.67"/>
    <x v="101"/>
  </r>
  <r>
    <d v="2005-07-29T00:00:00"/>
    <n v="4.5999999999999996"/>
    <n v="4.67"/>
    <x v="101"/>
  </r>
  <r>
    <d v="2005-08-01T00:00:00"/>
    <n v="4.6399999999999997"/>
    <n v="4.66"/>
    <x v="102"/>
  </r>
  <r>
    <d v="2005-08-02T00:00:00"/>
    <n v="4.63"/>
    <n v="4.66"/>
    <x v="102"/>
  </r>
  <r>
    <d v="2005-08-03T00:00:00"/>
    <n v="4.6399999999999997"/>
    <n v="4.66"/>
    <x v="102"/>
  </r>
  <r>
    <d v="2005-08-04T00:00:00"/>
    <n v="4.6500000000000004"/>
    <n v="4.67"/>
    <x v="102"/>
  </r>
  <r>
    <d v="2005-08-05T00:00:00"/>
    <n v="4.6399999999999997"/>
    <n v="4.6900000000000004"/>
    <x v="102"/>
  </r>
  <r>
    <d v="2005-08-08T00:00:00"/>
    <n v="4.6500000000000004"/>
    <n v="4.7"/>
    <x v="102"/>
  </r>
  <r>
    <d v="2005-08-09T00:00:00"/>
    <n v="4.63"/>
    <n v="4.7"/>
    <x v="102"/>
  </r>
  <r>
    <d v="2005-08-10T00:00:00"/>
    <n v="4.62"/>
    <n v="4.7"/>
    <x v="102"/>
  </r>
  <r>
    <d v="2005-08-11T00:00:00"/>
    <n v="4.62"/>
    <n v="4.6900000000000004"/>
    <x v="102"/>
  </r>
  <r>
    <d v="2005-08-12T00:00:00"/>
    <n v="4.6100000000000003"/>
    <n v="4.68"/>
    <x v="102"/>
  </r>
  <r>
    <d v="2005-08-16T00:00:00"/>
    <n v="4.62"/>
    <n v="4.6500000000000004"/>
    <x v="102"/>
  </r>
  <r>
    <d v="2005-08-17T00:00:00"/>
    <n v="4.67"/>
    <n v="4.7"/>
    <x v="102"/>
  </r>
  <r>
    <d v="2005-08-18T00:00:00"/>
    <n v="4.68"/>
    <n v="4.7"/>
    <x v="102"/>
  </r>
  <r>
    <d v="2005-08-19T00:00:00"/>
    <n v="4.67"/>
    <n v="4.7"/>
    <x v="102"/>
  </r>
  <r>
    <d v="2005-08-22T00:00:00"/>
    <n v="4.66"/>
    <n v="4.7"/>
    <x v="102"/>
  </r>
  <r>
    <d v="2005-08-23T00:00:00"/>
    <n v="4.6399999999999997"/>
    <n v="4.7"/>
    <x v="102"/>
  </r>
  <r>
    <d v="2005-08-24T00:00:00"/>
    <n v="4.62"/>
    <n v="4.68"/>
    <x v="102"/>
  </r>
  <r>
    <d v="2005-08-25T00:00:00"/>
    <n v="4.6100000000000003"/>
    <n v="4.66"/>
    <x v="102"/>
  </r>
  <r>
    <d v="2005-08-26T00:00:00"/>
    <n v="4.6100000000000003"/>
    <n v="4.66"/>
    <x v="102"/>
  </r>
  <r>
    <d v="2005-08-29T00:00:00"/>
    <n v="4.5999999999999996"/>
    <n v="4.63"/>
    <x v="102"/>
  </r>
  <r>
    <d v="2005-08-30T00:00:00"/>
    <n v="4.5999999999999996"/>
    <n v="4.63"/>
    <x v="102"/>
  </r>
  <r>
    <d v="2005-08-31T00:00:00"/>
    <n v="4.57"/>
    <n v="4.6100000000000003"/>
    <x v="102"/>
  </r>
  <r>
    <d v="2005-09-01T00:00:00"/>
    <n v="4.51"/>
    <n v="4.55"/>
    <x v="103"/>
  </r>
  <r>
    <d v="2005-09-02T00:00:00"/>
    <n v="4.4800000000000004"/>
    <n v="4.54"/>
    <x v="103"/>
  </r>
  <r>
    <d v="2005-09-05T00:00:00"/>
    <n v="4.4800000000000004"/>
    <n v="4.5599999999999996"/>
    <x v="103"/>
  </r>
  <r>
    <d v="2005-09-06T00:00:00"/>
    <n v="4.4800000000000004"/>
    <n v="4.57"/>
    <x v="103"/>
  </r>
  <r>
    <d v="2005-09-07T00:00:00"/>
    <n v="4.46"/>
    <n v="4.55"/>
    <x v="103"/>
  </r>
  <r>
    <d v="2005-09-08T00:00:00"/>
    <n v="4.46"/>
    <n v="4.53"/>
    <x v="103"/>
  </r>
  <r>
    <d v="2005-09-09T00:00:00"/>
    <n v="4.46"/>
    <n v="4.53"/>
    <x v="103"/>
  </r>
  <r>
    <d v="2005-09-12T00:00:00"/>
    <n v="4.4800000000000004"/>
    <n v="4.55"/>
    <x v="103"/>
  </r>
  <r>
    <d v="2005-09-13T00:00:00"/>
    <n v="4.47"/>
    <n v="4.54"/>
    <x v="103"/>
  </r>
  <r>
    <d v="2005-09-14T00:00:00"/>
    <n v="4.45"/>
    <n v="4.54"/>
    <x v="103"/>
  </r>
  <r>
    <d v="2005-09-15T00:00:00"/>
    <n v="4.43"/>
    <n v="4.53"/>
    <x v="103"/>
  </r>
  <r>
    <d v="2005-09-16T00:00:00"/>
    <n v="4.43"/>
    <n v="4.53"/>
    <x v="103"/>
  </r>
  <r>
    <d v="2005-09-19T00:00:00"/>
    <n v="4.42"/>
    <n v="4.51"/>
    <x v="103"/>
  </r>
  <r>
    <d v="2005-09-20T00:00:00"/>
    <n v="4.3899999999999997"/>
    <n v="4.49"/>
    <x v="103"/>
  </r>
  <r>
    <d v="2005-09-21T00:00:00"/>
    <n v="4.3499999999999996"/>
    <n v="4.4800000000000004"/>
    <x v="103"/>
  </r>
  <r>
    <d v="2005-09-22T00:00:00"/>
    <n v="4.34"/>
    <n v="4.46"/>
    <x v="103"/>
  </r>
  <r>
    <d v="2005-09-23T00:00:00"/>
    <n v="4.3499999999999996"/>
    <n v="4.46"/>
    <x v="103"/>
  </r>
  <r>
    <d v="2005-09-26T00:00:00"/>
    <n v="4.3499999999999996"/>
    <n v="4.46"/>
    <x v="103"/>
  </r>
  <r>
    <d v="2005-09-27T00:00:00"/>
    <n v="4.3499999999999996"/>
    <n v="4.46"/>
    <x v="103"/>
  </r>
  <r>
    <d v="2005-09-28T00:00:00"/>
    <n v="4.3499999999999996"/>
    <n v="4.45"/>
    <x v="103"/>
  </r>
  <r>
    <d v="2005-09-29T00:00:00"/>
    <n v="4.4000000000000004"/>
    <n v="4.5"/>
    <x v="103"/>
  </r>
  <r>
    <d v="2005-09-30T00:00:00"/>
    <n v="4.41"/>
    <n v="4.5"/>
    <x v="103"/>
  </r>
  <r>
    <d v="2005-10-03T00:00:00"/>
    <n v="4.43"/>
    <n v="4.51"/>
    <x v="104"/>
  </r>
  <r>
    <d v="2005-10-04T00:00:00"/>
    <n v="4.47"/>
    <n v="4.55"/>
    <x v="104"/>
  </r>
  <r>
    <d v="2005-10-05T00:00:00"/>
    <n v="4.4800000000000004"/>
    <n v="4.54"/>
    <x v="104"/>
  </r>
  <r>
    <d v="2005-10-06T00:00:00"/>
    <n v="4.47"/>
    <n v="4.55"/>
    <x v="104"/>
  </r>
  <r>
    <d v="2005-10-07T00:00:00"/>
    <n v="4.46"/>
    <n v="4.54"/>
    <x v="104"/>
  </r>
  <r>
    <d v="2005-10-10T00:00:00"/>
    <n v="4.47"/>
    <n v="4.55"/>
    <x v="104"/>
  </r>
  <r>
    <d v="2005-10-11T00:00:00"/>
    <n v="4.46"/>
    <n v="4.54"/>
    <x v="104"/>
  </r>
  <r>
    <d v="2005-10-12T00:00:00"/>
    <n v="4.45"/>
    <n v="4.54"/>
    <x v="104"/>
  </r>
  <r>
    <d v="2005-10-13T00:00:00"/>
    <n v="4.45"/>
    <n v="4.53"/>
    <x v="104"/>
  </r>
  <r>
    <d v="2005-10-14T00:00:00"/>
    <n v="4.5"/>
    <n v="4.54"/>
    <x v="104"/>
  </r>
  <r>
    <d v="2005-10-17T00:00:00"/>
    <n v="4.5"/>
    <n v="4.53"/>
    <x v="104"/>
  </r>
  <r>
    <d v="2005-10-18T00:00:00"/>
    <n v="4.47"/>
    <n v="4.51"/>
    <x v="104"/>
  </r>
  <r>
    <d v="2005-10-19T00:00:00"/>
    <n v="4.4800000000000004"/>
    <n v="4.5199999999999996"/>
    <x v="104"/>
  </r>
  <r>
    <d v="2005-10-20T00:00:00"/>
    <n v="4.49"/>
    <n v="4.51"/>
    <x v="104"/>
  </r>
  <r>
    <d v="2005-10-21T00:00:00"/>
    <n v="4.5"/>
    <n v="4.5199999999999996"/>
    <x v="104"/>
  </r>
  <r>
    <d v="2005-10-24T00:00:00"/>
    <n v="4.5"/>
    <n v="4.54"/>
    <x v="104"/>
  </r>
  <r>
    <d v="2005-10-25T00:00:00"/>
    <n v="4.5"/>
    <n v="4.54"/>
    <x v="104"/>
  </r>
  <r>
    <d v="2005-10-26T00:00:00"/>
    <n v="4.5"/>
    <n v="4.53"/>
    <x v="104"/>
  </r>
  <r>
    <d v="2005-10-27T00:00:00"/>
    <n v="4.63"/>
    <n v="4.62"/>
    <x v="104"/>
  </r>
  <r>
    <d v="2005-10-28T00:00:00"/>
    <n v="4.6500000000000004"/>
    <n v="4.62"/>
    <x v="104"/>
  </r>
  <r>
    <d v="2005-10-31T00:00:00"/>
    <n v="4.6399999999999997"/>
    <n v="4.62"/>
    <x v="104"/>
  </r>
  <r>
    <d v="2005-11-02T00:00:00"/>
    <n v="4.66"/>
    <n v="4.6399999999999997"/>
    <x v="105"/>
  </r>
  <r>
    <d v="2005-11-03T00:00:00"/>
    <n v="4.6500000000000004"/>
    <n v="4.6399999999999997"/>
    <x v="105"/>
  </r>
  <r>
    <d v="2005-11-04T00:00:00"/>
    <n v="4.6500000000000004"/>
    <n v="4.6399999999999997"/>
    <x v="105"/>
  </r>
  <r>
    <d v="2005-11-07T00:00:00"/>
    <n v="4.7"/>
    <n v="4.6500000000000004"/>
    <x v="105"/>
  </r>
  <r>
    <d v="2005-11-08T00:00:00"/>
    <n v="4.72"/>
    <n v="4.6500000000000004"/>
    <x v="105"/>
  </r>
  <r>
    <d v="2005-11-09T00:00:00"/>
    <n v="4.71"/>
    <n v="4.6500000000000004"/>
    <x v="105"/>
  </r>
  <r>
    <d v="2005-11-10T00:00:00"/>
    <n v="4.7300000000000004"/>
    <n v="4.6500000000000004"/>
    <x v="105"/>
  </r>
  <r>
    <d v="2005-11-14T00:00:00"/>
    <n v="4.7300000000000004"/>
    <n v="4.6500000000000004"/>
    <x v="105"/>
  </r>
  <r>
    <d v="2005-11-15T00:00:00"/>
    <n v="4.7"/>
    <n v="4.6500000000000004"/>
    <x v="105"/>
  </r>
  <r>
    <d v="2005-11-16T00:00:00"/>
    <n v="4.6900000000000004"/>
    <n v="4.6500000000000004"/>
    <x v="105"/>
  </r>
  <r>
    <d v="2005-11-17T00:00:00"/>
    <n v="4.67"/>
    <n v="4.6399999999999997"/>
    <x v="105"/>
  </r>
  <r>
    <d v="2005-11-18T00:00:00"/>
    <n v="4.68"/>
    <n v="4.6399999999999997"/>
    <x v="105"/>
  </r>
  <r>
    <d v="2005-11-21T00:00:00"/>
    <n v="4.6900000000000004"/>
    <n v="4.6399999999999997"/>
    <x v="105"/>
  </r>
  <r>
    <d v="2005-11-22T00:00:00"/>
    <n v="4.7"/>
    <n v="4.63"/>
    <x v="105"/>
  </r>
  <r>
    <d v="2005-11-23T00:00:00"/>
    <n v="4.6900000000000004"/>
    <n v="4.62"/>
    <x v="105"/>
  </r>
  <r>
    <d v="2005-11-24T00:00:00"/>
    <n v="4.66"/>
    <n v="4.62"/>
    <x v="105"/>
  </r>
  <r>
    <d v="2005-11-25T00:00:00"/>
    <n v="4.67"/>
    <n v="4.63"/>
    <x v="105"/>
  </r>
  <r>
    <d v="2005-11-28T00:00:00"/>
    <n v="4.6500000000000004"/>
    <n v="4.62"/>
    <x v="105"/>
  </r>
  <r>
    <d v="2005-11-29T00:00:00"/>
    <n v="4.66"/>
    <n v="4.63"/>
    <x v="105"/>
  </r>
  <r>
    <d v="2005-11-30T00:00:00"/>
    <n v="4.6900000000000004"/>
    <n v="4.63"/>
    <x v="105"/>
  </r>
  <r>
    <d v="2005-12-01T00:00:00"/>
    <n v="4.72"/>
    <n v="4.6500000000000004"/>
    <x v="106"/>
  </r>
  <r>
    <d v="2005-12-02T00:00:00"/>
    <n v="4.71"/>
    <n v="4.6399999999999997"/>
    <x v="106"/>
  </r>
  <r>
    <d v="2005-12-05T00:00:00"/>
    <n v="4.71"/>
    <n v="4.6399999999999997"/>
    <x v="106"/>
  </r>
  <r>
    <d v="2005-12-06T00:00:00"/>
    <n v="4.7"/>
    <n v="4.6399999999999997"/>
    <x v="106"/>
  </r>
  <r>
    <d v="2005-12-07T00:00:00"/>
    <n v="4.7"/>
    <n v="4.6399999999999997"/>
    <x v="106"/>
  </r>
  <r>
    <d v="2005-12-08T00:00:00"/>
    <n v="4.6900000000000004"/>
    <n v="4.63"/>
    <x v="106"/>
  </r>
  <r>
    <d v="2005-12-09T00:00:00"/>
    <n v="4.7"/>
    <n v="4.63"/>
    <x v="106"/>
  </r>
  <r>
    <d v="2005-12-12T00:00:00"/>
    <n v="4.7"/>
    <n v="4.6100000000000003"/>
    <x v="106"/>
  </r>
  <r>
    <d v="2005-12-13T00:00:00"/>
    <n v="4.7"/>
    <n v="4.6100000000000003"/>
    <x v="106"/>
  </r>
  <r>
    <d v="2005-12-14T00:00:00"/>
    <n v="4.66"/>
    <n v="4.63"/>
    <x v="106"/>
  </r>
  <r>
    <d v="2005-12-15T00:00:00"/>
    <n v="4.59"/>
    <n v="4.5599999999999996"/>
    <x v="106"/>
  </r>
  <r>
    <d v="2005-12-16T00:00:00"/>
    <n v="4.6100000000000003"/>
    <n v="4.5999999999999996"/>
    <x v="106"/>
  </r>
  <r>
    <d v="2005-12-19T00:00:00"/>
    <n v="4.63"/>
    <n v="4.62"/>
    <x v="106"/>
  </r>
  <r>
    <d v="2005-12-20T00:00:00"/>
    <n v="4.63"/>
    <n v="4.63"/>
    <x v="106"/>
  </r>
  <r>
    <d v="2005-12-21T00:00:00"/>
    <n v="4.62"/>
    <n v="4.6100000000000003"/>
    <x v="106"/>
  </r>
  <r>
    <d v="2005-12-22T00:00:00"/>
    <n v="4.6100000000000003"/>
    <n v="4.6100000000000003"/>
    <x v="106"/>
  </r>
  <r>
    <d v="2005-12-23T00:00:00"/>
    <n v="4.6100000000000003"/>
    <n v="4.5999999999999996"/>
    <x v="106"/>
  </r>
  <r>
    <d v="2005-12-27T00:00:00"/>
    <n v="4.5999999999999996"/>
    <n v="4.5999999999999996"/>
    <x v="106"/>
  </r>
  <r>
    <d v="2005-12-28T00:00:00"/>
    <n v="4.5999999999999996"/>
    <n v="4.5999999999999996"/>
    <x v="106"/>
  </r>
  <r>
    <d v="2005-12-29T00:00:00"/>
    <n v="4.5999999999999996"/>
    <n v="4.5999999999999996"/>
    <x v="106"/>
  </r>
  <r>
    <d v="2005-12-30T00:00:00"/>
    <n v="4.5999999999999996"/>
    <n v="4.5999999999999996"/>
    <x v="106"/>
  </r>
  <r>
    <d v="2006-01-02T00:00:00"/>
    <n v="4.5999999999999996"/>
    <n v="4.6100000000000003"/>
    <x v="107"/>
  </r>
  <r>
    <d v="2006-01-03T00:00:00"/>
    <n v="4.5999999999999996"/>
    <n v="4.5999999999999996"/>
    <x v="107"/>
  </r>
  <r>
    <d v="2006-01-04T00:00:00"/>
    <n v="4.55"/>
    <n v="4.5599999999999996"/>
    <x v="107"/>
  </r>
  <r>
    <d v="2006-01-05T00:00:00"/>
    <n v="4.55"/>
    <n v="4.55"/>
    <x v="107"/>
  </r>
  <r>
    <d v="2006-01-06T00:00:00"/>
    <n v="4.54"/>
    <n v="4.55"/>
    <x v="107"/>
  </r>
  <r>
    <d v="2006-01-09T00:00:00"/>
    <n v="4.5"/>
    <n v="4.51"/>
    <x v="107"/>
  </r>
  <r>
    <d v="2006-01-10T00:00:00"/>
    <n v="4.46"/>
    <n v="4.5"/>
    <x v="107"/>
  </r>
  <r>
    <d v="2006-01-11T00:00:00"/>
    <n v="4.46"/>
    <n v="4.49"/>
    <x v="107"/>
  </r>
  <r>
    <d v="2006-01-12T00:00:00"/>
    <n v="4.45"/>
    <n v="4.49"/>
    <x v="107"/>
  </r>
  <r>
    <d v="2006-01-13T00:00:00"/>
    <n v="4.46"/>
    <n v="4.5"/>
    <x v="107"/>
  </r>
  <r>
    <d v="2006-01-16T00:00:00"/>
    <n v="4.45"/>
    <n v="4.47"/>
    <x v="107"/>
  </r>
  <r>
    <d v="2006-01-17T00:00:00"/>
    <n v="4.45"/>
    <n v="4.49"/>
    <x v="107"/>
  </r>
  <r>
    <d v="2006-01-18T00:00:00"/>
    <n v="4.45"/>
    <n v="4.49"/>
    <x v="107"/>
  </r>
  <r>
    <d v="2006-01-19T00:00:00"/>
    <n v="4.46"/>
    <n v="4.4800000000000004"/>
    <x v="107"/>
  </r>
  <r>
    <d v="2006-01-20T00:00:00"/>
    <n v="4.45"/>
    <n v="4.46"/>
    <x v="107"/>
  </r>
  <r>
    <d v="2006-01-23T00:00:00"/>
    <n v="4.45"/>
    <n v="4.47"/>
    <x v="107"/>
  </r>
  <r>
    <d v="2006-01-24T00:00:00"/>
    <n v="4.4400000000000004"/>
    <n v="4.46"/>
    <x v="107"/>
  </r>
  <r>
    <d v="2006-01-25T00:00:00"/>
    <n v="4.4000000000000004"/>
    <n v="4.43"/>
    <x v="107"/>
  </r>
  <r>
    <d v="2006-01-26T00:00:00"/>
    <n v="4.38"/>
    <n v="4.4000000000000004"/>
    <x v="107"/>
  </r>
  <r>
    <d v="2006-01-27T00:00:00"/>
    <n v="4.38"/>
    <n v="4.3899999999999997"/>
    <x v="107"/>
  </r>
  <r>
    <d v="2006-01-30T00:00:00"/>
    <n v="4.3899999999999997"/>
    <n v="4.4000000000000004"/>
    <x v="107"/>
  </r>
  <r>
    <d v="2006-01-31T00:00:00"/>
    <n v="4.37"/>
    <n v="4.4000000000000004"/>
    <x v="107"/>
  </r>
  <r>
    <d v="2006-02-01T00:00:00"/>
    <n v="4.3499999999999996"/>
    <n v="4.34"/>
    <x v="108"/>
  </r>
  <r>
    <d v="2006-02-02T00:00:00"/>
    <n v="4.3499999999999996"/>
    <n v="4.34"/>
    <x v="108"/>
  </r>
  <r>
    <d v="2006-02-03T00:00:00"/>
    <n v="4.34"/>
    <n v="4.34"/>
    <x v="108"/>
  </r>
  <r>
    <d v="2006-02-06T00:00:00"/>
    <n v="4.34"/>
    <n v="4.34"/>
    <x v="108"/>
  </r>
  <r>
    <d v="2006-02-07T00:00:00"/>
    <n v="4.34"/>
    <n v="4.34"/>
    <x v="108"/>
  </r>
  <r>
    <d v="2006-02-08T00:00:00"/>
    <n v="4.3099999999999996"/>
    <n v="4.32"/>
    <x v="108"/>
  </r>
  <r>
    <d v="2006-02-09T00:00:00"/>
    <n v="4.3"/>
    <n v="4.32"/>
    <x v="108"/>
  </r>
  <r>
    <d v="2006-02-10T00:00:00"/>
    <n v="4.3"/>
    <n v="4.33"/>
    <x v="108"/>
  </r>
  <r>
    <d v="2006-02-13T00:00:00"/>
    <n v="4.29"/>
    <n v="4.32"/>
    <x v="108"/>
  </r>
  <r>
    <d v="2006-02-14T00:00:00"/>
    <n v="4.2699999999999996"/>
    <n v="4.3"/>
    <x v="108"/>
  </r>
  <r>
    <d v="2006-02-15T00:00:00"/>
    <n v="4.26"/>
    <n v="4.2699999999999996"/>
    <x v="108"/>
  </r>
  <r>
    <d v="2006-02-16T00:00:00"/>
    <n v="4.22"/>
    <n v="4.24"/>
    <x v="108"/>
  </r>
  <r>
    <d v="2006-02-17T00:00:00"/>
    <n v="4.18"/>
    <n v="4.2"/>
    <x v="108"/>
  </r>
  <r>
    <d v="2006-02-20T00:00:00"/>
    <n v="4.0999999999999996"/>
    <n v="4.18"/>
    <x v="108"/>
  </r>
  <r>
    <d v="2006-02-21T00:00:00"/>
    <n v="4.0999999999999996"/>
    <n v="4.1900000000000004"/>
    <x v="108"/>
  </r>
  <r>
    <d v="2006-02-22T00:00:00"/>
    <n v="4.0999999999999996"/>
    <n v="4.18"/>
    <x v="108"/>
  </r>
  <r>
    <d v="2006-02-23T00:00:00"/>
    <n v="4.0999999999999996"/>
    <n v="4.1900000000000004"/>
    <x v="108"/>
  </r>
  <r>
    <d v="2006-02-24T00:00:00"/>
    <n v="4.0999999999999996"/>
    <n v="4.17"/>
    <x v="108"/>
  </r>
  <r>
    <d v="2006-02-27T00:00:00"/>
    <n v="4.0999999999999996"/>
    <n v="4.16"/>
    <x v="108"/>
  </r>
  <r>
    <d v="2006-02-28T00:00:00"/>
    <n v="4.1100000000000003"/>
    <n v="4.16"/>
    <x v="108"/>
  </r>
  <r>
    <d v="2006-03-01T00:00:00"/>
    <n v="4.0599999999999996"/>
    <n v="4.08"/>
    <x v="109"/>
  </r>
  <r>
    <d v="2006-03-02T00:00:00"/>
    <n v="4.0599999999999996"/>
    <n v="4.09"/>
    <x v="109"/>
  </r>
  <r>
    <d v="2006-03-03T00:00:00"/>
    <n v="4.05"/>
    <n v="4.08"/>
    <x v="109"/>
  </r>
  <r>
    <d v="2006-03-06T00:00:00"/>
    <n v="4.05"/>
    <n v="4.09"/>
    <x v="109"/>
  </r>
  <r>
    <d v="2006-03-07T00:00:00"/>
    <n v="4.0599999999999996"/>
    <n v="4.0999999999999996"/>
    <x v="109"/>
  </r>
  <r>
    <d v="2006-03-08T00:00:00"/>
    <n v="4.09"/>
    <n v="4.0999999999999996"/>
    <x v="109"/>
  </r>
  <r>
    <d v="2006-03-09T00:00:00"/>
    <n v="4.0999999999999996"/>
    <n v="4.1100000000000003"/>
    <x v="109"/>
  </r>
  <r>
    <d v="2006-03-10T00:00:00"/>
    <n v="4.0999999999999996"/>
    <n v="4.13"/>
    <x v="109"/>
  </r>
  <r>
    <d v="2006-03-13T00:00:00"/>
    <n v="4.0999999999999996"/>
    <n v="4.12"/>
    <x v="109"/>
  </r>
  <r>
    <d v="2006-03-14T00:00:00"/>
    <n v="4.0999999999999996"/>
    <n v="4.13"/>
    <x v="109"/>
  </r>
  <r>
    <d v="2006-03-15T00:00:00"/>
    <n v="4.0999999999999996"/>
    <n v="4.1100000000000003"/>
    <x v="109"/>
  </r>
  <r>
    <d v="2006-03-16T00:00:00"/>
    <n v="4.09"/>
    <n v="4.1100000000000003"/>
    <x v="109"/>
  </r>
  <r>
    <d v="2006-03-17T00:00:00"/>
    <n v="4.09"/>
    <n v="4.0999999999999996"/>
    <x v="109"/>
  </r>
  <r>
    <d v="2006-03-20T00:00:00"/>
    <n v="4.12"/>
    <n v="4.13"/>
    <x v="109"/>
  </r>
  <r>
    <d v="2006-03-21T00:00:00"/>
    <n v="4.13"/>
    <n v="4.13"/>
    <x v="109"/>
  </r>
  <r>
    <d v="2006-03-22T00:00:00"/>
    <n v="4.1399999999999997"/>
    <n v="4.1399999999999997"/>
    <x v="109"/>
  </r>
  <r>
    <d v="2006-03-23T00:00:00"/>
    <n v="4.13"/>
    <n v="4.13"/>
    <x v="109"/>
  </r>
  <r>
    <d v="2006-03-24T00:00:00"/>
    <n v="4.12"/>
    <n v="4.13"/>
    <x v="109"/>
  </r>
  <r>
    <d v="2006-03-27T00:00:00"/>
    <n v="4.1399999999999997"/>
    <n v="4.1500000000000004"/>
    <x v="109"/>
  </r>
  <r>
    <d v="2006-03-28T00:00:00"/>
    <n v="4.1500000000000004"/>
    <n v="4.1500000000000004"/>
    <x v="109"/>
  </r>
  <r>
    <d v="2006-03-29T00:00:00"/>
    <n v="4.16"/>
    <n v="4.16"/>
    <x v="109"/>
  </r>
  <r>
    <d v="2006-03-30T00:00:00"/>
    <n v="4.16"/>
    <n v="4.1500000000000004"/>
    <x v="109"/>
  </r>
  <r>
    <d v="2006-03-31T00:00:00"/>
    <n v="4.16"/>
    <n v="4.17"/>
    <x v="109"/>
  </r>
  <r>
    <d v="2006-04-03T00:00:00"/>
    <n v="4.17"/>
    <n v="4.18"/>
    <x v="110"/>
  </r>
  <r>
    <d v="2006-04-04T00:00:00"/>
    <n v="4.17"/>
    <n v="4.17"/>
    <x v="110"/>
  </r>
  <r>
    <d v="2006-04-05T00:00:00"/>
    <n v="4.18"/>
    <n v="4.17"/>
    <x v="110"/>
  </r>
  <r>
    <d v="2006-04-06T00:00:00"/>
    <n v="4.17"/>
    <n v="4.1500000000000004"/>
    <x v="110"/>
  </r>
  <r>
    <d v="2006-04-07T00:00:00"/>
    <n v="4.16"/>
    <n v="4.1500000000000004"/>
    <x v="110"/>
  </r>
  <r>
    <d v="2006-04-10T00:00:00"/>
    <n v="4.17"/>
    <n v="4.16"/>
    <x v="110"/>
  </r>
  <r>
    <d v="2006-04-11T00:00:00"/>
    <n v="4.16"/>
    <n v="4.1500000000000004"/>
    <x v="110"/>
  </r>
  <r>
    <d v="2006-04-12T00:00:00"/>
    <n v="4.16"/>
    <n v="4.1399999999999997"/>
    <x v="110"/>
  </r>
  <r>
    <d v="2006-04-13T00:00:00"/>
    <n v="4.1500000000000004"/>
    <n v="4.13"/>
    <x v="110"/>
  </r>
  <r>
    <d v="2006-04-18T00:00:00"/>
    <n v="4.1399999999999997"/>
    <n v="4.1100000000000003"/>
    <x v="110"/>
  </r>
  <r>
    <d v="2006-04-19T00:00:00"/>
    <n v="4.1399999999999997"/>
    <n v="4.12"/>
    <x v="110"/>
  </r>
  <r>
    <d v="2006-04-20T00:00:00"/>
    <n v="4.1399999999999997"/>
    <n v="4.1100000000000003"/>
    <x v="110"/>
  </r>
  <r>
    <d v="2006-04-21T00:00:00"/>
    <n v="4.1500000000000004"/>
    <n v="4.12"/>
    <x v="110"/>
  </r>
  <r>
    <d v="2006-04-24T00:00:00"/>
    <n v="4.16"/>
    <n v="4.13"/>
    <x v="110"/>
  </r>
  <r>
    <d v="2006-04-25T00:00:00"/>
    <n v="4.16"/>
    <n v="4.13"/>
    <x v="110"/>
  </r>
  <r>
    <d v="2006-04-26T00:00:00"/>
    <n v="4.16"/>
    <n v="4.13"/>
    <x v="110"/>
  </r>
  <r>
    <d v="2006-04-27T00:00:00"/>
    <n v="4.16"/>
    <n v="4.1399999999999997"/>
    <x v="110"/>
  </r>
  <r>
    <d v="2006-04-28T00:00:00"/>
    <n v="4.17"/>
    <n v="4.13"/>
    <x v="110"/>
  </r>
  <r>
    <d v="2006-05-02T00:00:00"/>
    <n v="4.18"/>
    <n v="4.1500000000000004"/>
    <x v="111"/>
  </r>
  <r>
    <d v="2006-05-04T00:00:00"/>
    <n v="4.2"/>
    <n v="4.16"/>
    <x v="111"/>
  </r>
  <r>
    <d v="2006-05-05T00:00:00"/>
    <n v="4.1900000000000004"/>
    <n v="4.1500000000000004"/>
    <x v="111"/>
  </r>
  <r>
    <d v="2006-05-08T00:00:00"/>
    <n v="4.1900000000000004"/>
    <n v="4.1500000000000004"/>
    <x v="111"/>
  </r>
  <r>
    <d v="2006-05-09T00:00:00"/>
    <n v="4.21"/>
    <n v="4.16"/>
    <x v="111"/>
  </r>
  <r>
    <d v="2006-05-10T00:00:00"/>
    <n v="4.21"/>
    <n v="4.16"/>
    <x v="111"/>
  </r>
  <r>
    <d v="2006-05-11T00:00:00"/>
    <n v="4.1900000000000004"/>
    <n v="4.1500000000000004"/>
    <x v="111"/>
  </r>
  <r>
    <d v="2006-05-12T00:00:00"/>
    <n v="4.2"/>
    <n v="4.1500000000000004"/>
    <x v="111"/>
  </r>
  <r>
    <d v="2006-05-15T00:00:00"/>
    <n v="4.21"/>
    <n v="4.1500000000000004"/>
    <x v="111"/>
  </r>
  <r>
    <d v="2006-05-16T00:00:00"/>
    <n v="4.21"/>
    <n v="4.1500000000000004"/>
    <x v="111"/>
  </r>
  <r>
    <d v="2006-05-17T00:00:00"/>
    <n v="4.21"/>
    <n v="4.1500000000000004"/>
    <x v="111"/>
  </r>
  <r>
    <d v="2006-05-18T00:00:00"/>
    <n v="4.22"/>
    <n v="4.16"/>
    <x v="111"/>
  </r>
  <r>
    <d v="2006-05-19T00:00:00"/>
    <n v="4.21"/>
    <n v="4.1500000000000004"/>
    <x v="111"/>
  </r>
  <r>
    <d v="2006-05-22T00:00:00"/>
    <n v="4.2"/>
    <n v="4.1500000000000004"/>
    <x v="111"/>
  </r>
  <r>
    <d v="2006-05-23T00:00:00"/>
    <n v="4.22"/>
    <n v="4.16"/>
    <x v="111"/>
  </r>
  <r>
    <d v="2006-05-24T00:00:00"/>
    <n v="4.22"/>
    <n v="4.16"/>
    <x v="111"/>
  </r>
  <r>
    <d v="2006-05-25T00:00:00"/>
    <n v="4.22"/>
    <n v="4.16"/>
    <x v="111"/>
  </r>
  <r>
    <d v="2006-05-26T00:00:00"/>
    <n v="4.22"/>
    <n v="4.16"/>
    <x v="111"/>
  </r>
  <r>
    <d v="2006-05-29T00:00:00"/>
    <n v="4.22"/>
    <n v="4.1500000000000004"/>
    <x v="111"/>
  </r>
  <r>
    <d v="2006-05-30T00:00:00"/>
    <n v="4.22"/>
    <n v="4.1500000000000004"/>
    <x v="111"/>
  </r>
  <r>
    <d v="2006-05-31T00:00:00"/>
    <n v="4.22"/>
    <n v="4.1500000000000004"/>
    <x v="111"/>
  </r>
  <r>
    <d v="2006-06-01T00:00:00"/>
    <n v="4.22"/>
    <n v="4.1399999999999997"/>
    <x v="112"/>
  </r>
  <r>
    <d v="2006-06-02T00:00:00"/>
    <n v="4.1900000000000004"/>
    <n v="4.13"/>
    <x v="112"/>
  </r>
  <r>
    <d v="2006-06-05T00:00:00"/>
    <n v="4.1900000000000004"/>
    <n v="4.13"/>
    <x v="112"/>
  </r>
  <r>
    <d v="2006-06-06T00:00:00"/>
    <n v="4.2"/>
    <n v="4.1399999999999997"/>
    <x v="112"/>
  </r>
  <r>
    <d v="2006-06-07T00:00:00"/>
    <n v="4.2"/>
    <n v="4.1500000000000004"/>
    <x v="112"/>
  </r>
  <r>
    <d v="2006-06-08T00:00:00"/>
    <n v="4.1900000000000004"/>
    <n v="4.1399999999999997"/>
    <x v="112"/>
  </r>
  <r>
    <d v="2006-06-09T00:00:00"/>
    <n v="4.21"/>
    <n v="4.1399999999999997"/>
    <x v="112"/>
  </r>
  <r>
    <d v="2006-06-12T00:00:00"/>
    <n v="4.22"/>
    <n v="4.1500000000000004"/>
    <x v="112"/>
  </r>
  <r>
    <d v="2006-06-13T00:00:00"/>
    <n v="4.24"/>
    <n v="4.17"/>
    <x v="112"/>
  </r>
  <r>
    <d v="2006-06-14T00:00:00"/>
    <n v="4.25"/>
    <n v="4.18"/>
    <x v="112"/>
  </r>
  <r>
    <d v="2006-06-16T00:00:00"/>
    <n v="4.25"/>
    <n v="4.18"/>
    <x v="112"/>
  </r>
  <r>
    <d v="2006-06-19T00:00:00"/>
    <n v="4.24"/>
    <n v="4.17"/>
    <x v="112"/>
  </r>
  <r>
    <d v="2006-06-20T00:00:00"/>
    <n v="4.25"/>
    <n v="4.16"/>
    <x v="112"/>
  </r>
  <r>
    <d v="2006-06-21T00:00:00"/>
    <n v="4.3099999999999996"/>
    <n v="4.18"/>
    <x v="112"/>
  </r>
  <r>
    <d v="2006-06-22T00:00:00"/>
    <n v="4.32"/>
    <n v="4.17"/>
    <x v="112"/>
  </r>
  <r>
    <d v="2006-06-23T00:00:00"/>
    <n v="4.42"/>
    <n v="4.22"/>
    <x v="112"/>
  </r>
  <r>
    <d v="2006-06-26T00:00:00"/>
    <n v="4.43"/>
    <n v="4.2300000000000004"/>
    <x v="112"/>
  </r>
  <r>
    <d v="2006-06-27T00:00:00"/>
    <n v="4.4000000000000004"/>
    <n v="4.22"/>
    <x v="112"/>
  </r>
  <r>
    <d v="2006-06-28T00:00:00"/>
    <n v="4.42"/>
    <n v="4.2300000000000004"/>
    <x v="112"/>
  </r>
  <r>
    <d v="2006-06-29T00:00:00"/>
    <n v="4.42"/>
    <n v="4.2300000000000004"/>
    <x v="112"/>
  </r>
  <r>
    <d v="2006-06-30T00:00:00"/>
    <n v="4.4000000000000004"/>
    <n v="4.21"/>
    <x v="112"/>
  </r>
  <r>
    <d v="2006-07-03T00:00:00"/>
    <n v="4.3600000000000003"/>
    <n v="4.2"/>
    <x v="113"/>
  </r>
  <r>
    <d v="2006-07-04T00:00:00"/>
    <n v="4.32"/>
    <n v="4.1900000000000004"/>
    <x v="113"/>
  </r>
  <r>
    <d v="2006-07-05T00:00:00"/>
    <n v="4.3099999999999996"/>
    <n v="4.2"/>
    <x v="113"/>
  </r>
  <r>
    <d v="2006-07-06T00:00:00"/>
    <n v="4.33"/>
    <n v="4.1900000000000004"/>
    <x v="113"/>
  </r>
  <r>
    <d v="2006-07-07T00:00:00"/>
    <n v="4.34"/>
    <n v="4.2"/>
    <x v="113"/>
  </r>
  <r>
    <d v="2006-07-10T00:00:00"/>
    <n v="4.3499999999999996"/>
    <n v="4.22"/>
    <x v="113"/>
  </r>
  <r>
    <d v="2006-07-11T00:00:00"/>
    <n v="4.3499999999999996"/>
    <n v="4.22"/>
    <x v="113"/>
  </r>
  <r>
    <d v="2006-07-12T00:00:00"/>
    <n v="4.3499999999999996"/>
    <n v="4.21"/>
    <x v="113"/>
  </r>
  <r>
    <d v="2006-07-13T00:00:00"/>
    <n v="4.3499999999999996"/>
    <n v="4.21"/>
    <x v="113"/>
  </r>
  <r>
    <d v="2006-07-14T00:00:00"/>
    <n v="4.3499999999999996"/>
    <n v="4.21"/>
    <x v="113"/>
  </r>
  <r>
    <d v="2006-07-17T00:00:00"/>
    <n v="4.3"/>
    <n v="4.2"/>
    <x v="113"/>
  </r>
  <r>
    <d v="2006-07-18T00:00:00"/>
    <n v="4.3"/>
    <n v="4.1900000000000004"/>
    <x v="113"/>
  </r>
  <r>
    <d v="2006-07-19T00:00:00"/>
    <n v="4.28"/>
    <n v="4.1900000000000004"/>
    <x v="113"/>
  </r>
  <r>
    <d v="2006-07-20T00:00:00"/>
    <n v="4.2699999999999996"/>
    <n v="4.18"/>
    <x v="113"/>
  </r>
  <r>
    <d v="2006-07-21T00:00:00"/>
    <n v="4.26"/>
    <n v="4.17"/>
    <x v="113"/>
  </r>
  <r>
    <d v="2006-07-24T00:00:00"/>
    <n v="4.26"/>
    <n v="4.18"/>
    <x v="113"/>
  </r>
  <r>
    <d v="2006-07-25T00:00:00"/>
    <n v="4.26"/>
    <n v="4.17"/>
    <x v="113"/>
  </r>
  <r>
    <d v="2006-07-26T00:00:00"/>
    <n v="4.24"/>
    <n v="4.18"/>
    <x v="113"/>
  </r>
  <r>
    <d v="2006-07-27T00:00:00"/>
    <n v="4.26"/>
    <n v="4.1900000000000004"/>
    <x v="113"/>
  </r>
  <r>
    <d v="2006-07-28T00:00:00"/>
    <n v="4.26"/>
    <n v="4.18"/>
    <x v="113"/>
  </r>
  <r>
    <d v="2006-07-31T00:00:00"/>
    <n v="4.25"/>
    <n v="4.18"/>
    <x v="113"/>
  </r>
  <r>
    <d v="2006-08-01T00:00:00"/>
    <n v="4.2699999999999996"/>
    <n v="4.2"/>
    <x v="114"/>
  </r>
  <r>
    <d v="2006-08-02T00:00:00"/>
    <n v="4.2699999999999996"/>
    <n v="4.2"/>
    <x v="114"/>
  </r>
  <r>
    <d v="2006-08-03T00:00:00"/>
    <n v="4.26"/>
    <n v="4.1900000000000004"/>
    <x v="114"/>
  </r>
  <r>
    <d v="2006-08-04T00:00:00"/>
    <n v="4.2699999999999996"/>
    <n v="4.1900000000000004"/>
    <x v="114"/>
  </r>
  <r>
    <d v="2006-08-07T00:00:00"/>
    <n v="4.26"/>
    <n v="4.18"/>
    <x v="114"/>
  </r>
  <r>
    <d v="2006-08-08T00:00:00"/>
    <n v="4.24"/>
    <n v="4.1900000000000004"/>
    <x v="114"/>
  </r>
  <r>
    <d v="2006-08-09T00:00:00"/>
    <n v="4.24"/>
    <n v="4.1900000000000004"/>
    <x v="114"/>
  </r>
  <r>
    <d v="2006-08-10T00:00:00"/>
    <n v="4.24"/>
    <n v="4.1900000000000004"/>
    <x v="114"/>
  </r>
  <r>
    <d v="2006-08-11T00:00:00"/>
    <n v="4.25"/>
    <n v="4.18"/>
    <x v="114"/>
  </r>
  <r>
    <d v="2006-08-14T00:00:00"/>
    <n v="4.26"/>
    <n v="4.2"/>
    <x v="114"/>
  </r>
  <r>
    <d v="2006-08-16T00:00:00"/>
    <n v="4.26"/>
    <n v="4.18"/>
    <x v="114"/>
  </r>
  <r>
    <d v="2006-08-17T00:00:00"/>
    <n v="4.26"/>
    <n v="4.1900000000000004"/>
    <x v="114"/>
  </r>
  <r>
    <d v="2006-08-18T00:00:00"/>
    <n v="4.26"/>
    <n v="4.2"/>
    <x v="114"/>
  </r>
  <r>
    <d v="2006-08-21T00:00:00"/>
    <n v="4.2699999999999996"/>
    <n v="4.2"/>
    <x v="114"/>
  </r>
  <r>
    <d v="2006-08-22T00:00:00"/>
    <n v="4.29"/>
    <n v="4.2"/>
    <x v="114"/>
  </r>
  <r>
    <d v="2006-08-23T00:00:00"/>
    <n v="4.29"/>
    <n v="4.2"/>
    <x v="114"/>
  </r>
  <r>
    <d v="2006-08-24T00:00:00"/>
    <n v="4.29"/>
    <n v="4.2"/>
    <x v="114"/>
  </r>
  <r>
    <d v="2006-08-25T00:00:00"/>
    <n v="4.29"/>
    <n v="4.2"/>
    <x v="114"/>
  </r>
  <r>
    <d v="2006-08-28T00:00:00"/>
    <n v="4.3"/>
    <n v="4.21"/>
    <x v="114"/>
  </r>
  <r>
    <d v="2006-08-29T00:00:00"/>
    <n v="4.3"/>
    <n v="4.2"/>
    <x v="114"/>
  </r>
  <r>
    <d v="2006-08-30T00:00:00"/>
    <n v="4.3"/>
    <n v="4.1900000000000004"/>
    <x v="114"/>
  </r>
  <r>
    <d v="2006-08-31T00:00:00"/>
    <n v="4.3"/>
    <n v="4.1900000000000004"/>
    <x v="114"/>
  </r>
  <r>
    <d v="2006-09-01T00:00:00"/>
    <n v="4.3"/>
    <n v="4.2"/>
    <x v="115"/>
  </r>
  <r>
    <d v="2006-09-04T00:00:00"/>
    <n v="4.3099999999999996"/>
    <n v="4.2"/>
    <x v="115"/>
  </r>
  <r>
    <d v="2006-09-05T00:00:00"/>
    <n v="4.3099999999999996"/>
    <n v="4.2"/>
    <x v="115"/>
  </r>
  <r>
    <d v="2006-09-06T00:00:00"/>
    <n v="4.3099999999999996"/>
    <n v="4.2"/>
    <x v="115"/>
  </r>
  <r>
    <d v="2006-09-07T00:00:00"/>
    <n v="4.3499999999999996"/>
    <n v="4.21"/>
    <x v="115"/>
  </r>
  <r>
    <d v="2006-09-08T00:00:00"/>
    <n v="4.3600000000000003"/>
    <n v="4.21"/>
    <x v="115"/>
  </r>
  <r>
    <d v="2006-09-11T00:00:00"/>
    <n v="4.3600000000000003"/>
    <n v="4.21"/>
    <x v="115"/>
  </r>
  <r>
    <d v="2006-09-12T00:00:00"/>
    <n v="4.3600000000000003"/>
    <n v="4.2"/>
    <x v="115"/>
  </r>
  <r>
    <d v="2006-09-13T00:00:00"/>
    <n v="4.3600000000000003"/>
    <n v="4.21"/>
    <x v="115"/>
  </r>
  <r>
    <d v="2006-09-14T00:00:00"/>
    <n v="4.37"/>
    <n v="4.2"/>
    <x v="115"/>
  </r>
  <r>
    <d v="2006-09-15T00:00:00"/>
    <n v="4.4000000000000004"/>
    <n v="4.21"/>
    <x v="115"/>
  </r>
  <r>
    <d v="2006-09-18T00:00:00"/>
    <n v="4.4000000000000004"/>
    <n v="4.21"/>
    <x v="115"/>
  </r>
  <r>
    <d v="2006-09-19T00:00:00"/>
    <n v="4.41"/>
    <n v="4.2300000000000004"/>
    <x v="115"/>
  </r>
  <r>
    <d v="2006-09-20T00:00:00"/>
    <n v="4.41"/>
    <n v="4.22"/>
    <x v="115"/>
  </r>
  <r>
    <d v="2006-09-21T00:00:00"/>
    <n v="4.4000000000000004"/>
    <n v="4.21"/>
    <x v="115"/>
  </r>
  <r>
    <d v="2006-09-22T00:00:00"/>
    <n v="4.41"/>
    <n v="4.21"/>
    <x v="115"/>
  </r>
  <r>
    <d v="2006-09-25T00:00:00"/>
    <n v="4.42"/>
    <n v="4.22"/>
    <x v="115"/>
  </r>
  <r>
    <d v="2006-09-26T00:00:00"/>
    <n v="4.41"/>
    <n v="4.21"/>
    <x v="115"/>
  </r>
  <r>
    <d v="2006-09-27T00:00:00"/>
    <n v="4.41"/>
    <n v="4.2"/>
    <x v="115"/>
  </r>
  <r>
    <d v="2006-09-28T00:00:00"/>
    <n v="4.41"/>
    <n v="4.21"/>
    <x v="115"/>
  </r>
  <r>
    <d v="2006-09-29T00:00:00"/>
    <n v="4.43"/>
    <n v="4.22"/>
    <x v="115"/>
  </r>
  <r>
    <d v="2006-10-02T00:00:00"/>
    <n v="4.4400000000000004"/>
    <n v="4.22"/>
    <x v="116"/>
  </r>
  <r>
    <d v="2006-10-03T00:00:00"/>
    <n v="4.4400000000000004"/>
    <n v="4.2300000000000004"/>
    <x v="116"/>
  </r>
  <r>
    <d v="2006-10-04T00:00:00"/>
    <n v="4.45"/>
    <n v="4.2300000000000004"/>
    <x v="116"/>
  </r>
  <r>
    <d v="2006-10-05T00:00:00"/>
    <n v="4.4400000000000004"/>
    <n v="4.24"/>
    <x v="116"/>
  </r>
  <r>
    <d v="2006-10-06T00:00:00"/>
    <n v="4.4400000000000004"/>
    <n v="4.22"/>
    <x v="116"/>
  </r>
  <r>
    <d v="2006-10-09T00:00:00"/>
    <n v="4.42"/>
    <n v="4.2300000000000004"/>
    <x v="116"/>
  </r>
  <r>
    <d v="2006-10-10T00:00:00"/>
    <n v="4.42"/>
    <n v="4.2300000000000004"/>
    <x v="116"/>
  </r>
  <r>
    <d v="2006-10-11T00:00:00"/>
    <n v="4.42"/>
    <n v="4.2300000000000004"/>
    <x v="116"/>
  </r>
  <r>
    <d v="2006-10-12T00:00:00"/>
    <n v="4.4400000000000004"/>
    <n v="4.24"/>
    <x v="116"/>
  </r>
  <r>
    <d v="2006-10-13T00:00:00"/>
    <n v="4.43"/>
    <n v="4.22"/>
    <x v="116"/>
  </r>
  <r>
    <d v="2006-10-16T00:00:00"/>
    <n v="4.43"/>
    <n v="4.21"/>
    <x v="116"/>
  </r>
  <r>
    <d v="2006-10-17T00:00:00"/>
    <n v="4.42"/>
    <n v="4.21"/>
    <x v="116"/>
  </r>
  <r>
    <d v="2006-10-18T00:00:00"/>
    <n v="4.41"/>
    <n v="4.22"/>
    <x v="116"/>
  </r>
  <r>
    <d v="2006-10-19T00:00:00"/>
    <n v="4.4000000000000004"/>
    <n v="4.2"/>
    <x v="116"/>
  </r>
  <r>
    <d v="2006-10-20T00:00:00"/>
    <n v="4.38"/>
    <n v="4.21"/>
    <x v="116"/>
  </r>
  <r>
    <d v="2006-10-23T00:00:00"/>
    <n v="4.37"/>
    <n v="4.2"/>
    <x v="116"/>
  </r>
  <r>
    <d v="2006-10-24T00:00:00"/>
    <n v="4.3600000000000003"/>
    <n v="4.21"/>
    <x v="116"/>
  </r>
  <r>
    <d v="2006-10-25T00:00:00"/>
    <n v="4.3600000000000003"/>
    <n v="4.2"/>
    <x v="116"/>
  </r>
  <r>
    <d v="2006-10-26T00:00:00"/>
    <n v="4.38"/>
    <n v="4.2"/>
    <x v="116"/>
  </r>
  <r>
    <d v="2006-10-27T00:00:00"/>
    <n v="4.3600000000000003"/>
    <n v="4.2"/>
    <x v="116"/>
  </r>
  <r>
    <d v="2006-10-30T00:00:00"/>
    <n v="4.3600000000000003"/>
    <n v="4.21"/>
    <x v="116"/>
  </r>
  <r>
    <d v="2006-10-31T00:00:00"/>
    <n v="4.3600000000000003"/>
    <n v="4.21"/>
    <x v="116"/>
  </r>
  <r>
    <d v="2006-11-02T00:00:00"/>
    <n v="4.34"/>
    <n v="4.2"/>
    <x v="117"/>
  </r>
  <r>
    <d v="2006-11-03T00:00:00"/>
    <n v="4.3499999999999996"/>
    <n v="4.21"/>
    <x v="117"/>
  </r>
  <r>
    <d v="2006-11-06T00:00:00"/>
    <n v="4.3499999999999996"/>
    <n v="4.21"/>
    <x v="117"/>
  </r>
  <r>
    <d v="2006-11-07T00:00:00"/>
    <n v="4.3499999999999996"/>
    <n v="4.2"/>
    <x v="117"/>
  </r>
  <r>
    <d v="2006-11-08T00:00:00"/>
    <n v="4.3499999999999996"/>
    <n v="4.2"/>
    <x v="117"/>
  </r>
  <r>
    <d v="2006-11-09T00:00:00"/>
    <n v="4.34"/>
    <n v="4.2"/>
    <x v="117"/>
  </r>
  <r>
    <d v="2006-11-10T00:00:00"/>
    <n v="4.3499999999999996"/>
    <n v="4.2"/>
    <x v="117"/>
  </r>
  <r>
    <d v="2006-11-13T00:00:00"/>
    <n v="4.34"/>
    <n v="4.2"/>
    <x v="117"/>
  </r>
  <r>
    <d v="2006-11-14T00:00:00"/>
    <n v="4.34"/>
    <n v="4.2"/>
    <x v="117"/>
  </r>
  <r>
    <d v="2006-11-15T00:00:00"/>
    <n v="4.33"/>
    <n v="4.1900000000000004"/>
    <x v="117"/>
  </r>
  <r>
    <d v="2006-11-16T00:00:00"/>
    <n v="4.34"/>
    <n v="4.1900000000000004"/>
    <x v="117"/>
  </r>
  <r>
    <d v="2006-11-17T00:00:00"/>
    <n v="4.33"/>
    <n v="4.1900000000000004"/>
    <x v="117"/>
  </r>
  <r>
    <d v="2006-11-20T00:00:00"/>
    <n v="4.33"/>
    <n v="4.2"/>
    <x v="117"/>
  </r>
  <r>
    <d v="2006-11-21T00:00:00"/>
    <n v="4.33"/>
    <n v="4.1900000000000004"/>
    <x v="117"/>
  </r>
  <r>
    <d v="2006-11-22T00:00:00"/>
    <n v="4.32"/>
    <n v="4.1900000000000004"/>
    <x v="117"/>
  </r>
  <r>
    <d v="2006-11-23T00:00:00"/>
    <n v="4.32"/>
    <n v="4.1900000000000004"/>
    <x v="117"/>
  </r>
  <r>
    <d v="2006-11-24T00:00:00"/>
    <n v="4.33"/>
    <n v="4.2"/>
    <x v="117"/>
  </r>
  <r>
    <d v="2006-11-27T00:00:00"/>
    <n v="4.32"/>
    <n v="4.1900000000000004"/>
    <x v="117"/>
  </r>
  <r>
    <d v="2006-11-28T00:00:00"/>
    <n v="4.33"/>
    <n v="4.1900000000000004"/>
    <x v="117"/>
  </r>
  <r>
    <d v="2006-11-29T00:00:00"/>
    <n v="4.34"/>
    <n v="4.2"/>
    <x v="117"/>
  </r>
  <r>
    <d v="2006-11-30T00:00:00"/>
    <n v="4.33"/>
    <n v="4.2"/>
    <x v="117"/>
  </r>
  <r>
    <d v="2006-12-01T00:00:00"/>
    <n v="4.34"/>
    <n v="4.2"/>
    <x v="118"/>
  </r>
  <r>
    <d v="2006-12-04T00:00:00"/>
    <n v="4.32"/>
    <n v="4.1900000000000004"/>
    <x v="118"/>
  </r>
  <r>
    <d v="2006-12-05T00:00:00"/>
    <n v="4.32"/>
    <n v="4.2"/>
    <x v="118"/>
  </r>
  <r>
    <d v="2006-12-06T00:00:00"/>
    <n v="4.32"/>
    <n v="4.2"/>
    <x v="118"/>
  </r>
  <r>
    <d v="2006-12-07T00:00:00"/>
    <n v="4.3099999999999996"/>
    <n v="4.2"/>
    <x v="118"/>
  </r>
  <r>
    <d v="2006-12-08T00:00:00"/>
    <n v="4.3099999999999996"/>
    <n v="4.2"/>
    <x v="118"/>
  </r>
  <r>
    <d v="2006-12-11T00:00:00"/>
    <n v="4.3099999999999996"/>
    <n v="4.2"/>
    <x v="118"/>
  </r>
  <r>
    <d v="2006-12-12T00:00:00"/>
    <n v="4.3"/>
    <n v="4.1900000000000004"/>
    <x v="118"/>
  </r>
  <r>
    <d v="2006-12-13T00:00:00"/>
    <n v="4.29"/>
    <n v="4.1900000000000004"/>
    <x v="118"/>
  </r>
  <r>
    <d v="2006-12-14T00:00:00"/>
    <n v="4.3099999999999996"/>
    <n v="4.2"/>
    <x v="118"/>
  </r>
  <r>
    <d v="2006-12-15T00:00:00"/>
    <n v="4.3"/>
    <n v="4.2"/>
    <x v="118"/>
  </r>
  <r>
    <d v="2006-12-18T00:00:00"/>
    <n v="4.3099999999999996"/>
    <n v="4.2"/>
    <x v="118"/>
  </r>
  <r>
    <d v="2006-12-19T00:00:00"/>
    <n v="4.3099999999999996"/>
    <n v="4.2"/>
    <x v="118"/>
  </r>
  <r>
    <d v="2006-12-20T00:00:00"/>
    <n v="4.3099999999999996"/>
    <n v="4.2"/>
    <x v="118"/>
  </r>
  <r>
    <d v="2006-12-21T00:00:00"/>
    <n v="4.3099999999999996"/>
    <n v="4.21"/>
    <x v="118"/>
  </r>
  <r>
    <d v="2006-12-22T00:00:00"/>
    <n v="4.3099999999999996"/>
    <n v="4.21"/>
    <x v="118"/>
  </r>
  <r>
    <d v="2006-12-27T00:00:00"/>
    <n v="4.3"/>
    <n v="4.2"/>
    <x v="118"/>
  </r>
  <r>
    <d v="2006-12-28T00:00:00"/>
    <n v="4.3099999999999996"/>
    <n v="4.2"/>
    <x v="118"/>
  </r>
  <r>
    <d v="2006-12-29T00:00:00"/>
    <n v="4.3"/>
    <n v="4.2"/>
    <x v="118"/>
  </r>
  <r>
    <d v="2007-01-02T00:00:00"/>
    <n v="4.3099999999999996"/>
    <n v="4.21"/>
    <x v="119"/>
  </r>
  <r>
    <d v="2007-01-03T00:00:00"/>
    <n v="4.3099999999999996"/>
    <n v="4.21"/>
    <x v="119"/>
  </r>
  <r>
    <d v="2007-01-04T00:00:00"/>
    <n v="4.3099999999999996"/>
    <n v="4.2"/>
    <x v="119"/>
  </r>
  <r>
    <d v="2007-01-05T00:00:00"/>
    <n v="4.3099999999999996"/>
    <n v="4.2"/>
    <x v="119"/>
  </r>
  <r>
    <d v="2007-01-08T00:00:00"/>
    <n v="4.3"/>
    <n v="4.2"/>
    <x v="119"/>
  </r>
  <r>
    <d v="2007-01-09T00:00:00"/>
    <n v="4.3"/>
    <n v="4.2"/>
    <x v="119"/>
  </r>
  <r>
    <d v="2007-01-10T00:00:00"/>
    <n v="4.3099999999999996"/>
    <n v="4.2"/>
    <x v="119"/>
  </r>
  <r>
    <d v="2007-01-11T00:00:00"/>
    <n v="4.3099999999999996"/>
    <n v="4.2"/>
    <x v="119"/>
  </r>
  <r>
    <d v="2007-01-12T00:00:00"/>
    <n v="4.3099999999999996"/>
    <n v="4.2"/>
    <x v="119"/>
  </r>
  <r>
    <d v="2007-01-15T00:00:00"/>
    <n v="4.3099999999999996"/>
    <n v="4.1900000000000004"/>
    <x v="119"/>
  </r>
  <r>
    <d v="2007-01-16T00:00:00"/>
    <n v="4.3"/>
    <n v="4.2"/>
    <x v="119"/>
  </r>
  <r>
    <d v="2007-01-17T00:00:00"/>
    <n v="4.3"/>
    <n v="4.2"/>
    <x v="119"/>
  </r>
  <r>
    <d v="2007-01-18T00:00:00"/>
    <n v="4.29"/>
    <n v="4.2"/>
    <x v="119"/>
  </r>
  <r>
    <d v="2007-01-19T00:00:00"/>
    <n v="4.29"/>
    <n v="4.1900000000000004"/>
    <x v="119"/>
  </r>
  <r>
    <d v="2007-01-22T00:00:00"/>
    <n v="4.28"/>
    <n v="4.18"/>
    <x v="119"/>
  </r>
  <r>
    <d v="2007-01-23T00:00:00"/>
    <n v="4.28"/>
    <n v="4.1900000000000004"/>
    <x v="119"/>
  </r>
  <r>
    <d v="2007-01-24T00:00:00"/>
    <n v="4.28"/>
    <n v="4.2"/>
    <x v="119"/>
  </r>
  <r>
    <d v="2007-01-25T00:00:00"/>
    <n v="4.28"/>
    <n v="4.1900000000000004"/>
    <x v="119"/>
  </r>
  <r>
    <d v="2007-01-26T00:00:00"/>
    <n v="4.29"/>
    <n v="4.2"/>
    <x v="119"/>
  </r>
  <r>
    <d v="2007-01-29T00:00:00"/>
    <n v="4.28"/>
    <n v="4.2"/>
    <x v="119"/>
  </r>
  <r>
    <d v="2007-01-30T00:00:00"/>
    <n v="4.2699999999999996"/>
    <n v="4.1900000000000004"/>
    <x v="119"/>
  </r>
  <r>
    <d v="2007-01-31T00:00:00"/>
    <n v="4.26"/>
    <n v="4.1900000000000004"/>
    <x v="119"/>
  </r>
  <r>
    <d v="2007-02-01T00:00:00"/>
    <n v="4.26"/>
    <n v="4.18"/>
    <x v="120"/>
  </r>
  <r>
    <d v="2007-02-02T00:00:00"/>
    <n v="4.2699999999999996"/>
    <n v="4.1900000000000004"/>
    <x v="120"/>
  </r>
  <r>
    <d v="2007-02-05T00:00:00"/>
    <n v="4.26"/>
    <n v="4.1900000000000004"/>
    <x v="120"/>
  </r>
  <r>
    <d v="2007-02-06T00:00:00"/>
    <n v="4.26"/>
    <n v="4.2"/>
    <x v="120"/>
  </r>
  <r>
    <d v="2007-02-07T00:00:00"/>
    <n v="4.26"/>
    <n v="4.2"/>
    <x v="120"/>
  </r>
  <r>
    <d v="2007-02-08T00:00:00"/>
    <n v="4.26"/>
    <n v="4.2"/>
    <x v="120"/>
  </r>
  <r>
    <d v="2007-02-09T00:00:00"/>
    <n v="4.26"/>
    <n v="4.2"/>
    <x v="120"/>
  </r>
  <r>
    <d v="2007-02-12T00:00:00"/>
    <n v="4.26"/>
    <n v="4.2"/>
    <x v="120"/>
  </r>
  <r>
    <d v="2007-02-13T00:00:00"/>
    <n v="4.26"/>
    <n v="4.1900000000000004"/>
    <x v="120"/>
  </r>
  <r>
    <d v="2007-02-14T00:00:00"/>
    <n v="4.26"/>
    <n v="4.2"/>
    <x v="120"/>
  </r>
  <r>
    <d v="2007-02-15T00:00:00"/>
    <n v="4.2699999999999996"/>
    <n v="4.1900000000000004"/>
    <x v="120"/>
  </r>
  <r>
    <d v="2007-02-16T00:00:00"/>
    <n v="4.2699999999999996"/>
    <n v="4.2"/>
    <x v="120"/>
  </r>
  <r>
    <d v="2007-02-19T00:00:00"/>
    <n v="4.2699999999999996"/>
    <n v="4.2"/>
    <x v="120"/>
  </r>
  <r>
    <d v="2007-02-20T00:00:00"/>
    <n v="4.28"/>
    <n v="4.2"/>
    <x v="120"/>
  </r>
  <r>
    <d v="2007-02-21T00:00:00"/>
    <n v="4.2699999999999996"/>
    <n v="4.1900000000000004"/>
    <x v="120"/>
  </r>
  <r>
    <d v="2007-02-22T00:00:00"/>
    <n v="4.3"/>
    <n v="4.2"/>
    <x v="120"/>
  </r>
  <r>
    <d v="2007-02-23T00:00:00"/>
    <n v="4.3099999999999996"/>
    <n v="4.2"/>
    <x v="120"/>
  </r>
  <r>
    <d v="2007-02-26T00:00:00"/>
    <n v="4.3099999999999996"/>
    <n v="4.2"/>
    <x v="120"/>
  </r>
  <r>
    <d v="2007-02-27T00:00:00"/>
    <n v="4.3499999999999996"/>
    <n v="4.21"/>
    <x v="120"/>
  </r>
  <r>
    <d v="2007-02-28T00:00:00"/>
    <n v="4.3499999999999996"/>
    <n v="4.22"/>
    <x v="120"/>
  </r>
  <r>
    <d v="2007-03-01T00:00:00"/>
    <n v="4.3499999999999996"/>
    <n v="4.21"/>
    <x v="121"/>
  </r>
  <r>
    <d v="2007-03-02T00:00:00"/>
    <n v="4.33"/>
    <n v="4.21"/>
    <x v="121"/>
  </r>
  <r>
    <d v="2007-03-05T00:00:00"/>
    <n v="4.3499999999999996"/>
    <n v="4.21"/>
    <x v="121"/>
  </r>
  <r>
    <d v="2007-03-06T00:00:00"/>
    <n v="4.34"/>
    <n v="4.21"/>
    <x v="121"/>
  </r>
  <r>
    <d v="2007-03-07T00:00:00"/>
    <n v="4.3499999999999996"/>
    <n v="4.21"/>
    <x v="121"/>
  </r>
  <r>
    <d v="2007-03-08T00:00:00"/>
    <n v="4.34"/>
    <n v="4.21"/>
    <x v="121"/>
  </r>
  <r>
    <d v="2007-03-09T00:00:00"/>
    <n v="4.34"/>
    <n v="4.21"/>
    <x v="121"/>
  </r>
  <r>
    <d v="2007-03-12T00:00:00"/>
    <n v="4.34"/>
    <n v="4.2"/>
    <x v="121"/>
  </r>
  <r>
    <d v="2007-03-13T00:00:00"/>
    <n v="4.34"/>
    <n v="4.2"/>
    <x v="121"/>
  </r>
  <r>
    <d v="2007-03-14T00:00:00"/>
    <n v="4.34"/>
    <n v="4.21"/>
    <x v="121"/>
  </r>
  <r>
    <d v="2007-03-15T00:00:00"/>
    <n v="4.34"/>
    <n v="4.2"/>
    <x v="121"/>
  </r>
  <r>
    <d v="2007-03-16T00:00:00"/>
    <n v="4.3600000000000003"/>
    <n v="4.2"/>
    <x v="121"/>
  </r>
  <r>
    <d v="2007-03-19T00:00:00"/>
    <n v="4.37"/>
    <n v="4.21"/>
    <x v="121"/>
  </r>
  <r>
    <d v="2007-03-20T00:00:00"/>
    <n v="4.3899999999999997"/>
    <n v="4.22"/>
    <x v="121"/>
  </r>
  <r>
    <d v="2007-03-21T00:00:00"/>
    <n v="4.4000000000000004"/>
    <n v="4.2300000000000004"/>
    <x v="121"/>
  </r>
  <r>
    <d v="2007-03-22T00:00:00"/>
    <n v="4.4000000000000004"/>
    <n v="4.2300000000000004"/>
    <x v="121"/>
  </r>
  <r>
    <d v="2007-03-23T00:00:00"/>
    <n v="4.41"/>
    <n v="4.2300000000000004"/>
    <x v="121"/>
  </r>
  <r>
    <d v="2007-03-26T00:00:00"/>
    <n v="4.41"/>
    <n v="4.2300000000000004"/>
    <x v="121"/>
  </r>
  <r>
    <d v="2007-03-27T00:00:00"/>
    <n v="4.43"/>
    <n v="4.24"/>
    <x v="121"/>
  </r>
  <r>
    <d v="2007-03-28T00:00:00"/>
    <n v="4.43"/>
    <n v="4.2300000000000004"/>
    <x v="121"/>
  </r>
  <r>
    <d v="2007-03-29T00:00:00"/>
    <n v="4.4400000000000004"/>
    <n v="4.24"/>
    <x v="121"/>
  </r>
  <r>
    <d v="2007-03-30T00:00:00"/>
    <n v="4.42"/>
    <n v="4.24"/>
    <x v="121"/>
  </r>
  <r>
    <d v="2007-04-02T00:00:00"/>
    <n v="4.43"/>
    <n v="4.24"/>
    <x v="122"/>
  </r>
  <r>
    <d v="2007-04-03T00:00:00"/>
    <n v="4.4400000000000004"/>
    <n v="4.24"/>
    <x v="122"/>
  </r>
  <r>
    <d v="2007-04-04T00:00:00"/>
    <n v="4.47"/>
    <n v="4.2699999999999996"/>
    <x v="122"/>
  </r>
  <r>
    <d v="2007-04-05T00:00:00"/>
    <n v="4.47"/>
    <n v="4.29"/>
    <x v="122"/>
  </r>
  <r>
    <d v="2007-04-10T00:00:00"/>
    <n v="4.47"/>
    <n v="4.29"/>
    <x v="122"/>
  </r>
  <r>
    <d v="2007-04-11T00:00:00"/>
    <n v="4.46"/>
    <n v="4.29"/>
    <x v="122"/>
  </r>
  <r>
    <d v="2007-04-12T00:00:00"/>
    <n v="4.46"/>
    <n v="4.28"/>
    <x v="122"/>
  </r>
  <r>
    <d v="2007-04-13T00:00:00"/>
    <n v="4.46"/>
    <n v="4.29"/>
    <x v="122"/>
  </r>
  <r>
    <d v="2007-04-16T00:00:00"/>
    <n v="4.4800000000000004"/>
    <n v="4.29"/>
    <x v="122"/>
  </r>
  <r>
    <d v="2007-04-17T00:00:00"/>
    <n v="4.4800000000000004"/>
    <n v="4.3099999999999996"/>
    <x v="122"/>
  </r>
  <r>
    <d v="2007-04-18T00:00:00"/>
    <n v="4.5"/>
    <n v="4.32"/>
    <x v="122"/>
  </r>
  <r>
    <d v="2007-04-19T00:00:00"/>
    <n v="4.51"/>
    <n v="4.3499999999999996"/>
    <x v="122"/>
  </r>
  <r>
    <d v="2007-04-20T00:00:00"/>
    <n v="4.51"/>
    <n v="4.3499999999999996"/>
    <x v="122"/>
  </r>
  <r>
    <d v="2007-04-23T00:00:00"/>
    <n v="4.53"/>
    <n v="4.3499999999999996"/>
    <x v="122"/>
  </r>
  <r>
    <d v="2007-04-24T00:00:00"/>
    <n v="4.53"/>
    <n v="4.3499999999999996"/>
    <x v="122"/>
  </r>
  <r>
    <d v="2007-04-25T00:00:00"/>
    <n v="4.54"/>
    <n v="4.3499999999999996"/>
    <x v="122"/>
  </r>
  <r>
    <d v="2007-04-26T00:00:00"/>
    <n v="4.55"/>
    <n v="4.38"/>
    <x v="122"/>
  </r>
  <r>
    <d v="2007-04-27T00:00:00"/>
    <n v="4.55"/>
    <n v="4.4000000000000004"/>
    <x v="122"/>
  </r>
  <r>
    <d v="2007-04-30T00:00:00"/>
    <n v="4.5599999999999996"/>
    <n v="4.4000000000000004"/>
    <x v="122"/>
  </r>
  <r>
    <d v="2007-05-02T00:00:00"/>
    <n v="4.5599999999999996"/>
    <n v="4.42"/>
    <x v="123"/>
  </r>
  <r>
    <d v="2007-05-04T00:00:00"/>
    <n v="4.55"/>
    <n v="4.42"/>
    <x v="123"/>
  </r>
  <r>
    <d v="2007-05-07T00:00:00"/>
    <n v="4.55"/>
    <n v="4.43"/>
    <x v="123"/>
  </r>
  <r>
    <d v="2007-05-08T00:00:00"/>
    <n v="4.55"/>
    <n v="4.4400000000000004"/>
    <x v="123"/>
  </r>
  <r>
    <d v="2007-05-09T00:00:00"/>
    <n v="4.55"/>
    <n v="4.4400000000000004"/>
    <x v="123"/>
  </r>
  <r>
    <d v="2007-05-10T00:00:00"/>
    <n v="4.55"/>
    <n v="4.4400000000000004"/>
    <x v="123"/>
  </r>
  <r>
    <d v="2007-05-11T00:00:00"/>
    <n v="4.55"/>
    <n v="4.4400000000000004"/>
    <x v="123"/>
  </r>
  <r>
    <d v="2007-05-14T00:00:00"/>
    <n v="4.55"/>
    <n v="4.43"/>
    <x v="123"/>
  </r>
  <r>
    <d v="2007-05-15T00:00:00"/>
    <n v="4.55"/>
    <n v="4.43"/>
    <x v="123"/>
  </r>
  <r>
    <d v="2007-05-16T00:00:00"/>
    <n v="4.55"/>
    <n v="4.4400000000000004"/>
    <x v="123"/>
  </r>
  <r>
    <d v="2007-05-17T00:00:00"/>
    <n v="4.58"/>
    <n v="4.4400000000000004"/>
    <x v="123"/>
  </r>
  <r>
    <d v="2007-05-18T00:00:00"/>
    <n v="4.58"/>
    <n v="4.4400000000000004"/>
    <x v="123"/>
  </r>
  <r>
    <d v="2007-05-21T00:00:00"/>
    <n v="4.58"/>
    <n v="4.4400000000000004"/>
    <x v="123"/>
  </r>
  <r>
    <d v="2007-05-22T00:00:00"/>
    <n v="4.58"/>
    <n v="4.4400000000000004"/>
    <x v="123"/>
  </r>
  <r>
    <d v="2007-05-23T00:00:00"/>
    <n v="4.59"/>
    <n v="4.4400000000000004"/>
    <x v="123"/>
  </r>
  <r>
    <d v="2007-05-24T00:00:00"/>
    <n v="4.5999999999999996"/>
    <n v="4.45"/>
    <x v="123"/>
  </r>
  <r>
    <d v="2007-05-25T00:00:00"/>
    <n v="4.6100000000000003"/>
    <n v="4.45"/>
    <x v="123"/>
  </r>
  <r>
    <d v="2007-05-28T00:00:00"/>
    <n v="4.62"/>
    <n v="4.45"/>
    <x v="123"/>
  </r>
  <r>
    <d v="2007-05-29T00:00:00"/>
    <n v="4.62"/>
    <n v="4.45"/>
    <x v="123"/>
  </r>
  <r>
    <d v="2007-05-30T00:00:00"/>
    <n v="4.63"/>
    <n v="4.45"/>
    <x v="123"/>
  </r>
  <r>
    <d v="2007-05-31T00:00:00"/>
    <n v="4.62"/>
    <n v="4.4400000000000004"/>
    <x v="123"/>
  </r>
  <r>
    <d v="2007-06-01T00:00:00"/>
    <n v="4.6100000000000003"/>
    <n v="4.4400000000000004"/>
    <x v="124"/>
  </r>
  <r>
    <d v="2007-06-04T00:00:00"/>
    <n v="4.6100000000000003"/>
    <n v="4.45"/>
    <x v="124"/>
  </r>
  <r>
    <d v="2007-06-05T00:00:00"/>
    <n v="4.5999999999999996"/>
    <n v="4.45"/>
    <x v="124"/>
  </r>
  <r>
    <d v="2007-06-06T00:00:00"/>
    <n v="4.6100000000000003"/>
    <n v="4.46"/>
    <x v="124"/>
  </r>
  <r>
    <d v="2007-06-08T00:00:00"/>
    <n v="4.62"/>
    <n v="4.47"/>
    <x v="124"/>
  </r>
  <r>
    <d v="2007-06-11T00:00:00"/>
    <n v="4.6399999999999997"/>
    <n v="4.47"/>
    <x v="124"/>
  </r>
  <r>
    <d v="2007-06-12T00:00:00"/>
    <n v="4.6399999999999997"/>
    <n v="4.47"/>
    <x v="124"/>
  </r>
  <r>
    <d v="2007-06-13T00:00:00"/>
    <n v="4.6399999999999997"/>
    <n v="4.47"/>
    <x v="124"/>
  </r>
  <r>
    <d v="2007-06-14T00:00:00"/>
    <n v="4.6399999999999997"/>
    <n v="4.47"/>
    <x v="124"/>
  </r>
  <r>
    <d v="2007-06-15T00:00:00"/>
    <n v="4.6399999999999997"/>
    <n v="4.47"/>
    <x v="124"/>
  </r>
  <r>
    <d v="2007-06-18T00:00:00"/>
    <n v="4.6500000000000004"/>
    <n v="4.47"/>
    <x v="124"/>
  </r>
  <r>
    <d v="2007-06-19T00:00:00"/>
    <n v="4.66"/>
    <n v="4.4800000000000004"/>
    <x v="124"/>
  </r>
  <r>
    <d v="2007-06-20T00:00:00"/>
    <n v="4.6900000000000004"/>
    <n v="4.53"/>
    <x v="124"/>
  </r>
  <r>
    <d v="2007-06-21T00:00:00"/>
    <n v="4.7300000000000004"/>
    <n v="4.5599999999999996"/>
    <x v="124"/>
  </r>
  <r>
    <d v="2007-06-22T00:00:00"/>
    <n v="4.74"/>
    <n v="4.55"/>
    <x v="124"/>
  </r>
  <r>
    <d v="2007-06-25T00:00:00"/>
    <n v="4.75"/>
    <n v="4.5599999999999996"/>
    <x v="124"/>
  </r>
  <r>
    <d v="2007-06-26T00:00:00"/>
    <n v="4.75"/>
    <n v="4.5599999999999996"/>
    <x v="124"/>
  </r>
  <r>
    <d v="2007-06-27T00:00:00"/>
    <n v="4.7699999999999996"/>
    <n v="4.57"/>
    <x v="124"/>
  </r>
  <r>
    <d v="2007-06-28T00:00:00"/>
    <n v="4.83"/>
    <n v="4.6900000000000004"/>
    <x v="124"/>
  </r>
  <r>
    <d v="2007-06-29T00:00:00"/>
    <n v="4.84"/>
    <n v="4.71"/>
    <x v="124"/>
  </r>
  <r>
    <d v="2007-07-02T00:00:00"/>
    <n v="4.88"/>
    <n v="4.74"/>
    <x v="125"/>
  </r>
  <r>
    <d v="2007-07-03T00:00:00"/>
    <n v="4.91"/>
    <n v="4.75"/>
    <x v="125"/>
  </r>
  <r>
    <d v="2007-07-04T00:00:00"/>
    <n v="4.95"/>
    <n v="4.7699999999999996"/>
    <x v="125"/>
  </r>
  <r>
    <d v="2007-07-05T00:00:00"/>
    <n v="4.9400000000000004"/>
    <n v="4.7699999999999996"/>
    <x v="125"/>
  </r>
  <r>
    <d v="2007-07-09T00:00:00"/>
    <n v="4.95"/>
    <n v="4.78"/>
    <x v="125"/>
  </r>
  <r>
    <d v="2007-07-10T00:00:00"/>
    <n v="4.95"/>
    <n v="4.78"/>
    <x v="125"/>
  </r>
  <r>
    <d v="2007-07-11T00:00:00"/>
    <n v="4.95"/>
    <n v="4.78"/>
    <x v="125"/>
  </r>
  <r>
    <d v="2007-07-12T00:00:00"/>
    <n v="4.95"/>
    <n v="4.78"/>
    <x v="125"/>
  </r>
  <r>
    <d v="2007-07-13T00:00:00"/>
    <n v="4.9400000000000004"/>
    <n v="4.7699999999999996"/>
    <x v="125"/>
  </r>
  <r>
    <d v="2007-07-16T00:00:00"/>
    <n v="4.93"/>
    <n v="4.76"/>
    <x v="125"/>
  </r>
  <r>
    <d v="2007-07-17T00:00:00"/>
    <n v="4.93"/>
    <n v="4.76"/>
    <x v="125"/>
  </r>
  <r>
    <d v="2007-07-18T00:00:00"/>
    <n v="4.93"/>
    <n v="4.7699999999999996"/>
    <x v="125"/>
  </r>
  <r>
    <d v="2007-07-19T00:00:00"/>
    <n v="4.93"/>
    <n v="4.78"/>
    <x v="125"/>
  </r>
  <r>
    <d v="2007-07-20T00:00:00"/>
    <n v="4.93"/>
    <n v="4.78"/>
    <x v="125"/>
  </r>
  <r>
    <d v="2007-07-23T00:00:00"/>
    <n v="4.93"/>
    <n v="4.79"/>
    <x v="125"/>
  </r>
  <r>
    <d v="2007-07-24T00:00:00"/>
    <n v="4.9400000000000004"/>
    <n v="4.8"/>
    <x v="125"/>
  </r>
  <r>
    <d v="2007-07-25T00:00:00"/>
    <n v="4.96"/>
    <n v="4.8099999999999996"/>
    <x v="125"/>
  </r>
  <r>
    <d v="2007-07-26T00:00:00"/>
    <n v="4.9400000000000004"/>
    <n v="4.79"/>
    <x v="125"/>
  </r>
  <r>
    <d v="2007-07-27T00:00:00"/>
    <n v="4.95"/>
    <n v="4.8099999999999996"/>
    <x v="125"/>
  </r>
  <r>
    <d v="2007-07-30T00:00:00"/>
    <n v="4.96"/>
    <n v="4.8099999999999996"/>
    <x v="125"/>
  </r>
  <r>
    <d v="2007-07-31T00:00:00"/>
    <n v="4.96"/>
    <n v="4.8099999999999996"/>
    <x v="125"/>
  </r>
  <r>
    <d v="2007-08-01T00:00:00"/>
    <n v="4.96"/>
    <n v="4.82"/>
    <x v="126"/>
  </r>
  <r>
    <d v="2007-08-02T00:00:00"/>
    <n v="4.96"/>
    <n v="4.8099999999999996"/>
    <x v="126"/>
  </r>
  <r>
    <d v="2007-08-03T00:00:00"/>
    <n v="4.97"/>
    <n v="4.82"/>
    <x v="126"/>
  </r>
  <r>
    <d v="2007-08-06T00:00:00"/>
    <n v="4.9800000000000004"/>
    <n v="4.83"/>
    <x v="126"/>
  </r>
  <r>
    <d v="2007-08-07T00:00:00"/>
    <n v="4.99"/>
    <n v="4.83"/>
    <x v="126"/>
  </r>
  <r>
    <d v="2007-08-08T00:00:00"/>
    <n v="5"/>
    <n v="4.84"/>
    <x v="126"/>
  </r>
  <r>
    <d v="2007-08-09T00:00:00"/>
    <n v="5.0199999999999996"/>
    <n v="4.8600000000000003"/>
    <x v="126"/>
  </r>
  <r>
    <d v="2007-08-10T00:00:00"/>
    <n v="5.0599999999999996"/>
    <n v="4.8899999999999997"/>
    <x v="126"/>
  </r>
  <r>
    <d v="2007-08-13T00:00:00"/>
    <n v="5.0599999999999996"/>
    <n v="4.8899999999999997"/>
    <x v="126"/>
  </r>
  <r>
    <d v="2007-08-14T00:00:00"/>
    <n v="5.08"/>
    <n v="4.9000000000000004"/>
    <x v="126"/>
  </r>
  <r>
    <d v="2007-08-16T00:00:00"/>
    <n v="5.0999999999999996"/>
    <n v="4.9000000000000004"/>
    <x v="126"/>
  </r>
  <r>
    <d v="2007-08-17T00:00:00"/>
    <n v="5.1100000000000003"/>
    <n v="4.92"/>
    <x v="126"/>
  </r>
  <r>
    <d v="2007-08-20T00:00:00"/>
    <n v="5.1100000000000003"/>
    <n v="4.93"/>
    <x v="126"/>
  </r>
  <r>
    <d v="2007-08-21T00:00:00"/>
    <n v="5.14"/>
    <n v="4.95"/>
    <x v="126"/>
  </r>
  <r>
    <d v="2007-08-22T00:00:00"/>
    <n v="5.15"/>
    <n v="4.96"/>
    <x v="126"/>
  </r>
  <r>
    <d v="2007-08-23T00:00:00"/>
    <n v="5.15"/>
    <n v="4.96"/>
    <x v="126"/>
  </r>
  <r>
    <d v="2007-08-24T00:00:00"/>
    <n v="5.14"/>
    <n v="4.95"/>
    <x v="126"/>
  </r>
  <r>
    <d v="2007-08-27T00:00:00"/>
    <n v="5.15"/>
    <n v="4.95"/>
    <x v="126"/>
  </r>
  <r>
    <d v="2007-08-28T00:00:00"/>
    <n v="5.15"/>
    <n v="4.95"/>
    <x v="126"/>
  </r>
  <r>
    <d v="2007-08-29T00:00:00"/>
    <n v="5.16"/>
    <n v="4.97"/>
    <x v="126"/>
  </r>
  <r>
    <d v="2007-08-30T00:00:00"/>
    <n v="5.18"/>
    <n v="5.03"/>
    <x v="126"/>
  </r>
  <r>
    <d v="2007-08-31T00:00:00"/>
    <n v="5.19"/>
    <n v="5.03"/>
    <x v="126"/>
  </r>
  <r>
    <d v="2007-09-03T00:00:00"/>
    <n v="5.19"/>
    <n v="5.0599999999999996"/>
    <x v="127"/>
  </r>
  <r>
    <d v="2007-09-04T00:00:00"/>
    <n v="5.21"/>
    <n v="5.08"/>
    <x v="127"/>
  </r>
  <r>
    <d v="2007-09-05T00:00:00"/>
    <n v="5.21"/>
    <n v="5.09"/>
    <x v="127"/>
  </r>
  <r>
    <d v="2007-09-06T00:00:00"/>
    <n v="5.22"/>
    <n v="5.0999999999999996"/>
    <x v="127"/>
  </r>
  <r>
    <d v="2007-09-07T00:00:00"/>
    <n v="5.23"/>
    <n v="5.0999999999999996"/>
    <x v="127"/>
  </r>
  <r>
    <d v="2007-09-10T00:00:00"/>
    <n v="5.23"/>
    <n v="5.0999999999999996"/>
    <x v="127"/>
  </r>
  <r>
    <d v="2007-09-11T00:00:00"/>
    <n v="5.23"/>
    <n v="5.09"/>
    <x v="127"/>
  </r>
  <r>
    <d v="2007-09-12T00:00:00"/>
    <n v="5.23"/>
    <n v="5.09"/>
    <x v="127"/>
  </r>
  <r>
    <d v="2007-09-13T00:00:00"/>
    <n v="5.24"/>
    <n v="5.09"/>
    <x v="127"/>
  </r>
  <r>
    <d v="2007-09-14T00:00:00"/>
    <n v="5.21"/>
    <n v="5.08"/>
    <x v="127"/>
  </r>
  <r>
    <d v="2007-09-17T00:00:00"/>
    <n v="5.22"/>
    <n v="5.07"/>
    <x v="127"/>
  </r>
  <r>
    <d v="2007-09-18T00:00:00"/>
    <n v="5.24"/>
    <n v="5.09"/>
    <x v="127"/>
  </r>
  <r>
    <d v="2007-09-19T00:00:00"/>
    <n v="5.24"/>
    <n v="5.0999999999999996"/>
    <x v="127"/>
  </r>
  <r>
    <d v="2007-09-20T00:00:00"/>
    <n v="5.25"/>
    <n v="5.0999999999999996"/>
    <x v="127"/>
  </r>
  <r>
    <d v="2007-09-21T00:00:00"/>
    <n v="5.25"/>
    <n v="5.0999999999999996"/>
    <x v="127"/>
  </r>
  <r>
    <d v="2007-09-24T00:00:00"/>
    <n v="5.25"/>
    <n v="5.0999999999999996"/>
    <x v="127"/>
  </r>
  <r>
    <d v="2007-09-25T00:00:00"/>
    <n v="5.25"/>
    <n v="5.09"/>
    <x v="127"/>
  </r>
  <r>
    <d v="2007-09-26T00:00:00"/>
    <n v="5.23"/>
    <n v="5.09"/>
    <x v="127"/>
  </r>
  <r>
    <d v="2007-09-27T00:00:00"/>
    <n v="5.24"/>
    <n v="5.0999999999999996"/>
    <x v="127"/>
  </r>
  <r>
    <d v="2007-09-28T00:00:00"/>
    <n v="5.25"/>
    <n v="5.0999999999999996"/>
    <x v="127"/>
  </r>
  <r>
    <d v="2007-10-01T00:00:00"/>
    <n v="5.24"/>
    <n v="5.09"/>
    <x v="128"/>
  </r>
  <r>
    <d v="2007-10-02T00:00:00"/>
    <n v="5.25"/>
    <n v="5.09"/>
    <x v="128"/>
  </r>
  <r>
    <d v="2007-10-03T00:00:00"/>
    <n v="5.24"/>
    <n v="5.09"/>
    <x v="128"/>
  </r>
  <r>
    <d v="2007-10-04T00:00:00"/>
    <n v="5.24"/>
    <n v="5.09"/>
    <x v="128"/>
  </r>
  <r>
    <d v="2007-10-05T00:00:00"/>
    <n v="5.24"/>
    <n v="5.09"/>
    <x v="128"/>
  </r>
  <r>
    <d v="2007-10-08T00:00:00"/>
    <n v="5.24"/>
    <n v="5.09"/>
    <x v="128"/>
  </r>
  <r>
    <d v="2007-10-09T00:00:00"/>
    <n v="5.24"/>
    <n v="5.09"/>
    <x v="128"/>
  </r>
  <r>
    <d v="2007-10-10T00:00:00"/>
    <n v="5.24"/>
    <n v="5.09"/>
    <x v="128"/>
  </r>
  <r>
    <d v="2007-10-11T00:00:00"/>
    <n v="5.24"/>
    <n v="5.09"/>
    <x v="128"/>
  </r>
  <r>
    <d v="2007-10-12T00:00:00"/>
    <n v="5.24"/>
    <n v="5.09"/>
    <x v="128"/>
  </r>
  <r>
    <d v="2007-10-15T00:00:00"/>
    <n v="5.24"/>
    <n v="5.09"/>
    <x v="128"/>
  </r>
  <r>
    <d v="2007-10-16T00:00:00"/>
    <n v="5.27"/>
    <n v="5.12"/>
    <x v="128"/>
  </r>
  <r>
    <d v="2007-10-17T00:00:00"/>
    <n v="5.29"/>
    <n v="5.14"/>
    <x v="128"/>
  </r>
  <r>
    <d v="2007-10-18T00:00:00"/>
    <n v="5.3"/>
    <n v="5.15"/>
    <x v="128"/>
  </r>
  <r>
    <d v="2007-10-19T00:00:00"/>
    <n v="5.3"/>
    <n v="5.15"/>
    <x v="128"/>
  </r>
  <r>
    <d v="2007-10-22T00:00:00"/>
    <n v="5.32"/>
    <n v="5.16"/>
    <x v="128"/>
  </r>
  <r>
    <d v="2007-10-23T00:00:00"/>
    <n v="5.33"/>
    <n v="5.16"/>
    <x v="128"/>
  </r>
  <r>
    <d v="2007-10-24T00:00:00"/>
    <n v="5.33"/>
    <n v="5.16"/>
    <x v="128"/>
  </r>
  <r>
    <d v="2007-10-25T00:00:00"/>
    <n v="5.34"/>
    <n v="5.17"/>
    <x v="128"/>
  </r>
  <r>
    <d v="2007-10-26T00:00:00"/>
    <n v="5.35"/>
    <n v="5.18"/>
    <x v="128"/>
  </r>
  <r>
    <d v="2007-10-29T00:00:00"/>
    <n v="5.35"/>
    <n v="5.18"/>
    <x v="128"/>
  </r>
  <r>
    <d v="2007-10-30T00:00:00"/>
    <n v="5.37"/>
    <n v="5.19"/>
    <x v="128"/>
  </r>
  <r>
    <d v="2007-10-31T00:00:00"/>
    <n v="5.38"/>
    <n v="5.21"/>
    <x v="128"/>
  </r>
  <r>
    <d v="2007-11-02T00:00:00"/>
    <n v="5.38"/>
    <n v="5.21"/>
    <x v="129"/>
  </r>
  <r>
    <d v="2007-11-05T00:00:00"/>
    <n v="5.41"/>
    <n v="5.22"/>
    <x v="129"/>
  </r>
  <r>
    <d v="2007-11-06T00:00:00"/>
    <n v="5.42"/>
    <n v="5.24"/>
    <x v="129"/>
  </r>
  <r>
    <d v="2007-11-07T00:00:00"/>
    <n v="5.46"/>
    <n v="5.26"/>
    <x v="129"/>
  </r>
  <r>
    <d v="2007-11-08T00:00:00"/>
    <n v="5.5"/>
    <n v="5.27"/>
    <x v="129"/>
  </r>
  <r>
    <d v="2007-11-09T00:00:00"/>
    <n v="5.51"/>
    <n v="5.28"/>
    <x v="129"/>
  </r>
  <r>
    <d v="2007-11-12T00:00:00"/>
    <n v="5.52"/>
    <n v="5.29"/>
    <x v="129"/>
  </r>
  <r>
    <d v="2007-11-13T00:00:00"/>
    <n v="5.52"/>
    <n v="5.29"/>
    <x v="129"/>
  </r>
  <r>
    <d v="2007-11-14T00:00:00"/>
    <n v="5.52"/>
    <n v="5.3"/>
    <x v="129"/>
  </r>
  <r>
    <d v="2007-11-15T00:00:00"/>
    <n v="5.54"/>
    <n v="5.32"/>
    <x v="129"/>
  </r>
  <r>
    <d v="2007-11-16T00:00:00"/>
    <n v="5.54"/>
    <n v="5.33"/>
    <x v="129"/>
  </r>
  <r>
    <d v="2007-11-19T00:00:00"/>
    <n v="5.55"/>
    <n v="5.35"/>
    <x v="129"/>
  </r>
  <r>
    <d v="2007-11-20T00:00:00"/>
    <n v="5.6"/>
    <n v="5.39"/>
    <x v="129"/>
  </r>
  <r>
    <d v="2007-11-21T00:00:00"/>
    <n v="5.62"/>
    <n v="5.42"/>
    <x v="129"/>
  </r>
  <r>
    <d v="2007-11-22T00:00:00"/>
    <n v="5.64"/>
    <n v="5.43"/>
    <x v="129"/>
  </r>
  <r>
    <d v="2007-11-23T00:00:00"/>
    <n v="5.67"/>
    <n v="5.47"/>
    <x v="129"/>
  </r>
  <r>
    <d v="2007-11-26T00:00:00"/>
    <n v="5.7"/>
    <n v="5.48"/>
    <x v="129"/>
  </r>
  <r>
    <d v="2007-11-27T00:00:00"/>
    <n v="5.72"/>
    <n v="5.49"/>
    <x v="129"/>
  </r>
  <r>
    <d v="2007-11-28T00:00:00"/>
    <n v="5.75"/>
    <n v="5.5"/>
    <x v="129"/>
  </r>
  <r>
    <d v="2007-11-29T00:00:00"/>
    <n v="5.81"/>
    <n v="5.54"/>
    <x v="129"/>
  </r>
  <r>
    <d v="2007-11-30T00:00:00"/>
    <n v="5.84"/>
    <n v="5.56"/>
    <x v="129"/>
  </r>
  <r>
    <d v="2007-12-03T00:00:00"/>
    <n v="5.86"/>
    <n v="5.59"/>
    <x v="130"/>
  </r>
  <r>
    <d v="2007-12-04T00:00:00"/>
    <n v="5.87"/>
    <n v="5.62"/>
    <x v="130"/>
  </r>
  <r>
    <d v="2007-12-05T00:00:00"/>
    <n v="5.89"/>
    <n v="5.64"/>
    <x v="130"/>
  </r>
  <r>
    <d v="2007-12-06T00:00:00"/>
    <n v="5.9"/>
    <n v="5.63"/>
    <x v="130"/>
  </r>
  <r>
    <d v="2007-12-07T00:00:00"/>
    <n v="5.9"/>
    <n v="5.65"/>
    <x v="130"/>
  </r>
  <r>
    <d v="2007-12-10T00:00:00"/>
    <n v="5.9"/>
    <n v="5.65"/>
    <x v="130"/>
  </r>
  <r>
    <d v="2007-12-11T00:00:00"/>
    <n v="5.9"/>
    <n v="5.64"/>
    <x v="130"/>
  </r>
  <r>
    <d v="2007-12-12T00:00:00"/>
    <n v="5.9"/>
    <n v="5.64"/>
    <x v="130"/>
  </r>
  <r>
    <d v="2007-12-13T00:00:00"/>
    <n v="5.91"/>
    <n v="5.65"/>
    <x v="130"/>
  </r>
  <r>
    <d v="2007-12-14T00:00:00"/>
    <n v="5.91"/>
    <n v="5.67"/>
    <x v="130"/>
  </r>
  <r>
    <d v="2007-12-17T00:00:00"/>
    <n v="5.91"/>
    <n v="5.66"/>
    <x v="130"/>
  </r>
  <r>
    <d v="2007-12-18T00:00:00"/>
    <n v="5.94"/>
    <n v="5.69"/>
    <x v="130"/>
  </r>
  <r>
    <d v="2007-12-19T00:00:00"/>
    <n v="5.98"/>
    <n v="5.71"/>
    <x v="130"/>
  </r>
  <r>
    <d v="2007-12-20T00:00:00"/>
    <n v="5.98"/>
    <n v="5.71"/>
    <x v="130"/>
  </r>
  <r>
    <d v="2007-12-21T00:00:00"/>
    <n v="6"/>
    <n v="5.7"/>
    <x v="130"/>
  </r>
  <r>
    <d v="2007-12-27T00:00:00"/>
    <n v="6"/>
    <n v="5.73"/>
    <x v="130"/>
  </r>
  <r>
    <d v="2007-12-28T00:00:00"/>
    <n v="6"/>
    <n v="5.7"/>
    <x v="130"/>
  </r>
  <r>
    <d v="2008-01-02T00:00:00"/>
    <n v="5.98"/>
    <n v="5.6"/>
    <x v="131"/>
  </r>
  <r>
    <d v="2008-01-03T00:00:00"/>
    <n v="6"/>
    <n v="5.62"/>
    <x v="131"/>
  </r>
  <r>
    <d v="2008-01-04T00:00:00"/>
    <n v="5.99"/>
    <n v="5.62"/>
    <x v="131"/>
  </r>
  <r>
    <d v="2008-01-07T00:00:00"/>
    <n v="5.99"/>
    <n v="5.64"/>
    <x v="131"/>
  </r>
  <r>
    <d v="2008-01-08T00:00:00"/>
    <n v="5.99"/>
    <n v="5.64"/>
    <x v="131"/>
  </r>
  <r>
    <d v="2008-01-09T00:00:00"/>
    <n v="6"/>
    <n v="5.65"/>
    <x v="131"/>
  </r>
  <r>
    <d v="2008-01-10T00:00:00"/>
    <n v="5.99"/>
    <n v="5.66"/>
    <x v="131"/>
  </r>
  <r>
    <d v="2008-01-11T00:00:00"/>
    <n v="5.99"/>
    <n v="5.65"/>
    <x v="131"/>
  </r>
  <r>
    <d v="2008-01-14T00:00:00"/>
    <n v="5.99"/>
    <n v="5.65"/>
    <x v="131"/>
  </r>
  <r>
    <d v="2008-01-15T00:00:00"/>
    <n v="5.99"/>
    <n v="5.65"/>
    <x v="131"/>
  </r>
  <r>
    <d v="2008-01-16T00:00:00"/>
    <n v="5.97"/>
    <n v="5.65"/>
    <x v="131"/>
  </r>
  <r>
    <d v="2008-01-17T00:00:00"/>
    <n v="5.95"/>
    <n v="5.65"/>
    <x v="131"/>
  </r>
  <r>
    <d v="2008-01-18T00:00:00"/>
    <n v="5.96"/>
    <n v="5.65"/>
    <x v="131"/>
  </r>
  <r>
    <d v="2008-01-21T00:00:00"/>
    <n v="5.96"/>
    <n v="5.66"/>
    <x v="131"/>
  </r>
  <r>
    <d v="2008-01-22T00:00:00"/>
    <n v="5.96"/>
    <n v="5.66"/>
    <x v="131"/>
  </r>
  <r>
    <d v="2008-01-23T00:00:00"/>
    <n v="5.88"/>
    <n v="5.65"/>
    <x v="131"/>
  </r>
  <r>
    <d v="2008-01-24T00:00:00"/>
    <n v="5.84"/>
    <n v="5.65"/>
    <x v="131"/>
  </r>
  <r>
    <d v="2008-01-25T00:00:00"/>
    <n v="5.84"/>
    <n v="5.64"/>
    <x v="131"/>
  </r>
  <r>
    <d v="2008-01-28T00:00:00"/>
    <n v="5.86"/>
    <n v="5.63"/>
    <x v="131"/>
  </r>
  <r>
    <d v="2008-01-29T00:00:00"/>
    <n v="5.84"/>
    <n v="5.64"/>
    <x v="131"/>
  </r>
  <r>
    <d v="2008-01-30T00:00:00"/>
    <n v="5.84"/>
    <n v="5.63"/>
    <x v="131"/>
  </r>
  <r>
    <d v="2008-01-31T00:00:00"/>
    <n v="5.84"/>
    <n v="5.65"/>
    <x v="131"/>
  </r>
  <r>
    <d v="2008-02-01T00:00:00"/>
    <n v="5.84"/>
    <n v="5.65"/>
    <x v="132"/>
  </r>
  <r>
    <d v="2008-02-04T00:00:00"/>
    <n v="5.84"/>
    <n v="5.65"/>
    <x v="132"/>
  </r>
  <r>
    <d v="2008-02-05T00:00:00"/>
    <n v="5.84"/>
    <n v="5.65"/>
    <x v="132"/>
  </r>
  <r>
    <d v="2008-02-06T00:00:00"/>
    <n v="5.84"/>
    <n v="5.65"/>
    <x v="132"/>
  </r>
  <r>
    <d v="2008-02-07T00:00:00"/>
    <n v="5.85"/>
    <n v="5.66"/>
    <x v="132"/>
  </r>
  <r>
    <d v="2008-02-08T00:00:00"/>
    <n v="5.85"/>
    <n v="5.66"/>
    <x v="132"/>
  </r>
  <r>
    <d v="2008-02-11T00:00:00"/>
    <n v="5.85"/>
    <n v="5.67"/>
    <x v="132"/>
  </r>
  <r>
    <d v="2008-02-12T00:00:00"/>
    <n v="5.85"/>
    <n v="5.67"/>
    <x v="132"/>
  </r>
  <r>
    <d v="2008-02-13T00:00:00"/>
    <n v="5.86"/>
    <n v="5.67"/>
    <x v="132"/>
  </r>
  <r>
    <d v="2008-02-14T00:00:00"/>
    <n v="5.86"/>
    <n v="5.67"/>
    <x v="132"/>
  </r>
  <r>
    <d v="2008-02-15T00:00:00"/>
    <n v="5.86"/>
    <n v="5.67"/>
    <x v="132"/>
  </r>
  <r>
    <d v="2008-02-18T00:00:00"/>
    <n v="5.92"/>
    <n v="5.71"/>
    <x v="132"/>
  </r>
  <r>
    <d v="2008-02-19T00:00:00"/>
    <n v="5.96"/>
    <n v="5.77"/>
    <x v="132"/>
  </r>
  <r>
    <d v="2008-02-20T00:00:00"/>
    <n v="6"/>
    <n v="5.8"/>
    <x v="132"/>
  </r>
  <r>
    <d v="2008-02-21T00:00:00"/>
    <n v="6.01"/>
    <n v="5.83"/>
    <x v="132"/>
  </r>
  <r>
    <d v="2008-02-22T00:00:00"/>
    <n v="6.02"/>
    <n v="5.83"/>
    <x v="132"/>
  </r>
  <r>
    <d v="2008-02-25T00:00:00"/>
    <n v="6.02"/>
    <n v="5.83"/>
    <x v="132"/>
  </r>
  <r>
    <d v="2008-02-26T00:00:00"/>
    <n v="6.06"/>
    <n v="5.85"/>
    <x v="132"/>
  </r>
  <r>
    <d v="2008-02-27T00:00:00"/>
    <n v="6.08"/>
    <n v="5.85"/>
    <x v="132"/>
  </r>
  <r>
    <d v="2008-02-28T00:00:00"/>
    <n v="6.18"/>
    <n v="5.92"/>
    <x v="132"/>
  </r>
  <r>
    <d v="2008-02-29T00:00:00"/>
    <n v="6.19"/>
    <n v="5.94"/>
    <x v="132"/>
  </r>
  <r>
    <d v="2008-03-03T00:00:00"/>
    <n v="6.22"/>
    <n v="5.93"/>
    <x v="133"/>
  </r>
  <r>
    <d v="2008-03-04T00:00:00"/>
    <n v="6.21"/>
    <n v="5.95"/>
    <x v="133"/>
  </r>
  <r>
    <d v="2008-03-05T00:00:00"/>
    <n v="6.23"/>
    <n v="5.95"/>
    <x v="133"/>
  </r>
  <r>
    <d v="2008-03-06T00:00:00"/>
    <n v="6.23"/>
    <n v="5.95"/>
    <x v="133"/>
  </r>
  <r>
    <d v="2008-03-07T00:00:00"/>
    <n v="6.27"/>
    <n v="5.99"/>
    <x v="133"/>
  </r>
  <r>
    <d v="2008-03-10T00:00:00"/>
    <n v="6.27"/>
    <n v="6"/>
    <x v="133"/>
  </r>
  <r>
    <d v="2008-03-11T00:00:00"/>
    <n v="6.29"/>
    <n v="5.99"/>
    <x v="133"/>
  </r>
  <r>
    <d v="2008-03-12T00:00:00"/>
    <n v="6.3"/>
    <n v="6.01"/>
    <x v="133"/>
  </r>
  <r>
    <d v="2008-03-13T00:00:00"/>
    <n v="6.32"/>
    <n v="6.03"/>
    <x v="133"/>
  </r>
  <r>
    <d v="2008-03-14T00:00:00"/>
    <n v="6.3"/>
    <n v="6.01"/>
    <x v="133"/>
  </r>
  <r>
    <d v="2008-03-17T00:00:00"/>
    <n v="6.31"/>
    <n v="6.03"/>
    <x v="133"/>
  </r>
  <r>
    <d v="2008-03-18T00:00:00"/>
    <n v="6.33"/>
    <n v="6.03"/>
    <x v="133"/>
  </r>
  <r>
    <d v="2008-03-19T00:00:00"/>
    <n v="6.35"/>
    <n v="6.04"/>
    <x v="133"/>
  </r>
  <r>
    <d v="2008-03-20T00:00:00"/>
    <n v="6.34"/>
    <n v="6.04"/>
    <x v="133"/>
  </r>
  <r>
    <d v="2008-03-25T00:00:00"/>
    <n v="6.35"/>
    <n v="6.05"/>
    <x v="133"/>
  </r>
  <r>
    <d v="2008-03-26T00:00:00"/>
    <n v="6.38"/>
    <n v="6.06"/>
    <x v="133"/>
  </r>
  <r>
    <d v="2008-03-27T00:00:00"/>
    <n v="6.38"/>
    <n v="6.06"/>
    <x v="133"/>
  </r>
  <r>
    <d v="2008-03-28T00:00:00"/>
    <n v="6.4"/>
    <n v="6.14"/>
    <x v="133"/>
  </r>
  <r>
    <d v="2008-03-31T00:00:00"/>
    <n v="6.41"/>
    <n v="6.15"/>
    <x v="133"/>
  </r>
  <r>
    <d v="2008-04-01T00:00:00"/>
    <n v="6.43"/>
    <n v="6.18"/>
    <x v="134"/>
  </r>
  <r>
    <d v="2008-04-02T00:00:00"/>
    <n v="6.44"/>
    <n v="6.2"/>
    <x v="134"/>
  </r>
  <r>
    <d v="2008-04-03T00:00:00"/>
    <n v="6.46"/>
    <n v="6.23"/>
    <x v="134"/>
  </r>
  <r>
    <d v="2008-04-04T00:00:00"/>
    <n v="6.46"/>
    <n v="6.27"/>
    <x v="134"/>
  </r>
  <r>
    <d v="2008-04-07T00:00:00"/>
    <n v="6.46"/>
    <n v="6.27"/>
    <x v="134"/>
  </r>
  <r>
    <d v="2008-04-08T00:00:00"/>
    <n v="6.47"/>
    <n v="6.28"/>
    <x v="134"/>
  </r>
  <r>
    <d v="2008-04-09T00:00:00"/>
    <n v="6.49"/>
    <n v="6.31"/>
    <x v="134"/>
  </r>
  <r>
    <d v="2008-04-10T00:00:00"/>
    <n v="6.49"/>
    <n v="6.31"/>
    <x v="134"/>
  </r>
  <r>
    <d v="2008-04-11T00:00:00"/>
    <n v="6.49"/>
    <n v="6.31"/>
    <x v="134"/>
  </r>
  <r>
    <d v="2008-04-14T00:00:00"/>
    <n v="6.49"/>
    <n v="6.3"/>
    <x v="134"/>
  </r>
  <r>
    <d v="2008-04-15T00:00:00"/>
    <n v="6.49"/>
    <n v="6.3"/>
    <x v="134"/>
  </r>
  <r>
    <d v="2008-04-16T00:00:00"/>
    <n v="6.49"/>
    <n v="6.28"/>
    <x v="134"/>
  </r>
  <r>
    <d v="2008-04-17T00:00:00"/>
    <n v="6.5"/>
    <n v="6.32"/>
    <x v="134"/>
  </r>
  <r>
    <d v="2008-04-18T00:00:00"/>
    <n v="6.51"/>
    <n v="6.31"/>
    <x v="134"/>
  </r>
  <r>
    <d v="2008-04-21T00:00:00"/>
    <n v="6.51"/>
    <n v="6.3"/>
    <x v="134"/>
  </r>
  <r>
    <d v="2008-04-22T00:00:00"/>
    <n v="6.51"/>
    <n v="6.31"/>
    <x v="134"/>
  </r>
  <r>
    <d v="2008-04-23T00:00:00"/>
    <n v="6.51"/>
    <n v="6.32"/>
    <x v="134"/>
  </r>
  <r>
    <d v="2008-04-24T00:00:00"/>
    <n v="6.51"/>
    <n v="6.32"/>
    <x v="134"/>
  </r>
  <r>
    <d v="2008-04-25T00:00:00"/>
    <n v="6.5"/>
    <n v="6.32"/>
    <x v="134"/>
  </r>
  <r>
    <d v="2008-04-28T00:00:00"/>
    <n v="6.5"/>
    <n v="6.31"/>
    <x v="134"/>
  </r>
  <r>
    <d v="2008-04-29T00:00:00"/>
    <n v="6.51"/>
    <n v="6.32"/>
    <x v="134"/>
  </r>
  <r>
    <d v="2008-04-30T00:00:00"/>
    <n v="6.5"/>
    <n v="6.34"/>
    <x v="134"/>
  </r>
  <r>
    <d v="2008-05-05T00:00:00"/>
    <n v="6.49"/>
    <n v="6.33"/>
    <x v="135"/>
  </r>
  <r>
    <d v="2008-05-06T00:00:00"/>
    <n v="6.5"/>
    <n v="6.33"/>
    <x v="135"/>
  </r>
  <r>
    <d v="2008-05-07T00:00:00"/>
    <n v="6.52"/>
    <n v="6.39"/>
    <x v="135"/>
  </r>
  <r>
    <d v="2008-05-08T00:00:00"/>
    <n v="6.53"/>
    <n v="6.39"/>
    <x v="135"/>
  </r>
  <r>
    <d v="2008-05-09T00:00:00"/>
    <n v="6.51"/>
    <n v="6.4"/>
    <x v="135"/>
  </r>
  <r>
    <d v="2008-05-12T00:00:00"/>
    <n v="6.52"/>
    <n v="6.4"/>
    <x v="135"/>
  </r>
  <r>
    <d v="2008-05-13T00:00:00"/>
    <n v="6.52"/>
    <n v="6.4"/>
    <x v="135"/>
  </r>
  <r>
    <d v="2008-05-14T00:00:00"/>
    <n v="6.53"/>
    <n v="6.41"/>
    <x v="135"/>
  </r>
  <r>
    <d v="2008-05-15T00:00:00"/>
    <n v="6.55"/>
    <n v="6.41"/>
    <x v="135"/>
  </r>
  <r>
    <d v="2008-05-16T00:00:00"/>
    <n v="6.55"/>
    <n v="6.41"/>
    <x v="135"/>
  </r>
  <r>
    <d v="2008-05-19T00:00:00"/>
    <n v="6.56"/>
    <n v="6.4"/>
    <x v="135"/>
  </r>
  <r>
    <d v="2008-05-20T00:00:00"/>
    <n v="6.58"/>
    <n v="6.43"/>
    <x v="135"/>
  </r>
  <r>
    <d v="2008-05-21T00:00:00"/>
    <n v="6.59"/>
    <n v="6.44"/>
    <x v="135"/>
  </r>
  <r>
    <d v="2008-05-23T00:00:00"/>
    <n v="6.59"/>
    <n v="6.45"/>
    <x v="135"/>
  </r>
  <r>
    <d v="2008-05-26T00:00:00"/>
    <n v="6.59"/>
    <n v="6.47"/>
    <x v="135"/>
  </r>
  <r>
    <d v="2008-05-27T00:00:00"/>
    <n v="6.59"/>
    <n v="6.48"/>
    <x v="135"/>
  </r>
  <r>
    <d v="2008-05-28T00:00:00"/>
    <n v="6.59"/>
    <n v="6.47"/>
    <x v="135"/>
  </r>
  <r>
    <d v="2008-05-29T00:00:00"/>
    <n v="6.61"/>
    <n v="6.47"/>
    <x v="135"/>
  </r>
  <r>
    <d v="2008-05-30T00:00:00"/>
    <n v="6.62"/>
    <n v="6.48"/>
    <x v="135"/>
  </r>
  <r>
    <d v="2008-06-02T00:00:00"/>
    <n v="6.62"/>
    <n v="6.51"/>
    <x v="136"/>
  </r>
  <r>
    <d v="2008-06-03T00:00:00"/>
    <n v="6.63"/>
    <n v="6.51"/>
    <x v="136"/>
  </r>
  <r>
    <d v="2008-06-04T00:00:00"/>
    <n v="6.63"/>
    <n v="6.51"/>
    <x v="136"/>
  </r>
  <r>
    <d v="2008-06-05T00:00:00"/>
    <n v="6.64"/>
    <n v="6.53"/>
    <x v="136"/>
  </r>
  <r>
    <d v="2008-06-06T00:00:00"/>
    <n v="6.71"/>
    <n v="6.57"/>
    <x v="136"/>
  </r>
  <r>
    <d v="2008-06-09T00:00:00"/>
    <n v="6.72"/>
    <n v="6.57"/>
    <x v="136"/>
  </r>
  <r>
    <d v="2008-06-10T00:00:00"/>
    <n v="6.72"/>
    <n v="6.57"/>
    <x v="136"/>
  </r>
  <r>
    <d v="2008-06-11T00:00:00"/>
    <n v="6.73"/>
    <n v="6.58"/>
    <x v="136"/>
  </r>
  <r>
    <d v="2008-06-12T00:00:00"/>
    <n v="6.73"/>
    <n v="6.59"/>
    <x v="136"/>
  </r>
  <r>
    <d v="2008-06-13T00:00:00"/>
    <n v="6.73"/>
    <n v="6.58"/>
    <x v="136"/>
  </r>
  <r>
    <d v="2008-06-16T00:00:00"/>
    <n v="6.74"/>
    <n v="6.58"/>
    <x v="136"/>
  </r>
  <r>
    <d v="2008-06-17T00:00:00"/>
    <n v="6.74"/>
    <n v="6.57"/>
    <x v="136"/>
  </r>
  <r>
    <d v="2008-06-18T00:00:00"/>
    <n v="6.75"/>
    <n v="6.58"/>
    <x v="136"/>
  </r>
  <r>
    <d v="2008-06-19T00:00:00"/>
    <n v="6.74"/>
    <n v="6.57"/>
    <x v="136"/>
  </r>
  <r>
    <d v="2008-06-20T00:00:00"/>
    <n v="6.75"/>
    <n v="6.58"/>
    <x v="136"/>
  </r>
  <r>
    <d v="2008-06-23T00:00:00"/>
    <n v="6.75"/>
    <n v="6.58"/>
    <x v="136"/>
  </r>
  <r>
    <d v="2008-06-24T00:00:00"/>
    <n v="6.76"/>
    <n v="6.59"/>
    <x v="136"/>
  </r>
  <r>
    <d v="2008-06-25T00:00:00"/>
    <n v="6.77"/>
    <n v="6.6"/>
    <x v="136"/>
  </r>
  <r>
    <d v="2008-06-26T00:00:00"/>
    <n v="6.8"/>
    <n v="6.63"/>
    <x v="136"/>
  </r>
  <r>
    <d v="2008-06-27T00:00:00"/>
    <n v="6.8"/>
    <n v="6.64"/>
    <x v="136"/>
  </r>
  <r>
    <d v="2008-06-30T00:00:00"/>
    <n v="6.81"/>
    <n v="6.65"/>
    <x v="136"/>
  </r>
  <r>
    <d v="2008-07-01T00:00:00"/>
    <n v="6.81"/>
    <n v="6.66"/>
    <x v="137"/>
  </r>
  <r>
    <d v="2008-07-02T00:00:00"/>
    <n v="6.81"/>
    <n v="6.67"/>
    <x v="137"/>
  </r>
  <r>
    <d v="2008-07-03T00:00:00"/>
    <n v="6.83"/>
    <n v="6.66"/>
    <x v="137"/>
  </r>
  <r>
    <d v="2008-07-04T00:00:00"/>
    <n v="6.82"/>
    <n v="6.66"/>
    <x v="137"/>
  </r>
  <r>
    <d v="2008-07-07T00:00:00"/>
    <n v="6.82"/>
    <n v="6.66"/>
    <x v="137"/>
  </r>
  <r>
    <d v="2008-07-08T00:00:00"/>
    <n v="6.81"/>
    <n v="6.66"/>
    <x v="137"/>
  </r>
  <r>
    <d v="2008-07-09T00:00:00"/>
    <n v="6.78"/>
    <n v="6.65"/>
    <x v="137"/>
  </r>
  <r>
    <d v="2008-07-10T00:00:00"/>
    <n v="6.78"/>
    <n v="6.65"/>
    <x v="137"/>
  </r>
  <r>
    <d v="2008-07-11T00:00:00"/>
    <n v="6.78"/>
    <n v="6.64"/>
    <x v="137"/>
  </r>
  <r>
    <d v="2008-07-14T00:00:00"/>
    <n v="6.79"/>
    <n v="6.65"/>
    <x v="137"/>
  </r>
  <r>
    <d v="2008-07-15T00:00:00"/>
    <n v="6.76"/>
    <n v="6.61"/>
    <x v="137"/>
  </r>
  <r>
    <d v="2008-07-16T00:00:00"/>
    <n v="6.74"/>
    <n v="6.6"/>
    <x v="137"/>
  </r>
  <r>
    <d v="2008-07-17T00:00:00"/>
    <n v="6.72"/>
    <n v="6.61"/>
    <x v="137"/>
  </r>
  <r>
    <d v="2008-07-18T00:00:00"/>
    <n v="6.72"/>
    <n v="6.61"/>
    <x v="137"/>
  </r>
  <r>
    <d v="2008-07-21T00:00:00"/>
    <n v="6.72"/>
    <n v="6.61"/>
    <x v="137"/>
  </r>
  <r>
    <d v="2008-07-22T00:00:00"/>
    <n v="6.71"/>
    <n v="6.61"/>
    <x v="137"/>
  </r>
  <r>
    <d v="2008-07-23T00:00:00"/>
    <n v="6.7"/>
    <n v="6.61"/>
    <x v="137"/>
  </r>
  <r>
    <d v="2008-07-24T00:00:00"/>
    <n v="6.69"/>
    <n v="6.58"/>
    <x v="137"/>
  </r>
  <r>
    <d v="2008-07-25T00:00:00"/>
    <n v="6.68"/>
    <n v="6.58"/>
    <x v="137"/>
  </r>
  <r>
    <d v="2008-07-28T00:00:00"/>
    <n v="6.68"/>
    <n v="6.59"/>
    <x v="137"/>
  </r>
  <r>
    <d v="2008-07-29T00:00:00"/>
    <n v="6.67"/>
    <n v="6.57"/>
    <x v="137"/>
  </r>
  <r>
    <d v="2008-07-30T00:00:00"/>
    <n v="6.66"/>
    <n v="6.56"/>
    <x v="137"/>
  </r>
  <r>
    <d v="2008-07-31T00:00:00"/>
    <n v="6.65"/>
    <n v="6.56"/>
    <x v="137"/>
  </r>
  <r>
    <d v="2008-08-01T00:00:00"/>
    <n v="6.65"/>
    <n v="6.55"/>
    <x v="138"/>
  </r>
  <r>
    <d v="2008-08-04T00:00:00"/>
    <n v="6.65"/>
    <n v="6.55"/>
    <x v="138"/>
  </r>
  <r>
    <d v="2008-08-05T00:00:00"/>
    <n v="6.65"/>
    <n v="6.55"/>
    <x v="138"/>
  </r>
  <r>
    <d v="2008-08-06T00:00:00"/>
    <n v="6.65"/>
    <n v="6.55"/>
    <x v="138"/>
  </r>
  <r>
    <d v="2008-08-07T00:00:00"/>
    <n v="6.64"/>
    <n v="6.54"/>
    <x v="138"/>
  </r>
  <r>
    <d v="2008-08-08T00:00:00"/>
    <n v="6.63"/>
    <n v="6.54"/>
    <x v="138"/>
  </r>
  <r>
    <d v="2008-08-11T00:00:00"/>
    <n v="6.63"/>
    <n v="6.55"/>
    <x v="138"/>
  </r>
  <r>
    <d v="2008-08-12T00:00:00"/>
    <n v="6.62"/>
    <n v="6.54"/>
    <x v="138"/>
  </r>
  <r>
    <d v="2008-08-13T00:00:00"/>
    <n v="6.63"/>
    <n v="6.54"/>
    <x v="138"/>
  </r>
  <r>
    <d v="2008-08-14T00:00:00"/>
    <n v="6.63"/>
    <n v="6.53"/>
    <x v="138"/>
  </r>
  <r>
    <d v="2008-08-18T00:00:00"/>
    <n v="6.63"/>
    <n v="6.53"/>
    <x v="138"/>
  </r>
  <r>
    <d v="2008-08-19T00:00:00"/>
    <n v="6.64"/>
    <n v="6.54"/>
    <x v="138"/>
  </r>
  <r>
    <d v="2008-08-20T00:00:00"/>
    <n v="6.64"/>
    <n v="6.54"/>
    <x v="138"/>
  </r>
  <r>
    <d v="2008-08-21T00:00:00"/>
    <n v="6.59"/>
    <n v="6.5"/>
    <x v="138"/>
  </r>
  <r>
    <d v="2008-08-22T00:00:00"/>
    <n v="6.57"/>
    <n v="6.49"/>
    <x v="138"/>
  </r>
  <r>
    <d v="2008-08-25T00:00:00"/>
    <n v="6.56"/>
    <n v="6.46"/>
    <x v="138"/>
  </r>
  <r>
    <d v="2008-08-26T00:00:00"/>
    <n v="6.56"/>
    <n v="6.47"/>
    <x v="138"/>
  </r>
  <r>
    <d v="2008-08-27T00:00:00"/>
    <n v="6.57"/>
    <n v="6.46"/>
    <x v="138"/>
  </r>
  <r>
    <d v="2008-08-28T00:00:00"/>
    <n v="6.58"/>
    <n v="6.49"/>
    <x v="138"/>
  </r>
  <r>
    <d v="2008-08-29T00:00:00"/>
    <n v="6.59"/>
    <n v="6.5"/>
    <x v="138"/>
  </r>
  <r>
    <d v="2008-09-01T00:00:00"/>
    <n v="6.59"/>
    <n v="6.5"/>
    <x v="139"/>
  </r>
  <r>
    <d v="2008-09-02T00:00:00"/>
    <n v="6.59"/>
    <n v="6.51"/>
    <x v="139"/>
  </r>
  <r>
    <d v="2008-09-03T00:00:00"/>
    <n v="6.58"/>
    <n v="6.5"/>
    <x v="139"/>
  </r>
  <r>
    <d v="2008-09-04T00:00:00"/>
    <n v="6.58"/>
    <n v="6.51"/>
    <x v="139"/>
  </r>
  <r>
    <d v="2008-09-05T00:00:00"/>
    <n v="6.59"/>
    <n v="6.52"/>
    <x v="139"/>
  </r>
  <r>
    <d v="2008-09-08T00:00:00"/>
    <n v="6.58"/>
    <n v="6.51"/>
    <x v="139"/>
  </r>
  <r>
    <d v="2008-09-09T00:00:00"/>
    <n v="6.56"/>
    <n v="6.51"/>
    <x v="139"/>
  </r>
  <r>
    <d v="2008-09-10T00:00:00"/>
    <n v="6.59"/>
    <n v="6.52"/>
    <x v="139"/>
  </r>
  <r>
    <d v="2008-09-11T00:00:00"/>
    <n v="6.6"/>
    <n v="6.53"/>
    <x v="139"/>
  </r>
  <r>
    <d v="2008-09-12T00:00:00"/>
    <n v="6.61"/>
    <n v="6.54"/>
    <x v="139"/>
  </r>
  <r>
    <d v="2008-09-15T00:00:00"/>
    <n v="6.62"/>
    <n v="6.54"/>
    <x v="139"/>
  </r>
  <r>
    <d v="2008-09-16T00:00:00"/>
    <n v="6.64"/>
    <n v="6.59"/>
    <x v="139"/>
  </r>
  <r>
    <d v="2008-09-17T00:00:00"/>
    <n v="6.63"/>
    <n v="6.6"/>
    <x v="139"/>
  </r>
  <r>
    <d v="2008-09-18T00:00:00"/>
    <n v="6.65"/>
    <n v="6.62"/>
    <x v="139"/>
  </r>
  <r>
    <d v="2008-09-19T00:00:00"/>
    <n v="6.65"/>
    <n v="6.61"/>
    <x v="139"/>
  </r>
  <r>
    <d v="2008-09-22T00:00:00"/>
    <n v="6.63"/>
    <n v="6.59"/>
    <x v="139"/>
  </r>
  <r>
    <d v="2008-09-23T00:00:00"/>
    <n v="6.63"/>
    <n v="6.59"/>
    <x v="139"/>
  </r>
  <r>
    <d v="2008-09-24T00:00:00"/>
    <n v="6.62"/>
    <n v="6.59"/>
    <x v="139"/>
  </r>
  <r>
    <d v="2008-09-25T00:00:00"/>
    <n v="6.62"/>
    <n v="6.59"/>
    <x v="139"/>
  </r>
  <r>
    <d v="2008-09-26T00:00:00"/>
    <n v="6.62"/>
    <n v="6.59"/>
    <x v="139"/>
  </r>
  <r>
    <d v="2008-09-29T00:00:00"/>
    <n v="6.63"/>
    <n v="6.59"/>
    <x v="139"/>
  </r>
  <r>
    <d v="2008-09-30T00:00:00"/>
    <n v="6.66"/>
    <n v="6.63"/>
    <x v="139"/>
  </r>
  <r>
    <d v="2008-10-01T00:00:00"/>
    <n v="6.69"/>
    <n v="6.67"/>
    <x v="140"/>
  </r>
  <r>
    <d v="2008-10-02T00:00:00"/>
    <n v="6.7"/>
    <n v="6.67"/>
    <x v="140"/>
  </r>
  <r>
    <d v="2008-10-03T00:00:00"/>
    <n v="6.72"/>
    <n v="6.7"/>
    <x v="140"/>
  </r>
  <r>
    <d v="2008-10-06T00:00:00"/>
    <n v="6.73"/>
    <n v="6.72"/>
    <x v="140"/>
  </r>
  <r>
    <d v="2008-10-07T00:00:00"/>
    <n v="6.77"/>
    <n v="6.74"/>
    <x v="140"/>
  </r>
  <r>
    <d v="2008-10-08T00:00:00"/>
    <n v="6.8"/>
    <n v="6.75"/>
    <x v="140"/>
  </r>
  <r>
    <d v="2008-10-09T00:00:00"/>
    <n v="6.83"/>
    <n v="6.8"/>
    <x v="140"/>
  </r>
  <r>
    <d v="2008-10-10T00:00:00"/>
    <n v="6.86"/>
    <n v="6.82"/>
    <x v="140"/>
  </r>
  <r>
    <d v="2008-10-13T00:00:00"/>
    <n v="6.86"/>
    <n v="6.81"/>
    <x v="140"/>
  </r>
  <r>
    <d v="2008-10-14T00:00:00"/>
    <n v="6.86"/>
    <n v="6.8"/>
    <x v="140"/>
  </r>
  <r>
    <d v="2008-10-15T00:00:00"/>
    <n v="6.85"/>
    <n v="6.8"/>
    <x v="140"/>
  </r>
  <r>
    <d v="2008-10-16T00:00:00"/>
    <n v="6.85"/>
    <n v="6.81"/>
    <x v="140"/>
  </r>
  <r>
    <d v="2008-10-17T00:00:00"/>
    <n v="6.86"/>
    <n v="6.82"/>
    <x v="140"/>
  </r>
  <r>
    <d v="2008-10-20T00:00:00"/>
    <n v="6.84"/>
    <n v="6.8"/>
    <x v="140"/>
  </r>
  <r>
    <d v="2008-10-21T00:00:00"/>
    <n v="6.85"/>
    <n v="6.81"/>
    <x v="140"/>
  </r>
  <r>
    <d v="2008-10-22T00:00:00"/>
    <n v="6.85"/>
    <n v="6.81"/>
    <x v="140"/>
  </r>
  <r>
    <d v="2008-10-23T00:00:00"/>
    <n v="6.87"/>
    <n v="6.85"/>
    <x v="140"/>
  </r>
  <r>
    <d v="2008-10-24T00:00:00"/>
    <n v="6.89"/>
    <n v="6.87"/>
    <x v="140"/>
  </r>
  <r>
    <d v="2008-10-27T00:00:00"/>
    <n v="6.88"/>
    <n v="6.86"/>
    <x v="140"/>
  </r>
  <r>
    <d v="2008-10-28T00:00:00"/>
    <n v="6.88"/>
    <n v="6.85"/>
    <x v="140"/>
  </r>
  <r>
    <d v="2008-10-29T00:00:00"/>
    <n v="6.89"/>
    <n v="6.86"/>
    <x v="140"/>
  </r>
  <r>
    <d v="2008-10-30T00:00:00"/>
    <n v="6.88"/>
    <n v="6.86"/>
    <x v="140"/>
  </r>
  <r>
    <d v="2008-10-31T00:00:00"/>
    <n v="6.88"/>
    <n v="6.85"/>
    <x v="140"/>
  </r>
  <r>
    <d v="2008-11-03T00:00:00"/>
    <n v="6.87"/>
    <n v="6.84"/>
    <x v="141"/>
  </r>
  <r>
    <d v="2008-11-04T00:00:00"/>
    <n v="6.86"/>
    <n v="6.85"/>
    <x v="141"/>
  </r>
  <r>
    <d v="2008-11-05T00:00:00"/>
    <n v="6.86"/>
    <n v="6.84"/>
    <x v="141"/>
  </r>
  <r>
    <d v="2008-11-06T00:00:00"/>
    <n v="6.85"/>
    <n v="6.83"/>
    <x v="141"/>
  </r>
  <r>
    <d v="2008-11-07T00:00:00"/>
    <n v="6.84"/>
    <n v="6.83"/>
    <x v="141"/>
  </r>
  <r>
    <d v="2008-11-10T00:00:00"/>
    <n v="6.84"/>
    <n v="6.82"/>
    <x v="141"/>
  </r>
  <r>
    <d v="2008-11-12T00:00:00"/>
    <n v="6.83"/>
    <n v="6.79"/>
    <x v="141"/>
  </r>
  <r>
    <d v="2008-11-13T00:00:00"/>
    <n v="6.82"/>
    <n v="6.77"/>
    <x v="141"/>
  </r>
  <r>
    <d v="2008-11-14T00:00:00"/>
    <n v="6.82"/>
    <n v="6.76"/>
    <x v="141"/>
  </r>
  <r>
    <d v="2008-11-17T00:00:00"/>
    <n v="6.81"/>
    <n v="6.73"/>
    <x v="141"/>
  </r>
  <r>
    <d v="2008-11-18T00:00:00"/>
    <n v="6.8"/>
    <n v="6.71"/>
    <x v="141"/>
  </r>
  <r>
    <d v="2008-11-19T00:00:00"/>
    <n v="6.8"/>
    <n v="6.72"/>
    <x v="141"/>
  </r>
  <r>
    <d v="2008-11-20T00:00:00"/>
    <n v="6.8"/>
    <n v="6.72"/>
    <x v="141"/>
  </r>
  <r>
    <d v="2008-11-21T00:00:00"/>
    <n v="6.8"/>
    <n v="6.71"/>
    <x v="141"/>
  </r>
  <r>
    <d v="2008-11-24T00:00:00"/>
    <n v="6.79"/>
    <n v="6.69"/>
    <x v="141"/>
  </r>
  <r>
    <d v="2008-11-25T00:00:00"/>
    <n v="6.78"/>
    <n v="6.69"/>
    <x v="141"/>
  </r>
  <r>
    <d v="2008-11-26T00:00:00"/>
    <n v="6.76"/>
    <n v="6.63"/>
    <x v="141"/>
  </r>
  <r>
    <d v="2008-11-27T00:00:00"/>
    <n v="6.66"/>
    <n v="6.56"/>
    <x v="141"/>
  </r>
  <r>
    <d v="2008-11-28T00:00:00"/>
    <n v="6.64"/>
    <n v="6.56"/>
    <x v="141"/>
  </r>
  <r>
    <d v="2008-12-01T00:00:00"/>
    <n v="6.63"/>
    <n v="6.55"/>
    <x v="142"/>
  </r>
  <r>
    <d v="2008-12-02T00:00:00"/>
    <n v="6.62"/>
    <n v="6.54"/>
    <x v="142"/>
  </r>
  <r>
    <d v="2008-12-03T00:00:00"/>
    <n v="6.62"/>
    <n v="6.55"/>
    <x v="142"/>
  </r>
  <r>
    <d v="2008-12-04T00:00:00"/>
    <n v="6.6"/>
    <n v="6.54"/>
    <x v="142"/>
  </r>
  <r>
    <d v="2008-12-05T00:00:00"/>
    <n v="6.61"/>
    <n v="6.54"/>
    <x v="142"/>
  </r>
  <r>
    <d v="2008-12-08T00:00:00"/>
    <n v="6.58"/>
    <n v="6.53"/>
    <x v="142"/>
  </r>
  <r>
    <d v="2008-12-09T00:00:00"/>
    <n v="6.53"/>
    <n v="6.48"/>
    <x v="142"/>
  </r>
  <r>
    <d v="2008-12-10T00:00:00"/>
    <n v="6.52"/>
    <n v="6.48"/>
    <x v="142"/>
  </r>
  <r>
    <d v="2008-12-11T00:00:00"/>
    <n v="6.51"/>
    <n v="6.48"/>
    <x v="142"/>
  </r>
  <r>
    <d v="2008-12-12T00:00:00"/>
    <n v="6.51"/>
    <n v="6.49"/>
    <x v="142"/>
  </r>
  <r>
    <d v="2008-12-15T00:00:00"/>
    <n v="6.51"/>
    <n v="6.49"/>
    <x v="142"/>
  </r>
  <r>
    <d v="2008-12-16T00:00:00"/>
    <n v="6.5"/>
    <n v="6.48"/>
    <x v="142"/>
  </r>
  <r>
    <d v="2008-12-17T00:00:00"/>
    <n v="6.49"/>
    <n v="6.48"/>
    <x v="142"/>
  </r>
  <r>
    <d v="2008-12-18T00:00:00"/>
    <n v="6.49"/>
    <n v="6.46"/>
    <x v="142"/>
  </r>
  <r>
    <d v="2008-12-19T00:00:00"/>
    <n v="6.48"/>
    <n v="6.45"/>
    <x v="142"/>
  </r>
  <r>
    <d v="2008-12-22T00:00:00"/>
    <n v="6.47"/>
    <n v="6.44"/>
    <x v="142"/>
  </r>
  <r>
    <d v="2008-12-23T00:00:00"/>
    <n v="6.46"/>
    <n v="6.41"/>
    <x v="142"/>
  </r>
  <r>
    <d v="2008-12-29T00:00:00"/>
    <n v="5.95"/>
    <n v="5.9"/>
    <x v="142"/>
  </r>
  <r>
    <d v="2008-12-30T00:00:00"/>
    <n v="5.93"/>
    <n v="5.86"/>
    <x v="142"/>
  </r>
  <r>
    <d v="2008-12-31T00:00:00"/>
    <n v="5.95"/>
    <n v="5.88"/>
    <x v="142"/>
  </r>
  <r>
    <d v="2009-01-05T00:00:00"/>
    <n v="5.94"/>
    <n v="5.84"/>
    <x v="143"/>
  </r>
  <r>
    <d v="2009-01-06T00:00:00"/>
    <n v="5.92"/>
    <n v="5.82"/>
    <x v="143"/>
  </r>
  <r>
    <d v="2009-01-07T00:00:00"/>
    <n v="5.91"/>
    <n v="5.81"/>
    <x v="143"/>
  </r>
  <r>
    <d v="2009-01-08T00:00:00"/>
    <n v="5.86"/>
    <n v="5.77"/>
    <x v="143"/>
  </r>
  <r>
    <d v="2009-01-09T00:00:00"/>
    <n v="5.84"/>
    <n v="5.76"/>
    <x v="143"/>
  </r>
  <r>
    <d v="2009-01-12T00:00:00"/>
    <n v="5.82"/>
    <n v="5.72"/>
    <x v="143"/>
  </r>
  <r>
    <d v="2009-01-13T00:00:00"/>
    <n v="5.79"/>
    <n v="5.68"/>
    <x v="143"/>
  </r>
  <r>
    <d v="2009-01-14T00:00:00"/>
    <n v="5.79"/>
    <n v="5.65"/>
    <x v="143"/>
  </r>
  <r>
    <d v="2009-01-15T00:00:00"/>
    <n v="5.74"/>
    <n v="5.63"/>
    <x v="143"/>
  </r>
  <r>
    <d v="2009-01-16T00:00:00"/>
    <n v="5.68"/>
    <n v="5.57"/>
    <x v="143"/>
  </r>
  <r>
    <d v="2009-01-19T00:00:00"/>
    <n v="5.66"/>
    <n v="5.56"/>
    <x v="143"/>
  </r>
  <r>
    <d v="2009-01-20T00:00:00"/>
    <n v="5.63"/>
    <n v="5.55"/>
    <x v="143"/>
  </r>
  <r>
    <d v="2009-01-21T00:00:00"/>
    <n v="5.62"/>
    <n v="5.51"/>
    <x v="143"/>
  </r>
  <r>
    <d v="2009-01-22T00:00:00"/>
    <n v="5.54"/>
    <n v="5.43"/>
    <x v="143"/>
  </r>
  <r>
    <d v="2009-01-23T00:00:00"/>
    <n v="5.47"/>
    <n v="5.36"/>
    <x v="143"/>
  </r>
  <r>
    <d v="2009-01-26T00:00:00"/>
    <n v="5.41"/>
    <n v="5.31"/>
    <x v="143"/>
  </r>
  <r>
    <d v="2009-01-27T00:00:00"/>
    <n v="5.25"/>
    <n v="5.15"/>
    <x v="143"/>
  </r>
  <r>
    <d v="2009-01-28T00:00:00"/>
    <n v="4.99"/>
    <n v="4.93"/>
    <x v="143"/>
  </r>
  <r>
    <d v="2009-01-29T00:00:00"/>
    <n v="4.9400000000000004"/>
    <n v="4.88"/>
    <x v="143"/>
  </r>
  <r>
    <d v="2009-01-30T00:00:00"/>
    <n v="4.91"/>
    <n v="4.8600000000000003"/>
    <x v="143"/>
  </r>
  <r>
    <d v="2009-02-02T00:00:00"/>
    <n v="4.87"/>
    <n v="4.8"/>
    <x v="144"/>
  </r>
  <r>
    <d v="2009-02-03T00:00:00"/>
    <n v="4.8600000000000003"/>
    <n v="4.78"/>
    <x v="144"/>
  </r>
  <r>
    <d v="2009-02-04T00:00:00"/>
    <n v="4.84"/>
    <n v="4.76"/>
    <x v="144"/>
  </r>
  <r>
    <d v="2009-02-05T00:00:00"/>
    <n v="4.82"/>
    <n v="4.74"/>
    <x v="144"/>
  </r>
  <r>
    <d v="2009-02-06T00:00:00"/>
    <n v="4.82"/>
    <n v="4.74"/>
    <x v="144"/>
  </r>
  <r>
    <d v="2009-02-09T00:00:00"/>
    <n v="4.8"/>
    <n v="4.72"/>
    <x v="144"/>
  </r>
  <r>
    <d v="2009-02-10T00:00:00"/>
    <n v="4.79"/>
    <n v="4.71"/>
    <x v="144"/>
  </r>
  <r>
    <d v="2009-02-11T00:00:00"/>
    <n v="4.79"/>
    <n v="4.7"/>
    <x v="144"/>
  </r>
  <r>
    <d v="2009-02-12T00:00:00"/>
    <n v="4.78"/>
    <n v="4.68"/>
    <x v="144"/>
  </r>
  <r>
    <d v="2009-02-13T00:00:00"/>
    <n v="4.7699999999999996"/>
    <n v="4.6900000000000004"/>
    <x v="144"/>
  </r>
  <r>
    <d v="2009-02-16T00:00:00"/>
    <n v="4.7699999999999996"/>
    <n v="4.6900000000000004"/>
    <x v="144"/>
  </r>
  <r>
    <d v="2009-02-17T00:00:00"/>
    <n v="4.7699999999999996"/>
    <n v="4.7"/>
    <x v="144"/>
  </r>
  <r>
    <d v="2009-02-18T00:00:00"/>
    <n v="4.7699999999999996"/>
    <n v="4.7"/>
    <x v="144"/>
  </r>
  <r>
    <d v="2009-02-19T00:00:00"/>
    <n v="4.7699999999999996"/>
    <n v="4.7"/>
    <x v="144"/>
  </r>
  <r>
    <d v="2009-02-20T00:00:00"/>
    <n v="4.7699999999999996"/>
    <n v="4.6900000000000004"/>
    <x v="144"/>
  </r>
  <r>
    <d v="2009-02-23T00:00:00"/>
    <n v="4.74"/>
    <n v="4.68"/>
    <x v="144"/>
  </r>
  <r>
    <d v="2009-02-24T00:00:00"/>
    <n v="4.7"/>
    <n v="4.63"/>
    <x v="144"/>
  </r>
  <r>
    <d v="2009-02-25T00:00:00"/>
    <n v="4.67"/>
    <n v="4.5999999999999996"/>
    <x v="144"/>
  </r>
  <r>
    <d v="2009-02-26T00:00:00"/>
    <n v="4.58"/>
    <n v="4.53"/>
    <x v="144"/>
  </r>
  <r>
    <d v="2009-02-27T00:00:00"/>
    <n v="4.5599999999999996"/>
    <n v="4.51"/>
    <x v="144"/>
  </r>
  <r>
    <d v="2009-03-02T00:00:00"/>
    <n v="4.54"/>
    <n v="4.4800000000000004"/>
    <x v="145"/>
  </r>
  <r>
    <d v="2009-03-03T00:00:00"/>
    <n v="4.5199999999999996"/>
    <n v="4.46"/>
    <x v="145"/>
  </r>
  <r>
    <d v="2009-03-04T00:00:00"/>
    <n v="4.49"/>
    <n v="4.4400000000000004"/>
    <x v="145"/>
  </r>
  <r>
    <d v="2009-03-05T00:00:00"/>
    <n v="4.45"/>
    <n v="4.4000000000000004"/>
    <x v="145"/>
  </r>
  <r>
    <d v="2009-03-06T00:00:00"/>
    <n v="4.42"/>
    <n v="4.38"/>
    <x v="145"/>
  </r>
  <r>
    <d v="2009-03-09T00:00:00"/>
    <n v="4.41"/>
    <n v="4.37"/>
    <x v="145"/>
  </r>
  <r>
    <d v="2009-03-10T00:00:00"/>
    <n v="4.41"/>
    <n v="4.37"/>
    <x v="145"/>
  </r>
  <r>
    <d v="2009-03-11T00:00:00"/>
    <n v="4.3899999999999997"/>
    <n v="4.3499999999999996"/>
    <x v="145"/>
  </r>
  <r>
    <d v="2009-03-12T00:00:00"/>
    <n v="4.38"/>
    <n v="4.33"/>
    <x v="145"/>
  </r>
  <r>
    <d v="2009-03-13T00:00:00"/>
    <n v="4.38"/>
    <n v="4.33"/>
    <x v="145"/>
  </r>
  <r>
    <d v="2009-03-16T00:00:00"/>
    <n v="4.3600000000000003"/>
    <n v="4.3"/>
    <x v="145"/>
  </r>
  <r>
    <d v="2009-03-17T00:00:00"/>
    <n v="4.3499999999999996"/>
    <n v="4.28"/>
    <x v="145"/>
  </r>
  <r>
    <d v="2009-03-18T00:00:00"/>
    <n v="4.3600000000000003"/>
    <n v="4.2699999999999996"/>
    <x v="145"/>
  </r>
  <r>
    <d v="2009-03-19T00:00:00"/>
    <n v="4.3499999999999996"/>
    <n v="4.26"/>
    <x v="145"/>
  </r>
  <r>
    <d v="2009-03-20T00:00:00"/>
    <n v="4.3499999999999996"/>
    <n v="4.2699999999999996"/>
    <x v="145"/>
  </r>
  <r>
    <d v="2009-03-23T00:00:00"/>
    <n v="4.34"/>
    <n v="4.26"/>
    <x v="145"/>
  </r>
  <r>
    <d v="2009-03-24T00:00:00"/>
    <n v="4.33"/>
    <n v="4.2300000000000004"/>
    <x v="145"/>
  </r>
  <r>
    <d v="2009-03-25T00:00:00"/>
    <n v="4.32"/>
    <n v="4.21"/>
    <x v="145"/>
  </r>
  <r>
    <d v="2009-03-26T00:00:00"/>
    <n v="4.28"/>
    <n v="4.1399999999999997"/>
    <x v="145"/>
  </r>
  <r>
    <d v="2009-03-27T00:00:00"/>
    <n v="4.2699999999999996"/>
    <n v="4.1399999999999997"/>
    <x v="145"/>
  </r>
  <r>
    <d v="2009-03-30T00:00:00"/>
    <n v="4.25"/>
    <n v="4.1399999999999997"/>
    <x v="145"/>
  </r>
  <r>
    <d v="2009-03-31T00:00:00"/>
    <n v="4.26"/>
    <n v="4.17"/>
    <x v="145"/>
  </r>
  <r>
    <d v="2009-04-01T00:00:00"/>
    <n v="4.26"/>
    <n v="4.16"/>
    <x v="146"/>
  </r>
  <r>
    <d v="2009-04-02T00:00:00"/>
    <n v="4.2699999999999996"/>
    <n v="4.16"/>
    <x v="146"/>
  </r>
  <r>
    <d v="2009-04-03T00:00:00"/>
    <n v="4.28"/>
    <n v="4.16"/>
    <x v="146"/>
  </r>
  <r>
    <d v="2009-04-06T00:00:00"/>
    <n v="4.26"/>
    <n v="4.1399999999999997"/>
    <x v="146"/>
  </r>
  <r>
    <d v="2009-04-07T00:00:00"/>
    <n v="4.26"/>
    <n v="4.1399999999999997"/>
    <x v="146"/>
  </r>
  <r>
    <d v="2009-04-08T00:00:00"/>
    <n v="4.26"/>
    <n v="4.1399999999999997"/>
    <x v="146"/>
  </r>
  <r>
    <d v="2009-04-09T00:00:00"/>
    <n v="4.25"/>
    <n v="4.1399999999999997"/>
    <x v="146"/>
  </r>
  <r>
    <d v="2009-04-14T00:00:00"/>
    <n v="4.28"/>
    <n v="4.16"/>
    <x v="146"/>
  </r>
  <r>
    <d v="2009-04-15T00:00:00"/>
    <n v="4.29"/>
    <n v="4.1900000000000004"/>
    <x v="146"/>
  </r>
  <r>
    <d v="2009-04-16T00:00:00"/>
    <n v="4.3099999999999996"/>
    <n v="4.21"/>
    <x v="146"/>
  </r>
  <r>
    <d v="2009-04-17T00:00:00"/>
    <n v="4.33"/>
    <n v="4.22"/>
    <x v="146"/>
  </r>
  <r>
    <d v="2009-04-20T00:00:00"/>
    <n v="4.3499999999999996"/>
    <n v="4.22"/>
    <x v="146"/>
  </r>
  <r>
    <d v="2009-04-21T00:00:00"/>
    <n v="4.3499999999999996"/>
    <n v="4.2300000000000004"/>
    <x v="146"/>
  </r>
  <r>
    <d v="2009-04-22T00:00:00"/>
    <n v="4.3499999999999996"/>
    <n v="4.24"/>
    <x v="146"/>
  </r>
  <r>
    <d v="2009-04-23T00:00:00"/>
    <n v="4.3499999999999996"/>
    <n v="4.24"/>
    <x v="146"/>
  </r>
  <r>
    <d v="2009-04-24T00:00:00"/>
    <n v="4.37"/>
    <n v="4.26"/>
    <x v="146"/>
  </r>
  <r>
    <d v="2009-04-27T00:00:00"/>
    <n v="4.38"/>
    <n v="4.2699999999999996"/>
    <x v="146"/>
  </r>
  <r>
    <d v="2009-04-28T00:00:00"/>
    <n v="4.3899999999999997"/>
    <n v="4.28"/>
    <x v="146"/>
  </r>
  <r>
    <d v="2009-04-29T00:00:00"/>
    <n v="4.4000000000000004"/>
    <n v="4.29"/>
    <x v="146"/>
  </r>
  <r>
    <d v="2009-04-30T00:00:00"/>
    <n v="4.41"/>
    <n v="4.3"/>
    <x v="146"/>
  </r>
  <r>
    <d v="2009-05-04T00:00:00"/>
    <n v="4.42"/>
    <n v="4.32"/>
    <x v="147"/>
  </r>
  <r>
    <d v="2009-05-05T00:00:00"/>
    <n v="4.4800000000000004"/>
    <n v="4.38"/>
    <x v="147"/>
  </r>
  <r>
    <d v="2009-05-06T00:00:00"/>
    <n v="4.51"/>
    <n v="4.42"/>
    <x v="147"/>
  </r>
  <r>
    <d v="2009-05-07T00:00:00"/>
    <n v="4.53"/>
    <n v="4.43"/>
    <x v="147"/>
  </r>
  <r>
    <d v="2009-05-08T00:00:00"/>
    <n v="4.55"/>
    <n v="4.45"/>
    <x v="147"/>
  </r>
  <r>
    <d v="2009-05-11T00:00:00"/>
    <n v="4.57"/>
    <n v="4.46"/>
    <x v="147"/>
  </r>
  <r>
    <d v="2009-05-12T00:00:00"/>
    <n v="4.58"/>
    <n v="4.47"/>
    <x v="147"/>
  </r>
  <r>
    <d v="2009-05-13T00:00:00"/>
    <n v="4.5999999999999996"/>
    <n v="4.49"/>
    <x v="147"/>
  </r>
  <r>
    <d v="2009-05-14T00:00:00"/>
    <n v="4.62"/>
    <n v="4.5"/>
    <x v="147"/>
  </r>
  <r>
    <d v="2009-05-15T00:00:00"/>
    <n v="4.6399999999999997"/>
    <n v="4.5199999999999996"/>
    <x v="147"/>
  </r>
  <r>
    <d v="2009-05-18T00:00:00"/>
    <n v="4.66"/>
    <n v="4.53"/>
    <x v="147"/>
  </r>
  <r>
    <d v="2009-05-19T00:00:00"/>
    <n v="4.67"/>
    <n v="4.55"/>
    <x v="147"/>
  </r>
  <r>
    <d v="2009-05-20T00:00:00"/>
    <n v="4.68"/>
    <n v="4.5599999999999996"/>
    <x v="147"/>
  </r>
  <r>
    <d v="2009-05-21T00:00:00"/>
    <n v="4.68"/>
    <n v="4.57"/>
    <x v="147"/>
  </r>
  <r>
    <d v="2009-05-22T00:00:00"/>
    <n v="4.6900000000000004"/>
    <n v="4.58"/>
    <x v="147"/>
  </r>
  <r>
    <d v="2009-05-25T00:00:00"/>
    <n v="4.7"/>
    <n v="4.59"/>
    <x v="147"/>
  </r>
  <r>
    <d v="2009-05-26T00:00:00"/>
    <n v="4.71"/>
    <n v="4.6100000000000003"/>
    <x v="147"/>
  </r>
  <r>
    <d v="2009-05-27T00:00:00"/>
    <n v="4.71"/>
    <n v="4.62"/>
    <x v="147"/>
  </r>
  <r>
    <d v="2009-05-28T00:00:00"/>
    <n v="4.72"/>
    <n v="4.6399999999999997"/>
    <x v="147"/>
  </r>
  <r>
    <d v="2009-05-29T00:00:00"/>
    <n v="4.71"/>
    <n v="4.62"/>
    <x v="147"/>
  </r>
  <r>
    <d v="2009-06-01T00:00:00"/>
    <n v="4.7300000000000004"/>
    <n v="4.62"/>
    <x v="148"/>
  </r>
  <r>
    <d v="2009-06-02T00:00:00"/>
    <n v="4.74"/>
    <n v="4.63"/>
    <x v="148"/>
  </r>
  <r>
    <d v="2009-06-03T00:00:00"/>
    <n v="4.74"/>
    <n v="4.6399999999999997"/>
    <x v="148"/>
  </r>
  <r>
    <d v="2009-06-04T00:00:00"/>
    <n v="4.75"/>
    <n v="4.63"/>
    <x v="148"/>
  </r>
  <r>
    <d v="2009-06-05T00:00:00"/>
    <n v="4.75"/>
    <n v="4.63"/>
    <x v="148"/>
  </r>
  <r>
    <d v="2009-06-08T00:00:00"/>
    <n v="4.74"/>
    <n v="4.63"/>
    <x v="148"/>
  </r>
  <r>
    <d v="2009-06-09T00:00:00"/>
    <n v="4.76"/>
    <n v="4.6399999999999997"/>
    <x v="148"/>
  </r>
  <r>
    <d v="2009-06-10T00:00:00"/>
    <n v="4.75"/>
    <n v="4.62"/>
    <x v="148"/>
  </r>
  <r>
    <d v="2009-06-12T00:00:00"/>
    <n v="4.76"/>
    <n v="4.63"/>
    <x v="148"/>
  </r>
  <r>
    <d v="2009-06-15T00:00:00"/>
    <n v="4.76"/>
    <n v="4.63"/>
    <x v="148"/>
  </r>
  <r>
    <d v="2009-06-16T00:00:00"/>
    <n v="4.76"/>
    <n v="4.62"/>
    <x v="148"/>
  </r>
  <r>
    <d v="2009-06-17T00:00:00"/>
    <n v="4.7699999999999996"/>
    <n v="4.62"/>
    <x v="148"/>
  </r>
  <r>
    <d v="2009-06-18T00:00:00"/>
    <n v="4.76"/>
    <n v="4.6399999999999997"/>
    <x v="148"/>
  </r>
  <r>
    <d v="2009-06-19T00:00:00"/>
    <n v="4.76"/>
    <n v="4.6500000000000004"/>
    <x v="148"/>
  </r>
  <r>
    <d v="2009-06-22T00:00:00"/>
    <n v="4.76"/>
    <n v="4.6399999999999997"/>
    <x v="148"/>
  </r>
  <r>
    <d v="2009-06-23T00:00:00"/>
    <n v="4.75"/>
    <n v="4.63"/>
    <x v="148"/>
  </r>
  <r>
    <d v="2009-06-24T00:00:00"/>
    <n v="4.75"/>
    <n v="4.62"/>
    <x v="148"/>
  </r>
  <r>
    <d v="2009-06-25T00:00:00"/>
    <n v="4.6500000000000004"/>
    <n v="4.4800000000000004"/>
    <x v="148"/>
  </r>
  <r>
    <d v="2009-06-26T00:00:00"/>
    <n v="4.63"/>
    <n v="4.47"/>
    <x v="148"/>
  </r>
  <r>
    <d v="2009-06-29T00:00:00"/>
    <n v="4.63"/>
    <n v="4.45"/>
    <x v="148"/>
  </r>
  <r>
    <d v="2009-06-30T00:00:00"/>
    <n v="4.62"/>
    <n v="4.4400000000000004"/>
    <x v="148"/>
  </r>
  <r>
    <d v="2009-07-01T00:00:00"/>
    <n v="4.6100000000000003"/>
    <n v="4.43"/>
    <x v="149"/>
  </r>
  <r>
    <d v="2009-07-02T00:00:00"/>
    <n v="4.59"/>
    <n v="4.41"/>
    <x v="149"/>
  </r>
  <r>
    <d v="2009-07-03T00:00:00"/>
    <n v="4.57"/>
    <n v="4.38"/>
    <x v="149"/>
  </r>
  <r>
    <d v="2009-07-06T00:00:00"/>
    <n v="4.5599999999999996"/>
    <n v="4.3600000000000003"/>
    <x v="149"/>
  </r>
  <r>
    <d v="2009-07-07T00:00:00"/>
    <n v="4.55"/>
    <n v="4.34"/>
    <x v="149"/>
  </r>
  <r>
    <d v="2009-07-08T00:00:00"/>
    <n v="4.54"/>
    <n v="4.33"/>
    <x v="149"/>
  </r>
  <r>
    <d v="2009-07-09T00:00:00"/>
    <n v="4.5199999999999996"/>
    <n v="4.3099999999999996"/>
    <x v="149"/>
  </r>
  <r>
    <d v="2009-07-10T00:00:00"/>
    <n v="4.5"/>
    <n v="4.29"/>
    <x v="149"/>
  </r>
  <r>
    <d v="2009-07-13T00:00:00"/>
    <n v="4.49"/>
    <n v="4.29"/>
    <x v="149"/>
  </r>
  <r>
    <d v="2009-07-14T00:00:00"/>
    <n v="4.4800000000000004"/>
    <n v="4.29"/>
    <x v="149"/>
  </r>
  <r>
    <d v="2009-07-15T00:00:00"/>
    <n v="4.45"/>
    <n v="4.2699999999999996"/>
    <x v="149"/>
  </r>
  <r>
    <d v="2009-07-16T00:00:00"/>
    <n v="4.43"/>
    <n v="4.24"/>
    <x v="149"/>
  </r>
  <r>
    <d v="2009-07-17T00:00:00"/>
    <n v="4.41"/>
    <n v="4.22"/>
    <x v="149"/>
  </r>
  <r>
    <d v="2009-07-20T00:00:00"/>
    <n v="4.41"/>
    <n v="4.21"/>
    <x v="149"/>
  </r>
  <r>
    <d v="2009-07-21T00:00:00"/>
    <n v="4.4000000000000004"/>
    <n v="4.2"/>
    <x v="149"/>
  </r>
  <r>
    <d v="2009-07-22T00:00:00"/>
    <n v="4.38"/>
    <n v="4.18"/>
    <x v="149"/>
  </r>
  <r>
    <d v="2009-07-23T00:00:00"/>
    <n v="4.38"/>
    <n v="4.17"/>
    <x v="149"/>
  </r>
  <r>
    <d v="2009-07-24T00:00:00"/>
    <n v="4.37"/>
    <n v="4.18"/>
    <x v="149"/>
  </r>
  <r>
    <d v="2009-07-27T00:00:00"/>
    <n v="4.3600000000000003"/>
    <n v="4.17"/>
    <x v="149"/>
  </r>
  <r>
    <d v="2009-07-28T00:00:00"/>
    <n v="4.3600000000000003"/>
    <n v="4.17"/>
    <x v="149"/>
  </r>
  <r>
    <d v="2009-07-29T00:00:00"/>
    <n v="4.3600000000000003"/>
    <n v="4.16"/>
    <x v="149"/>
  </r>
  <r>
    <d v="2009-07-30T00:00:00"/>
    <n v="4.37"/>
    <n v="4.17"/>
    <x v="149"/>
  </r>
  <r>
    <d v="2009-07-31T00:00:00"/>
    <n v="4.37"/>
    <n v="4.17"/>
    <x v="149"/>
  </r>
  <r>
    <d v="2009-08-03T00:00:00"/>
    <n v="4.37"/>
    <n v="4.16"/>
    <x v="150"/>
  </r>
  <r>
    <d v="2009-08-04T00:00:00"/>
    <n v="4.3600000000000003"/>
    <n v="4.16"/>
    <x v="150"/>
  </r>
  <r>
    <d v="2009-08-05T00:00:00"/>
    <n v="4.3499999999999996"/>
    <n v="4.16"/>
    <x v="150"/>
  </r>
  <r>
    <d v="2009-08-06T00:00:00"/>
    <n v="4.33"/>
    <n v="4.16"/>
    <x v="150"/>
  </r>
  <r>
    <d v="2009-08-07T00:00:00"/>
    <n v="4.34"/>
    <n v="4.1500000000000004"/>
    <x v="150"/>
  </r>
  <r>
    <d v="2009-08-10T00:00:00"/>
    <n v="4.33"/>
    <n v="4.1500000000000004"/>
    <x v="150"/>
  </r>
  <r>
    <d v="2009-08-11T00:00:00"/>
    <n v="4.33"/>
    <n v="4.1500000000000004"/>
    <x v="150"/>
  </r>
  <r>
    <d v="2009-08-12T00:00:00"/>
    <n v="4.32"/>
    <n v="4.1500000000000004"/>
    <x v="150"/>
  </r>
  <r>
    <d v="2009-08-13T00:00:00"/>
    <n v="4.32"/>
    <n v="4.1500000000000004"/>
    <x v="150"/>
  </r>
  <r>
    <d v="2009-08-14T00:00:00"/>
    <n v="4.33"/>
    <n v="4.16"/>
    <x v="150"/>
  </r>
  <r>
    <d v="2009-08-17T00:00:00"/>
    <n v="4.33"/>
    <n v="4.16"/>
    <x v="150"/>
  </r>
  <r>
    <d v="2009-08-18T00:00:00"/>
    <n v="4.33"/>
    <n v="4.16"/>
    <x v="150"/>
  </r>
  <r>
    <d v="2009-08-19T00:00:00"/>
    <n v="4.33"/>
    <n v="4.16"/>
    <x v="150"/>
  </r>
  <r>
    <d v="2009-08-20T00:00:00"/>
    <n v="4.33"/>
    <n v="4.16"/>
    <x v="150"/>
  </r>
  <r>
    <d v="2009-08-21T00:00:00"/>
    <n v="4.34"/>
    <n v="4.16"/>
    <x v="150"/>
  </r>
  <r>
    <d v="2009-08-24T00:00:00"/>
    <n v="4.34"/>
    <n v="4.1500000000000004"/>
    <x v="150"/>
  </r>
  <r>
    <d v="2009-08-25T00:00:00"/>
    <n v="4.34"/>
    <n v="4.16"/>
    <x v="150"/>
  </r>
  <r>
    <d v="2009-08-26T00:00:00"/>
    <n v="4.33"/>
    <n v="4.17"/>
    <x v="150"/>
  </r>
  <r>
    <d v="2009-08-27T00:00:00"/>
    <n v="4.33"/>
    <n v="4.16"/>
    <x v="150"/>
  </r>
  <r>
    <d v="2009-08-28T00:00:00"/>
    <n v="4.33"/>
    <n v="4.17"/>
    <x v="150"/>
  </r>
  <r>
    <d v="2009-08-31T00:00:00"/>
    <n v="4.33"/>
    <n v="4.18"/>
    <x v="150"/>
  </r>
  <r>
    <d v="2009-09-01T00:00:00"/>
    <n v="4.33"/>
    <n v="4.18"/>
    <x v="151"/>
  </r>
  <r>
    <d v="2009-09-02T00:00:00"/>
    <n v="4.33"/>
    <n v="4.17"/>
    <x v="151"/>
  </r>
  <r>
    <d v="2009-09-03T00:00:00"/>
    <n v="4.33"/>
    <n v="4.17"/>
    <x v="151"/>
  </r>
  <r>
    <d v="2009-09-04T00:00:00"/>
    <n v="4.34"/>
    <n v="4.18"/>
    <x v="151"/>
  </r>
  <r>
    <d v="2009-09-07T00:00:00"/>
    <n v="4.33"/>
    <n v="4.17"/>
    <x v="151"/>
  </r>
  <r>
    <d v="2009-09-08T00:00:00"/>
    <n v="4.33"/>
    <n v="4.16"/>
    <x v="151"/>
  </r>
  <r>
    <d v="2009-09-09T00:00:00"/>
    <n v="4.33"/>
    <n v="4.18"/>
    <x v="151"/>
  </r>
  <r>
    <d v="2009-09-10T00:00:00"/>
    <n v="4.34"/>
    <n v="4.18"/>
    <x v="151"/>
  </r>
  <r>
    <d v="2009-09-11T00:00:00"/>
    <n v="4.34"/>
    <n v="4.18"/>
    <x v="151"/>
  </r>
  <r>
    <d v="2009-09-14T00:00:00"/>
    <n v="4.34"/>
    <n v="4.18"/>
    <x v="151"/>
  </r>
  <r>
    <d v="2009-09-15T00:00:00"/>
    <n v="4.3499999999999996"/>
    <n v="4.18"/>
    <x v="151"/>
  </r>
  <r>
    <d v="2009-09-16T00:00:00"/>
    <n v="4.3600000000000003"/>
    <n v="4.2"/>
    <x v="151"/>
  </r>
  <r>
    <d v="2009-09-17T00:00:00"/>
    <n v="4.3499999999999996"/>
    <n v="4.1900000000000004"/>
    <x v="151"/>
  </r>
  <r>
    <d v="2009-09-18T00:00:00"/>
    <n v="4.34"/>
    <n v="4.18"/>
    <x v="151"/>
  </r>
  <r>
    <d v="2009-09-21T00:00:00"/>
    <n v="4.33"/>
    <n v="4.17"/>
    <x v="151"/>
  </r>
  <r>
    <d v="2009-09-22T00:00:00"/>
    <n v="4.32"/>
    <n v="4.17"/>
    <x v="151"/>
  </r>
  <r>
    <d v="2009-09-23T00:00:00"/>
    <n v="4.32"/>
    <n v="4.18"/>
    <x v="151"/>
  </r>
  <r>
    <d v="2009-09-24T00:00:00"/>
    <n v="4.33"/>
    <n v="4.18"/>
    <x v="151"/>
  </r>
  <r>
    <d v="2009-09-25T00:00:00"/>
    <n v="4.32"/>
    <n v="4.16"/>
    <x v="151"/>
  </r>
  <r>
    <d v="2009-09-28T00:00:00"/>
    <n v="4.33"/>
    <n v="4.18"/>
    <x v="151"/>
  </r>
  <r>
    <d v="2009-09-29T00:00:00"/>
    <n v="4.33"/>
    <n v="4.18"/>
    <x v="151"/>
  </r>
  <r>
    <d v="2009-09-30T00:00:00"/>
    <n v="4.34"/>
    <n v="4.18"/>
    <x v="151"/>
  </r>
  <r>
    <d v="2009-10-01T00:00:00"/>
    <n v="4.3499999999999996"/>
    <n v="4.18"/>
    <x v="152"/>
  </r>
  <r>
    <d v="2009-10-02T00:00:00"/>
    <n v="4.3499999999999996"/>
    <n v="4.1900000000000004"/>
    <x v="152"/>
  </r>
  <r>
    <d v="2009-10-05T00:00:00"/>
    <n v="4.3499999999999996"/>
    <n v="4.1900000000000004"/>
    <x v="152"/>
  </r>
  <r>
    <d v="2009-10-06T00:00:00"/>
    <n v="4.34"/>
    <n v="4.18"/>
    <x v="152"/>
  </r>
  <r>
    <d v="2009-10-07T00:00:00"/>
    <n v="4.33"/>
    <n v="4.18"/>
    <x v="152"/>
  </r>
  <r>
    <d v="2009-10-08T00:00:00"/>
    <n v="4.33"/>
    <n v="4.18"/>
    <x v="152"/>
  </r>
  <r>
    <d v="2009-10-09T00:00:00"/>
    <n v="4.33"/>
    <n v="4.1900000000000004"/>
    <x v="152"/>
  </r>
  <r>
    <d v="2009-10-12T00:00:00"/>
    <n v="4.33"/>
    <n v="4.1900000000000004"/>
    <x v="152"/>
  </r>
  <r>
    <d v="2009-10-13T00:00:00"/>
    <n v="4.34"/>
    <n v="4.1900000000000004"/>
    <x v="152"/>
  </r>
  <r>
    <d v="2009-10-14T00:00:00"/>
    <n v="4.34"/>
    <n v="4.1900000000000004"/>
    <x v="152"/>
  </r>
  <r>
    <d v="2009-10-15T00:00:00"/>
    <n v="4.33"/>
    <n v="4.1900000000000004"/>
    <x v="152"/>
  </r>
  <r>
    <d v="2009-10-16T00:00:00"/>
    <n v="4.33"/>
    <n v="4.1900000000000004"/>
    <x v="152"/>
  </r>
  <r>
    <d v="2009-10-19T00:00:00"/>
    <n v="4.32"/>
    <n v="4.18"/>
    <x v="152"/>
  </r>
  <r>
    <d v="2009-10-20T00:00:00"/>
    <n v="4.33"/>
    <n v="4.18"/>
    <x v="152"/>
  </r>
  <r>
    <d v="2009-10-21T00:00:00"/>
    <n v="4.32"/>
    <n v="4.18"/>
    <x v="152"/>
  </r>
  <r>
    <d v="2009-10-22T00:00:00"/>
    <n v="4.3099999999999996"/>
    <n v="4.18"/>
    <x v="152"/>
  </r>
  <r>
    <d v="2009-10-23T00:00:00"/>
    <n v="4.3099999999999996"/>
    <n v="4.18"/>
    <x v="152"/>
  </r>
  <r>
    <d v="2009-10-26T00:00:00"/>
    <n v="4.3099999999999996"/>
    <n v="4.18"/>
    <x v="152"/>
  </r>
  <r>
    <d v="2009-10-27T00:00:00"/>
    <n v="4.3"/>
    <n v="4.18"/>
    <x v="152"/>
  </r>
  <r>
    <d v="2009-10-28T00:00:00"/>
    <n v="4.3"/>
    <n v="4.18"/>
    <x v="152"/>
  </r>
  <r>
    <d v="2009-10-29T00:00:00"/>
    <n v="4.3"/>
    <n v="4.18"/>
    <x v="152"/>
  </r>
  <r>
    <d v="2009-10-30T00:00:00"/>
    <n v="4.3099999999999996"/>
    <n v="4.18"/>
    <x v="152"/>
  </r>
  <r>
    <d v="2009-11-02T00:00:00"/>
    <n v="4.3099999999999996"/>
    <n v="4.1900000000000004"/>
    <x v="153"/>
  </r>
  <r>
    <d v="2009-11-03T00:00:00"/>
    <n v="4.3"/>
    <n v="4.1900000000000004"/>
    <x v="153"/>
  </r>
  <r>
    <d v="2009-11-04T00:00:00"/>
    <n v="4.3099999999999996"/>
    <n v="4.1900000000000004"/>
    <x v="153"/>
  </r>
  <r>
    <d v="2009-11-05T00:00:00"/>
    <n v="4.3099999999999996"/>
    <n v="4.1900000000000004"/>
    <x v="153"/>
  </r>
  <r>
    <d v="2009-11-06T00:00:00"/>
    <n v="4.3"/>
    <n v="4.1900000000000004"/>
    <x v="153"/>
  </r>
  <r>
    <d v="2009-11-09T00:00:00"/>
    <n v="4.3"/>
    <n v="4.1900000000000004"/>
    <x v="153"/>
  </r>
  <r>
    <d v="2009-11-10T00:00:00"/>
    <n v="4.3"/>
    <n v="4.1900000000000004"/>
    <x v="153"/>
  </r>
  <r>
    <d v="2009-11-12T00:00:00"/>
    <n v="4.3099999999999996"/>
    <n v="4.2"/>
    <x v="153"/>
  </r>
  <r>
    <d v="2009-11-13T00:00:00"/>
    <n v="4.3099999999999996"/>
    <n v="4.1900000000000004"/>
    <x v="153"/>
  </r>
  <r>
    <d v="2009-11-16T00:00:00"/>
    <n v="4.3099999999999996"/>
    <n v="4.2"/>
    <x v="153"/>
  </r>
  <r>
    <d v="2009-11-17T00:00:00"/>
    <n v="4.3"/>
    <n v="4.1900000000000004"/>
    <x v="153"/>
  </r>
  <r>
    <d v="2009-11-18T00:00:00"/>
    <n v="4.3"/>
    <n v="4.1900000000000004"/>
    <x v="153"/>
  </r>
  <r>
    <d v="2009-11-19T00:00:00"/>
    <n v="4.3"/>
    <n v="4.1900000000000004"/>
    <x v="153"/>
  </r>
  <r>
    <d v="2009-11-20T00:00:00"/>
    <n v="4.3"/>
    <n v="4.1900000000000004"/>
    <x v="153"/>
  </r>
  <r>
    <d v="2009-11-23T00:00:00"/>
    <n v="4.3"/>
    <n v="4.1900000000000004"/>
    <x v="153"/>
  </r>
  <r>
    <d v="2009-11-24T00:00:00"/>
    <n v="4.3"/>
    <n v="4.1900000000000004"/>
    <x v="153"/>
  </r>
  <r>
    <d v="2009-11-25T00:00:00"/>
    <n v="4.3"/>
    <n v="4.1900000000000004"/>
    <x v="153"/>
  </r>
  <r>
    <d v="2009-11-26T00:00:00"/>
    <n v="4.3"/>
    <n v="4.2"/>
    <x v="153"/>
  </r>
  <r>
    <d v="2009-11-27T00:00:00"/>
    <n v="4.3"/>
    <n v="4.1900000000000004"/>
    <x v="153"/>
  </r>
  <r>
    <d v="2009-11-30T00:00:00"/>
    <n v="4.3"/>
    <n v="4.1900000000000004"/>
    <x v="153"/>
  </r>
  <r>
    <d v="2009-12-01T00:00:00"/>
    <n v="4.29"/>
    <n v="4.1900000000000004"/>
    <x v="154"/>
  </r>
  <r>
    <d v="2009-12-02T00:00:00"/>
    <n v="4.3"/>
    <n v="4.1900000000000004"/>
    <x v="154"/>
  </r>
  <r>
    <d v="2009-12-03T00:00:00"/>
    <n v="4.3"/>
    <n v="4.2"/>
    <x v="154"/>
  </r>
  <r>
    <d v="2009-12-04T00:00:00"/>
    <n v="4.3"/>
    <n v="4.2"/>
    <x v="154"/>
  </r>
  <r>
    <d v="2009-12-07T00:00:00"/>
    <n v="4.3"/>
    <n v="4.2"/>
    <x v="154"/>
  </r>
  <r>
    <d v="2009-12-08T00:00:00"/>
    <n v="4.29"/>
    <n v="4.2"/>
    <x v="154"/>
  </r>
  <r>
    <d v="2009-12-09T00:00:00"/>
    <n v="4.29"/>
    <n v="4.2"/>
    <x v="154"/>
  </r>
  <r>
    <d v="2009-12-10T00:00:00"/>
    <n v="4.29"/>
    <n v="4.21"/>
    <x v="154"/>
  </r>
  <r>
    <d v="2009-12-11T00:00:00"/>
    <n v="4.3099999999999996"/>
    <n v="4.22"/>
    <x v="154"/>
  </r>
  <r>
    <d v="2009-12-14T00:00:00"/>
    <n v="4.33"/>
    <n v="4.2300000000000004"/>
    <x v="154"/>
  </r>
  <r>
    <d v="2009-12-15T00:00:00"/>
    <n v="4.33"/>
    <n v="4.2300000000000004"/>
    <x v="154"/>
  </r>
  <r>
    <d v="2009-12-16T00:00:00"/>
    <n v="4.34"/>
    <n v="4.25"/>
    <x v="154"/>
  </r>
  <r>
    <d v="2009-12-17T00:00:00"/>
    <n v="4.34"/>
    <n v="4.25"/>
    <x v="154"/>
  </r>
  <r>
    <d v="2009-12-18T00:00:00"/>
    <n v="4.34"/>
    <n v="4.24"/>
    <x v="154"/>
  </r>
  <r>
    <d v="2009-12-21T00:00:00"/>
    <n v="4.34"/>
    <n v="4.25"/>
    <x v="154"/>
  </r>
  <r>
    <d v="2009-12-22T00:00:00"/>
    <n v="4.3499999999999996"/>
    <n v="4.26"/>
    <x v="154"/>
  </r>
  <r>
    <d v="2009-12-23T00:00:00"/>
    <n v="4.3600000000000003"/>
    <n v="4.26"/>
    <x v="154"/>
  </r>
  <r>
    <d v="2009-12-28T00:00:00"/>
    <n v="4.3499999999999996"/>
    <n v="4.26"/>
    <x v="154"/>
  </r>
  <r>
    <d v="2009-12-29T00:00:00"/>
    <n v="4.37"/>
    <n v="4.26"/>
    <x v="154"/>
  </r>
  <r>
    <d v="2009-12-30T00:00:00"/>
    <n v="4.38"/>
    <n v="4.2699999999999996"/>
    <x v="154"/>
  </r>
  <r>
    <d v="2009-12-31T00:00:00"/>
    <n v="4.3899999999999997"/>
    <n v="4.2699999999999996"/>
    <x v="154"/>
  </r>
  <r>
    <d v="2010-01-04T00:00:00"/>
    <n v="4.38"/>
    <n v="4.2699999999999996"/>
    <x v="155"/>
  </r>
  <r>
    <d v="2010-01-05T00:00:00"/>
    <n v="4.38"/>
    <n v="4.26"/>
    <x v="155"/>
  </r>
  <r>
    <d v="2010-01-06T00:00:00"/>
    <n v="4.38"/>
    <n v="4.25"/>
    <x v="155"/>
  </r>
  <r>
    <d v="2010-01-07T00:00:00"/>
    <n v="4.38"/>
    <n v="4.25"/>
    <x v="155"/>
  </r>
  <r>
    <d v="2010-01-08T00:00:00"/>
    <n v="4.3899999999999997"/>
    <n v="4.26"/>
    <x v="155"/>
  </r>
  <r>
    <d v="2010-01-11T00:00:00"/>
    <n v="4.3899999999999997"/>
    <n v="4.2699999999999996"/>
    <x v="155"/>
  </r>
  <r>
    <d v="2010-01-12T00:00:00"/>
    <n v="4.3899999999999997"/>
    <n v="4.26"/>
    <x v="155"/>
  </r>
  <r>
    <d v="2010-01-13T00:00:00"/>
    <n v="4.3899999999999997"/>
    <n v="4.25"/>
    <x v="155"/>
  </r>
  <r>
    <d v="2010-01-14T00:00:00"/>
    <n v="4.4000000000000004"/>
    <n v="4.26"/>
    <x v="155"/>
  </r>
  <r>
    <d v="2010-01-15T00:00:00"/>
    <n v="4.38"/>
    <n v="4.25"/>
    <x v="155"/>
  </r>
  <r>
    <d v="2010-01-18T00:00:00"/>
    <n v="4.37"/>
    <n v="4.24"/>
    <x v="155"/>
  </r>
  <r>
    <d v="2010-01-19T00:00:00"/>
    <n v="4.3600000000000003"/>
    <n v="4.2300000000000004"/>
    <x v="155"/>
  </r>
  <r>
    <d v="2010-01-20T00:00:00"/>
    <n v="4.3499999999999996"/>
    <n v="4.22"/>
    <x v="155"/>
  </r>
  <r>
    <d v="2010-01-21T00:00:00"/>
    <n v="4.34"/>
    <n v="4.22"/>
    <x v="155"/>
  </r>
  <r>
    <d v="2010-01-22T00:00:00"/>
    <n v="4.34"/>
    <n v="4.22"/>
    <x v="155"/>
  </r>
  <r>
    <d v="2010-01-25T00:00:00"/>
    <n v="4.33"/>
    <n v="4.22"/>
    <x v="155"/>
  </r>
  <r>
    <d v="2010-01-26T00:00:00"/>
    <n v="4.32"/>
    <n v="4.22"/>
    <x v="155"/>
  </r>
  <r>
    <d v="2010-01-27T00:00:00"/>
    <n v="4.3099999999999996"/>
    <n v="4.2"/>
    <x v="155"/>
  </r>
  <r>
    <d v="2010-01-28T00:00:00"/>
    <n v="4.29"/>
    <n v="4.2"/>
    <x v="155"/>
  </r>
  <r>
    <d v="2010-01-29T00:00:00"/>
    <n v="4.29"/>
    <n v="4.1900000000000004"/>
    <x v="155"/>
  </r>
  <r>
    <d v="2010-02-01T00:00:00"/>
    <n v="4.28"/>
    <n v="4.2"/>
    <x v="156"/>
  </r>
  <r>
    <d v="2010-02-02T00:00:00"/>
    <n v="4.3"/>
    <n v="4.2"/>
    <x v="156"/>
  </r>
  <r>
    <d v="2010-02-03T00:00:00"/>
    <n v="4.28"/>
    <n v="4.2"/>
    <x v="156"/>
  </r>
  <r>
    <d v="2010-02-04T00:00:00"/>
    <n v="4.3"/>
    <n v="4.2"/>
    <x v="156"/>
  </r>
  <r>
    <d v="2010-02-05T00:00:00"/>
    <n v="4.29"/>
    <n v="4.2"/>
    <x v="156"/>
  </r>
  <r>
    <d v="2010-02-08T00:00:00"/>
    <n v="4.28"/>
    <n v="4.1900000000000004"/>
    <x v="156"/>
  </r>
  <r>
    <d v="2010-02-09T00:00:00"/>
    <n v="4.28"/>
    <n v="4.1900000000000004"/>
    <x v="156"/>
  </r>
  <r>
    <d v="2010-02-10T00:00:00"/>
    <n v="4.2699999999999996"/>
    <n v="4.17"/>
    <x v="156"/>
  </r>
  <r>
    <d v="2010-02-11T00:00:00"/>
    <n v="4.2699999999999996"/>
    <n v="4.17"/>
    <x v="156"/>
  </r>
  <r>
    <d v="2010-02-12T00:00:00"/>
    <n v="4.2699999999999996"/>
    <n v="4.17"/>
    <x v="156"/>
  </r>
  <r>
    <d v="2010-02-15T00:00:00"/>
    <n v="4.26"/>
    <n v="4.18"/>
    <x v="156"/>
  </r>
  <r>
    <d v="2010-02-16T00:00:00"/>
    <n v="4.26"/>
    <n v="4.16"/>
    <x v="156"/>
  </r>
  <r>
    <d v="2010-02-17T00:00:00"/>
    <n v="4.25"/>
    <n v="4.16"/>
    <x v="156"/>
  </r>
  <r>
    <d v="2010-02-18T00:00:00"/>
    <n v="4.25"/>
    <n v="4.16"/>
    <x v="156"/>
  </r>
  <r>
    <d v="2010-02-19T00:00:00"/>
    <n v="4.25"/>
    <n v="4.16"/>
    <x v="156"/>
  </r>
  <r>
    <d v="2010-02-22T00:00:00"/>
    <n v="4.2300000000000004"/>
    <n v="4.1500000000000004"/>
    <x v="156"/>
  </r>
  <r>
    <d v="2010-02-23T00:00:00"/>
    <n v="4.24"/>
    <n v="4.1500000000000004"/>
    <x v="156"/>
  </r>
  <r>
    <d v="2010-02-24T00:00:00"/>
    <n v="4.24"/>
    <n v="4.1500000000000004"/>
    <x v="156"/>
  </r>
  <r>
    <d v="2010-02-25T00:00:00"/>
    <n v="4.24"/>
    <n v="4.1399999999999997"/>
    <x v="156"/>
  </r>
  <r>
    <d v="2010-02-26T00:00:00"/>
    <n v="4.25"/>
    <n v="4.1500000000000004"/>
    <x v="156"/>
  </r>
  <r>
    <d v="2010-03-01T00:00:00"/>
    <n v="4.25"/>
    <n v="4.1500000000000004"/>
    <x v="157"/>
  </r>
  <r>
    <d v="2010-03-02T00:00:00"/>
    <n v="4.25"/>
    <n v="4.1500000000000004"/>
    <x v="157"/>
  </r>
  <r>
    <d v="2010-03-03T00:00:00"/>
    <n v="4.2300000000000004"/>
    <n v="4.1500000000000004"/>
    <x v="157"/>
  </r>
  <r>
    <d v="2010-03-04T00:00:00"/>
    <n v="4.2300000000000004"/>
    <n v="4.1399999999999997"/>
    <x v="157"/>
  </r>
  <r>
    <d v="2010-03-05T00:00:00"/>
    <n v="4.24"/>
    <n v="4.1399999999999997"/>
    <x v="157"/>
  </r>
  <r>
    <d v="2010-03-08T00:00:00"/>
    <n v="4.2300000000000004"/>
    <n v="4.13"/>
    <x v="157"/>
  </r>
  <r>
    <d v="2010-03-09T00:00:00"/>
    <n v="4.24"/>
    <n v="4.13"/>
    <x v="157"/>
  </r>
  <r>
    <d v="2010-03-10T00:00:00"/>
    <n v="4.2300000000000004"/>
    <n v="4.13"/>
    <x v="157"/>
  </r>
  <r>
    <d v="2010-03-11T00:00:00"/>
    <n v="4.2300000000000004"/>
    <n v="4.13"/>
    <x v="157"/>
  </r>
  <r>
    <d v="2010-03-12T00:00:00"/>
    <n v="4.22"/>
    <n v="4.12"/>
    <x v="157"/>
  </r>
  <r>
    <d v="2010-03-15T00:00:00"/>
    <n v="4.2300000000000004"/>
    <n v="4.13"/>
    <x v="157"/>
  </r>
  <r>
    <d v="2010-03-16T00:00:00"/>
    <n v="4.2300000000000004"/>
    <n v="4.12"/>
    <x v="157"/>
  </r>
  <r>
    <d v="2010-03-17T00:00:00"/>
    <n v="4.24"/>
    <n v="4.1399999999999997"/>
    <x v="157"/>
  </r>
  <r>
    <d v="2010-03-18T00:00:00"/>
    <n v="4.2300000000000004"/>
    <n v="4.12"/>
    <x v="157"/>
  </r>
  <r>
    <d v="2010-03-19T00:00:00"/>
    <n v="4.2300000000000004"/>
    <n v="4.12"/>
    <x v="157"/>
  </r>
  <r>
    <d v="2010-03-22T00:00:00"/>
    <n v="4.24"/>
    <n v="4.13"/>
    <x v="157"/>
  </r>
  <r>
    <d v="2010-03-23T00:00:00"/>
    <n v="4.2300000000000004"/>
    <n v="4.12"/>
    <x v="157"/>
  </r>
  <r>
    <d v="2010-03-24T00:00:00"/>
    <n v="4.2300000000000004"/>
    <n v="4.12"/>
    <x v="157"/>
  </r>
  <r>
    <d v="2010-03-25T00:00:00"/>
    <n v="4.22"/>
    <n v="4.12"/>
    <x v="157"/>
  </r>
  <r>
    <d v="2010-03-26T00:00:00"/>
    <n v="4.2300000000000004"/>
    <n v="4.13"/>
    <x v="157"/>
  </r>
  <r>
    <d v="2010-03-29T00:00:00"/>
    <n v="4.2300000000000004"/>
    <n v="4.13"/>
    <x v="157"/>
  </r>
  <r>
    <d v="2010-03-30T00:00:00"/>
    <n v="4.2300000000000004"/>
    <n v="4.12"/>
    <x v="157"/>
  </r>
  <r>
    <d v="2010-03-31T00:00:00"/>
    <n v="4.21"/>
    <n v="4.0999999999999996"/>
    <x v="157"/>
  </r>
  <r>
    <d v="2010-04-01T00:00:00"/>
    <n v="4.1900000000000004"/>
    <n v="4.05"/>
    <x v="158"/>
  </r>
  <r>
    <d v="2010-04-06T00:00:00"/>
    <n v="4.1900000000000004"/>
    <n v="4.05"/>
    <x v="158"/>
  </r>
  <r>
    <d v="2010-04-07T00:00:00"/>
    <n v="4.17"/>
    <n v="4.03"/>
    <x v="158"/>
  </r>
  <r>
    <d v="2010-04-08T00:00:00"/>
    <n v="4.17"/>
    <n v="4"/>
    <x v="158"/>
  </r>
  <r>
    <d v="2010-04-09T00:00:00"/>
    <n v="4.1399999999999997"/>
    <n v="3.96"/>
    <x v="158"/>
  </r>
  <r>
    <d v="2010-04-12T00:00:00"/>
    <n v="4.12"/>
    <n v="3.93"/>
    <x v="158"/>
  </r>
  <r>
    <d v="2010-04-13T00:00:00"/>
    <n v="4.12"/>
    <n v="3.92"/>
    <x v="158"/>
  </r>
  <r>
    <d v="2010-04-14T00:00:00"/>
    <n v="4.09"/>
    <n v="3.9"/>
    <x v="158"/>
  </r>
  <r>
    <d v="2010-04-15T00:00:00"/>
    <n v="4.08"/>
    <n v="3.89"/>
    <x v="158"/>
  </r>
  <r>
    <d v="2010-04-16T00:00:00"/>
    <n v="4.07"/>
    <n v="3.89"/>
    <x v="158"/>
  </r>
  <r>
    <d v="2010-04-19T00:00:00"/>
    <n v="4.07"/>
    <n v="3.89"/>
    <x v="158"/>
  </r>
  <r>
    <d v="2010-04-20T00:00:00"/>
    <n v="4.05"/>
    <n v="3.88"/>
    <x v="158"/>
  </r>
  <r>
    <d v="2010-04-21T00:00:00"/>
    <n v="4.05"/>
    <n v="3.87"/>
    <x v="158"/>
  </r>
  <r>
    <d v="2010-04-22T00:00:00"/>
    <n v="4.04"/>
    <n v="3.87"/>
    <x v="158"/>
  </r>
  <r>
    <d v="2010-04-23T00:00:00"/>
    <n v="4.0199999999999996"/>
    <n v="3.87"/>
    <x v="158"/>
  </r>
  <r>
    <d v="2010-04-26T00:00:00"/>
    <n v="4.0199999999999996"/>
    <n v="3.87"/>
    <x v="158"/>
  </r>
  <r>
    <d v="2010-04-27T00:00:00"/>
    <n v="4.0199999999999996"/>
    <n v="3.86"/>
    <x v="158"/>
  </r>
  <r>
    <d v="2010-04-28T00:00:00"/>
    <n v="4.0199999999999996"/>
    <n v="3.86"/>
    <x v="158"/>
  </r>
  <r>
    <d v="2010-04-29T00:00:00"/>
    <n v="4.0199999999999996"/>
    <n v="3.86"/>
    <x v="158"/>
  </r>
  <r>
    <d v="2010-04-30T00:00:00"/>
    <n v="4.0199999999999996"/>
    <n v="3.86"/>
    <x v="158"/>
  </r>
  <r>
    <d v="2010-05-04T00:00:00"/>
    <n v="4.0199999999999996"/>
    <n v="3.86"/>
    <x v="159"/>
  </r>
  <r>
    <d v="2010-05-05T00:00:00"/>
    <n v="4.0199999999999996"/>
    <n v="3.87"/>
    <x v="159"/>
  </r>
  <r>
    <d v="2010-05-06T00:00:00"/>
    <n v="4.0199999999999996"/>
    <n v="3.87"/>
    <x v="159"/>
  </r>
  <r>
    <d v="2010-05-07T00:00:00"/>
    <n v="4.0199999999999996"/>
    <n v="3.87"/>
    <x v="159"/>
  </r>
  <r>
    <d v="2010-05-10T00:00:00"/>
    <n v="4"/>
    <n v="3.85"/>
    <x v="159"/>
  </r>
  <r>
    <d v="2010-05-11T00:00:00"/>
    <n v="4.0199999999999996"/>
    <n v="3.86"/>
    <x v="159"/>
  </r>
  <r>
    <d v="2010-05-12T00:00:00"/>
    <n v="4.01"/>
    <n v="3.85"/>
    <x v="159"/>
  </r>
  <r>
    <d v="2010-05-13T00:00:00"/>
    <n v="4.0199999999999996"/>
    <n v="3.85"/>
    <x v="159"/>
  </r>
  <r>
    <d v="2010-05-14T00:00:00"/>
    <n v="4"/>
    <n v="3.85"/>
    <x v="159"/>
  </r>
  <r>
    <d v="2010-05-17T00:00:00"/>
    <n v="4.01"/>
    <n v="3.84"/>
    <x v="159"/>
  </r>
  <r>
    <d v="2010-05-18T00:00:00"/>
    <n v="4.01"/>
    <n v="3.85"/>
    <x v="159"/>
  </r>
  <r>
    <d v="2010-05-19T00:00:00"/>
    <n v="4"/>
    <n v="3.85"/>
    <x v="159"/>
  </r>
  <r>
    <d v="2010-05-20T00:00:00"/>
    <n v="4"/>
    <n v="3.84"/>
    <x v="159"/>
  </r>
  <r>
    <d v="2010-05-21T00:00:00"/>
    <n v="4"/>
    <n v="3.85"/>
    <x v="159"/>
  </r>
  <r>
    <d v="2010-05-24T00:00:00"/>
    <n v="4"/>
    <n v="3.85"/>
    <x v="159"/>
  </r>
  <r>
    <d v="2010-05-25T00:00:00"/>
    <n v="4"/>
    <n v="3.85"/>
    <x v="159"/>
  </r>
  <r>
    <d v="2010-05-26T00:00:00"/>
    <n v="4"/>
    <n v="3.85"/>
    <x v="159"/>
  </r>
  <r>
    <d v="2010-05-27T00:00:00"/>
    <n v="4"/>
    <n v="3.85"/>
    <x v="159"/>
  </r>
  <r>
    <d v="2010-05-28T00:00:00"/>
    <n v="4"/>
    <n v="3.86"/>
    <x v="159"/>
  </r>
  <r>
    <d v="2010-05-31T00:00:00"/>
    <n v="4.01"/>
    <n v="3.86"/>
    <x v="159"/>
  </r>
  <r>
    <d v="2010-06-01T00:00:00"/>
    <n v="4.01"/>
    <n v="3.86"/>
    <x v="160"/>
  </r>
  <r>
    <d v="2010-06-02T00:00:00"/>
    <n v="4.01"/>
    <n v="3.85"/>
    <x v="160"/>
  </r>
  <r>
    <d v="2010-06-04T00:00:00"/>
    <n v="4"/>
    <n v="3.86"/>
    <x v="160"/>
  </r>
  <r>
    <d v="2010-06-07T00:00:00"/>
    <n v="4"/>
    <n v="3.85"/>
    <x v="160"/>
  </r>
  <r>
    <d v="2010-06-08T00:00:00"/>
    <n v="4.01"/>
    <n v="3.86"/>
    <x v="160"/>
  </r>
  <r>
    <d v="2010-06-09T00:00:00"/>
    <n v="4"/>
    <n v="3.85"/>
    <x v="160"/>
  </r>
  <r>
    <d v="2010-06-10T00:00:00"/>
    <n v="4"/>
    <n v="3.85"/>
    <x v="160"/>
  </r>
  <r>
    <d v="2010-06-11T00:00:00"/>
    <n v="4.01"/>
    <n v="3.87"/>
    <x v="160"/>
  </r>
  <r>
    <d v="2010-06-14T00:00:00"/>
    <n v="4.01"/>
    <n v="3.86"/>
    <x v="160"/>
  </r>
  <r>
    <d v="2010-06-15T00:00:00"/>
    <n v="4.01"/>
    <n v="3.86"/>
    <x v="160"/>
  </r>
  <r>
    <d v="2010-06-16T00:00:00"/>
    <n v="3.99"/>
    <n v="3.85"/>
    <x v="160"/>
  </r>
  <r>
    <d v="2010-06-17T00:00:00"/>
    <n v="3.99"/>
    <n v="3.86"/>
    <x v="160"/>
  </r>
  <r>
    <d v="2010-06-18T00:00:00"/>
    <n v="3.99"/>
    <n v="3.84"/>
    <x v="160"/>
  </r>
  <r>
    <d v="2010-06-21T00:00:00"/>
    <n v="3.99"/>
    <n v="3.85"/>
    <x v="160"/>
  </r>
  <r>
    <d v="2010-06-22T00:00:00"/>
    <n v="3.99"/>
    <n v="3.85"/>
    <x v="160"/>
  </r>
  <r>
    <d v="2010-06-23T00:00:00"/>
    <n v="3.99"/>
    <n v="3.86"/>
    <x v="160"/>
  </r>
  <r>
    <d v="2010-06-24T00:00:00"/>
    <n v="3.99"/>
    <n v="3.85"/>
    <x v="160"/>
  </r>
  <r>
    <d v="2010-06-25T00:00:00"/>
    <n v="3.99"/>
    <n v="3.85"/>
    <x v="160"/>
  </r>
  <r>
    <d v="2010-06-28T00:00:00"/>
    <n v="3.99"/>
    <n v="3.85"/>
    <x v="160"/>
  </r>
  <r>
    <d v="2010-06-29T00:00:00"/>
    <n v="4"/>
    <n v="3.86"/>
    <x v="160"/>
  </r>
  <r>
    <d v="2010-06-30T00:00:00"/>
    <n v="4"/>
    <n v="3.87"/>
    <x v="160"/>
  </r>
  <r>
    <d v="2010-07-01T00:00:00"/>
    <n v="4.01"/>
    <n v="3.87"/>
    <x v="161"/>
  </r>
  <r>
    <d v="2010-07-02T00:00:00"/>
    <n v="4"/>
    <n v="3.85"/>
    <x v="161"/>
  </r>
  <r>
    <d v="2010-07-05T00:00:00"/>
    <n v="4"/>
    <n v="3.85"/>
    <x v="161"/>
  </r>
  <r>
    <d v="2010-07-06T00:00:00"/>
    <n v="4"/>
    <n v="3.84"/>
    <x v="161"/>
  </r>
  <r>
    <d v="2010-07-07T00:00:00"/>
    <n v="3.99"/>
    <n v="3.85"/>
    <x v="161"/>
  </r>
  <r>
    <d v="2010-07-08T00:00:00"/>
    <n v="4"/>
    <n v="3.85"/>
    <x v="161"/>
  </r>
  <r>
    <d v="2010-07-09T00:00:00"/>
    <n v="4"/>
    <n v="3.85"/>
    <x v="161"/>
  </r>
  <r>
    <d v="2010-07-12T00:00:00"/>
    <n v="4"/>
    <n v="3.86"/>
    <x v="161"/>
  </r>
  <r>
    <d v="2010-07-13T00:00:00"/>
    <n v="4"/>
    <n v="3.86"/>
    <x v="161"/>
  </r>
  <r>
    <d v="2010-07-14T00:00:00"/>
    <n v="3.99"/>
    <n v="3.84"/>
    <x v="161"/>
  </r>
  <r>
    <d v="2010-07-15T00:00:00"/>
    <n v="4"/>
    <n v="3.84"/>
    <x v="161"/>
  </r>
  <r>
    <d v="2010-07-16T00:00:00"/>
    <n v="4"/>
    <n v="3.84"/>
    <x v="161"/>
  </r>
  <r>
    <d v="2010-07-19T00:00:00"/>
    <n v="3.99"/>
    <n v="3.83"/>
    <x v="161"/>
  </r>
  <r>
    <d v="2010-07-20T00:00:00"/>
    <n v="3.99"/>
    <n v="3.82"/>
    <x v="161"/>
  </r>
  <r>
    <d v="2010-07-21T00:00:00"/>
    <n v="3.99"/>
    <n v="3.82"/>
    <x v="161"/>
  </r>
  <r>
    <d v="2010-07-22T00:00:00"/>
    <n v="3.99"/>
    <n v="3.82"/>
    <x v="161"/>
  </r>
  <r>
    <d v="2010-07-23T00:00:00"/>
    <n v="3.99"/>
    <n v="3.81"/>
    <x v="161"/>
  </r>
  <r>
    <d v="2010-07-26T00:00:00"/>
    <n v="3.99"/>
    <n v="3.81"/>
    <x v="161"/>
  </r>
  <r>
    <d v="2010-07-27T00:00:00"/>
    <n v="3.99"/>
    <n v="3.82"/>
    <x v="161"/>
  </r>
  <r>
    <d v="2010-07-28T00:00:00"/>
    <n v="3.99"/>
    <n v="3.81"/>
    <x v="161"/>
  </r>
  <r>
    <d v="2010-07-29T00:00:00"/>
    <n v="3.99"/>
    <n v="3.82"/>
    <x v="161"/>
  </r>
  <r>
    <d v="2010-07-30T00:00:00"/>
    <n v="3.99"/>
    <n v="3.82"/>
    <x v="161"/>
  </r>
  <r>
    <d v="2010-08-02T00:00:00"/>
    <n v="3.99"/>
    <n v="3.81"/>
    <x v="162"/>
  </r>
  <r>
    <d v="2010-08-03T00:00:00"/>
    <n v="3.99"/>
    <n v="3.81"/>
    <x v="162"/>
  </r>
  <r>
    <d v="2010-08-04T00:00:00"/>
    <n v="3.99"/>
    <n v="3.81"/>
    <x v="162"/>
  </r>
  <r>
    <d v="2010-08-05T00:00:00"/>
    <n v="3.99"/>
    <n v="3.81"/>
    <x v="162"/>
  </r>
  <r>
    <d v="2010-08-06T00:00:00"/>
    <n v="3.99"/>
    <n v="3.8"/>
    <x v="162"/>
  </r>
  <r>
    <d v="2010-08-09T00:00:00"/>
    <n v="3.99"/>
    <n v="3.81"/>
    <x v="162"/>
  </r>
  <r>
    <d v="2010-08-10T00:00:00"/>
    <n v="3.99"/>
    <n v="3.81"/>
    <x v="162"/>
  </r>
  <r>
    <d v="2010-08-11T00:00:00"/>
    <n v="3.99"/>
    <n v="3.81"/>
    <x v="162"/>
  </r>
  <r>
    <d v="2010-08-12T00:00:00"/>
    <n v="3.99"/>
    <n v="3.81"/>
    <x v="162"/>
  </r>
  <r>
    <d v="2010-08-13T00:00:00"/>
    <n v="3.99"/>
    <n v="3.81"/>
    <x v="162"/>
  </r>
  <r>
    <d v="2010-08-16T00:00:00"/>
    <n v="3.99"/>
    <n v="3.82"/>
    <x v="162"/>
  </r>
  <r>
    <d v="2010-08-17T00:00:00"/>
    <n v="3.99"/>
    <n v="3.82"/>
    <x v="162"/>
  </r>
  <r>
    <d v="2010-08-18T00:00:00"/>
    <n v="3.99"/>
    <n v="3.82"/>
    <x v="162"/>
  </r>
  <r>
    <d v="2010-08-19T00:00:00"/>
    <n v="4"/>
    <n v="3.82"/>
    <x v="162"/>
  </r>
  <r>
    <d v="2010-08-20T00:00:00"/>
    <n v="3.99"/>
    <n v="3.82"/>
    <x v="162"/>
  </r>
  <r>
    <d v="2010-08-23T00:00:00"/>
    <n v="3.99"/>
    <n v="3.82"/>
    <x v="162"/>
  </r>
  <r>
    <d v="2010-08-24T00:00:00"/>
    <n v="3.99"/>
    <n v="3.81"/>
    <x v="162"/>
  </r>
  <r>
    <d v="2010-08-25T00:00:00"/>
    <n v="3.99"/>
    <n v="3.81"/>
    <x v="162"/>
  </r>
  <r>
    <d v="2010-08-26T00:00:00"/>
    <n v="4"/>
    <n v="3.81"/>
    <x v="162"/>
  </r>
  <r>
    <d v="2010-08-27T00:00:00"/>
    <n v="4"/>
    <n v="3.81"/>
    <x v="162"/>
  </r>
  <r>
    <d v="2010-08-30T00:00:00"/>
    <n v="4"/>
    <n v="3.81"/>
    <x v="162"/>
  </r>
  <r>
    <d v="2010-08-31T00:00:00"/>
    <n v="4"/>
    <n v="3.81"/>
    <x v="162"/>
  </r>
  <r>
    <d v="2010-09-01T00:00:00"/>
    <n v="4"/>
    <n v="3.81"/>
    <x v="163"/>
  </r>
  <r>
    <d v="2010-09-02T00:00:00"/>
    <n v="4"/>
    <n v="3.81"/>
    <x v="163"/>
  </r>
  <r>
    <d v="2010-09-03T00:00:00"/>
    <n v="4"/>
    <n v="3.81"/>
    <x v="163"/>
  </r>
  <r>
    <d v="2010-09-06T00:00:00"/>
    <n v="4"/>
    <n v="3.81"/>
    <x v="163"/>
  </r>
  <r>
    <d v="2010-09-07T00:00:00"/>
    <n v="3.99"/>
    <n v="3.81"/>
    <x v="163"/>
  </r>
  <r>
    <d v="2010-09-08T00:00:00"/>
    <n v="4"/>
    <n v="3.81"/>
    <x v="163"/>
  </r>
  <r>
    <d v="2010-09-09T00:00:00"/>
    <n v="4"/>
    <n v="3.81"/>
    <x v="163"/>
  </r>
  <r>
    <d v="2010-09-10T00:00:00"/>
    <n v="4"/>
    <n v="3.81"/>
    <x v="163"/>
  </r>
  <r>
    <d v="2010-09-13T00:00:00"/>
    <n v="4.01"/>
    <n v="3.81"/>
    <x v="163"/>
  </r>
  <r>
    <d v="2010-09-14T00:00:00"/>
    <n v="4.0199999999999996"/>
    <n v="3.82"/>
    <x v="163"/>
  </r>
  <r>
    <d v="2010-09-15T00:00:00"/>
    <n v="4.0199999999999996"/>
    <n v="3.82"/>
    <x v="163"/>
  </r>
  <r>
    <d v="2010-09-16T00:00:00"/>
    <n v="4.0199999999999996"/>
    <n v="3.82"/>
    <x v="163"/>
  </r>
  <r>
    <d v="2010-09-17T00:00:00"/>
    <n v="4.03"/>
    <n v="3.83"/>
    <x v="163"/>
  </r>
  <r>
    <d v="2010-09-20T00:00:00"/>
    <n v="4.0199999999999996"/>
    <n v="3.83"/>
    <x v="163"/>
  </r>
  <r>
    <d v="2010-09-21T00:00:00"/>
    <n v="4.03"/>
    <n v="3.83"/>
    <x v="163"/>
  </r>
  <r>
    <d v="2010-09-22T00:00:00"/>
    <n v="4.04"/>
    <n v="3.83"/>
    <x v="163"/>
  </r>
  <r>
    <d v="2010-09-23T00:00:00"/>
    <n v="4.03"/>
    <n v="3.83"/>
    <x v="163"/>
  </r>
  <r>
    <d v="2010-09-24T00:00:00"/>
    <n v="4.04"/>
    <n v="3.83"/>
    <x v="163"/>
  </r>
  <r>
    <d v="2010-09-27T00:00:00"/>
    <n v="4.03"/>
    <n v="3.83"/>
    <x v="163"/>
  </r>
  <r>
    <d v="2010-09-28T00:00:00"/>
    <n v="4.04"/>
    <n v="3.83"/>
    <x v="163"/>
  </r>
  <r>
    <d v="2010-09-29T00:00:00"/>
    <n v="4.04"/>
    <n v="3.84"/>
    <x v="163"/>
  </r>
  <r>
    <d v="2010-09-30T00:00:00"/>
    <n v="4.05"/>
    <n v="3.84"/>
    <x v="163"/>
  </r>
  <r>
    <d v="2010-10-01T00:00:00"/>
    <n v="4.05"/>
    <n v="3.84"/>
    <x v="164"/>
  </r>
  <r>
    <d v="2010-10-04T00:00:00"/>
    <n v="4.04"/>
    <n v="3.83"/>
    <x v="164"/>
  </r>
  <r>
    <d v="2010-10-05T00:00:00"/>
    <n v="4.03"/>
    <n v="3.83"/>
    <x v="164"/>
  </r>
  <r>
    <d v="2010-10-06T00:00:00"/>
    <n v="4.04"/>
    <n v="3.83"/>
    <x v="164"/>
  </r>
  <r>
    <d v="2010-10-07T00:00:00"/>
    <n v="4.04"/>
    <n v="3.82"/>
    <x v="164"/>
  </r>
  <r>
    <d v="2010-10-08T00:00:00"/>
    <n v="4.04"/>
    <n v="3.82"/>
    <x v="164"/>
  </r>
  <r>
    <d v="2010-10-11T00:00:00"/>
    <n v="4.03"/>
    <n v="3.82"/>
    <x v="164"/>
  </r>
  <r>
    <d v="2010-10-12T00:00:00"/>
    <n v="4.03"/>
    <n v="3.82"/>
    <x v="164"/>
  </r>
  <r>
    <d v="2010-10-13T00:00:00"/>
    <n v="4.04"/>
    <n v="3.82"/>
    <x v="164"/>
  </r>
  <r>
    <d v="2010-10-14T00:00:00"/>
    <n v="4.04"/>
    <n v="3.82"/>
    <x v="164"/>
  </r>
  <r>
    <d v="2010-10-15T00:00:00"/>
    <n v="4.04"/>
    <n v="3.82"/>
    <x v="164"/>
  </r>
  <r>
    <d v="2010-10-18T00:00:00"/>
    <n v="4.04"/>
    <n v="3.82"/>
    <x v="164"/>
  </r>
  <r>
    <d v="2010-10-19T00:00:00"/>
    <n v="4.04"/>
    <n v="3.82"/>
    <x v="164"/>
  </r>
  <r>
    <d v="2010-10-20T00:00:00"/>
    <n v="4.05"/>
    <n v="3.83"/>
    <x v="164"/>
  </r>
  <r>
    <d v="2010-10-21T00:00:00"/>
    <n v="4.05"/>
    <n v="3.84"/>
    <x v="164"/>
  </r>
  <r>
    <d v="2010-10-22T00:00:00"/>
    <n v="4.05"/>
    <n v="3.84"/>
    <x v="164"/>
  </r>
  <r>
    <d v="2010-10-25T00:00:00"/>
    <n v="4.05"/>
    <n v="3.84"/>
    <x v="164"/>
  </r>
  <r>
    <d v="2010-10-26T00:00:00"/>
    <n v="4.05"/>
    <n v="3.86"/>
    <x v="164"/>
  </r>
  <r>
    <d v="2010-10-27T00:00:00"/>
    <n v="4.0599999999999996"/>
    <n v="3.86"/>
    <x v="164"/>
  </r>
  <r>
    <d v="2010-10-28T00:00:00"/>
    <n v="4.05"/>
    <n v="3.85"/>
    <x v="164"/>
  </r>
  <r>
    <d v="2010-10-29T00:00:00"/>
    <n v="4.05"/>
    <n v="3.85"/>
    <x v="164"/>
  </r>
  <r>
    <d v="2010-11-02T00:00:00"/>
    <n v="4.05"/>
    <n v="3.85"/>
    <x v="165"/>
  </r>
  <r>
    <d v="2010-11-03T00:00:00"/>
    <n v="4.05"/>
    <n v="3.85"/>
    <x v="165"/>
  </r>
  <r>
    <d v="2010-11-04T00:00:00"/>
    <n v="4.05"/>
    <n v="3.85"/>
    <x v="165"/>
  </r>
  <r>
    <d v="2010-11-05T00:00:00"/>
    <n v="4.0599999999999996"/>
    <n v="3.85"/>
    <x v="165"/>
  </r>
  <r>
    <d v="2010-11-08T00:00:00"/>
    <n v="4.05"/>
    <n v="3.85"/>
    <x v="165"/>
  </r>
  <r>
    <d v="2010-11-09T00:00:00"/>
    <n v="4.05"/>
    <n v="3.86"/>
    <x v="165"/>
  </r>
  <r>
    <d v="2010-11-10T00:00:00"/>
    <n v="4.0599999999999996"/>
    <n v="3.86"/>
    <x v="165"/>
  </r>
  <r>
    <d v="2010-11-12T00:00:00"/>
    <n v="4.0599999999999996"/>
    <n v="3.86"/>
    <x v="165"/>
  </r>
  <r>
    <d v="2010-11-15T00:00:00"/>
    <n v="4.05"/>
    <n v="3.85"/>
    <x v="165"/>
  </r>
  <r>
    <d v="2010-11-16T00:00:00"/>
    <n v="4.05"/>
    <n v="3.85"/>
    <x v="165"/>
  </r>
  <r>
    <d v="2010-11-17T00:00:00"/>
    <n v="4.05"/>
    <n v="3.86"/>
    <x v="165"/>
  </r>
  <r>
    <d v="2010-11-18T00:00:00"/>
    <n v="4.0599999999999996"/>
    <n v="3.86"/>
    <x v="165"/>
  </r>
  <r>
    <d v="2010-11-19T00:00:00"/>
    <n v="4.05"/>
    <n v="3.85"/>
    <x v="165"/>
  </r>
  <r>
    <d v="2010-11-22T00:00:00"/>
    <n v="4.05"/>
    <n v="3.86"/>
    <x v="165"/>
  </r>
  <r>
    <d v="2010-11-23T00:00:00"/>
    <n v="4.05"/>
    <n v="3.85"/>
    <x v="165"/>
  </r>
  <r>
    <d v="2010-11-24T00:00:00"/>
    <n v="4.05"/>
    <n v="3.85"/>
    <x v="165"/>
  </r>
  <r>
    <d v="2010-11-25T00:00:00"/>
    <n v="4.05"/>
    <n v="3.85"/>
    <x v="165"/>
  </r>
  <r>
    <d v="2010-11-26T00:00:00"/>
    <n v="4.05"/>
    <n v="3.85"/>
    <x v="165"/>
  </r>
  <r>
    <d v="2010-11-29T00:00:00"/>
    <n v="4.0599999999999996"/>
    <n v="3.86"/>
    <x v="165"/>
  </r>
  <r>
    <d v="2010-11-30T00:00:00"/>
    <n v="4.08"/>
    <n v="3.88"/>
    <x v="165"/>
  </r>
  <r>
    <d v="2010-12-01T00:00:00"/>
    <n v="4.1100000000000003"/>
    <n v="3.89"/>
    <x v="166"/>
  </r>
  <r>
    <d v="2010-12-02T00:00:00"/>
    <n v="4.13"/>
    <n v="3.9"/>
    <x v="166"/>
  </r>
  <r>
    <d v="2010-12-03T00:00:00"/>
    <n v="4.13"/>
    <n v="3.9"/>
    <x v="166"/>
  </r>
  <r>
    <d v="2010-12-06T00:00:00"/>
    <n v="4.13"/>
    <n v="3.9"/>
    <x v="166"/>
  </r>
  <r>
    <d v="2010-12-07T00:00:00"/>
    <n v="4.13"/>
    <n v="3.9"/>
    <x v="166"/>
  </r>
  <r>
    <d v="2010-12-08T00:00:00"/>
    <n v="4.1399999999999997"/>
    <n v="3.9"/>
    <x v="166"/>
  </r>
  <r>
    <d v="2010-12-09T00:00:00"/>
    <n v="4.1399999999999997"/>
    <n v="3.9"/>
    <x v="166"/>
  </r>
  <r>
    <d v="2010-12-10T00:00:00"/>
    <n v="4.13"/>
    <n v="3.91"/>
    <x v="166"/>
  </r>
  <r>
    <d v="2010-12-13T00:00:00"/>
    <n v="4.1399999999999997"/>
    <n v="3.91"/>
    <x v="166"/>
  </r>
  <r>
    <d v="2010-12-14T00:00:00"/>
    <n v="4.1399999999999997"/>
    <n v="3.91"/>
    <x v="166"/>
  </r>
  <r>
    <d v="2010-12-15T00:00:00"/>
    <n v="4.1399999999999997"/>
    <n v="3.91"/>
    <x v="166"/>
  </r>
  <r>
    <d v="2010-12-16T00:00:00"/>
    <n v="4.1399999999999997"/>
    <n v="3.91"/>
    <x v="166"/>
  </r>
  <r>
    <d v="2010-12-17T00:00:00"/>
    <n v="4.1399999999999997"/>
    <n v="3.91"/>
    <x v="166"/>
  </r>
  <r>
    <d v="2010-12-20T00:00:00"/>
    <n v="4.1500000000000004"/>
    <n v="3.92"/>
    <x v="166"/>
  </r>
  <r>
    <d v="2010-12-21T00:00:00"/>
    <n v="4.1500000000000004"/>
    <n v="3.92"/>
    <x v="166"/>
  </r>
  <r>
    <d v="2010-12-22T00:00:00"/>
    <n v="4.1500000000000004"/>
    <n v="3.92"/>
    <x v="166"/>
  </r>
  <r>
    <d v="2010-12-23T00:00:00"/>
    <n v="4.1500000000000004"/>
    <n v="3.92"/>
    <x v="166"/>
  </r>
  <r>
    <d v="2010-12-27T00:00:00"/>
    <n v="4.1500000000000004"/>
    <n v="3.93"/>
    <x v="166"/>
  </r>
  <r>
    <d v="2010-12-28T00:00:00"/>
    <n v="4.1399999999999997"/>
    <n v="3.93"/>
    <x v="166"/>
  </r>
  <r>
    <d v="2010-12-29T00:00:00"/>
    <n v="4.1500000000000004"/>
    <n v="3.94"/>
    <x v="166"/>
  </r>
  <r>
    <d v="2010-12-30T00:00:00"/>
    <n v="4.16"/>
    <n v="3.95"/>
    <x v="166"/>
  </r>
  <r>
    <d v="2010-12-31T00:00:00"/>
    <n v="4.16"/>
    <n v="3.95"/>
    <x v="166"/>
  </r>
  <r>
    <d v="2011-01-03T00:00:00"/>
    <n v="4.16"/>
    <n v="3.94"/>
    <x v="167"/>
  </r>
  <r>
    <d v="2011-01-04T00:00:00"/>
    <n v="4.16"/>
    <n v="3.95"/>
    <x v="167"/>
  </r>
  <r>
    <d v="2011-01-05T00:00:00"/>
    <n v="4.18"/>
    <n v="3.96"/>
    <x v="167"/>
  </r>
  <r>
    <d v="2011-01-07T00:00:00"/>
    <n v="4.1900000000000004"/>
    <n v="3.95"/>
    <x v="167"/>
  </r>
  <r>
    <d v="2011-01-10T00:00:00"/>
    <n v="4.21"/>
    <n v="3.97"/>
    <x v="167"/>
  </r>
  <r>
    <d v="2011-01-11T00:00:00"/>
    <n v="4.21"/>
    <n v="3.97"/>
    <x v="167"/>
  </r>
  <r>
    <d v="2011-01-12T00:00:00"/>
    <n v="4.22"/>
    <n v="3.98"/>
    <x v="167"/>
  </r>
  <r>
    <d v="2011-01-13T00:00:00"/>
    <n v="4.22"/>
    <n v="3.98"/>
    <x v="167"/>
  </r>
  <r>
    <d v="2011-01-14T00:00:00"/>
    <n v="4.22"/>
    <n v="3.97"/>
    <x v="167"/>
  </r>
  <r>
    <d v="2011-01-17T00:00:00"/>
    <n v="4.2300000000000004"/>
    <n v="3.98"/>
    <x v="167"/>
  </r>
  <r>
    <d v="2011-01-18T00:00:00"/>
    <n v="4.24"/>
    <n v="3.98"/>
    <x v="167"/>
  </r>
  <r>
    <d v="2011-01-19T00:00:00"/>
    <n v="4.25"/>
    <n v="3.98"/>
    <x v="167"/>
  </r>
  <r>
    <d v="2011-01-20T00:00:00"/>
    <n v="4.3099999999999996"/>
    <n v="4.08"/>
    <x v="167"/>
  </r>
  <r>
    <d v="2011-01-21T00:00:00"/>
    <n v="4.3099999999999996"/>
    <n v="4.08"/>
    <x v="167"/>
  </r>
  <r>
    <d v="2011-01-24T00:00:00"/>
    <n v="4.3099999999999996"/>
    <n v="4.07"/>
    <x v="167"/>
  </r>
  <r>
    <d v="2011-01-25T00:00:00"/>
    <n v="4.3099999999999996"/>
    <n v="4.07"/>
    <x v="167"/>
  </r>
  <r>
    <d v="2011-01-26T00:00:00"/>
    <n v="4.32"/>
    <n v="4.07"/>
    <x v="167"/>
  </r>
  <r>
    <d v="2011-01-27T00:00:00"/>
    <n v="4.32"/>
    <n v="4.07"/>
    <x v="167"/>
  </r>
  <r>
    <d v="2011-01-28T00:00:00"/>
    <n v="4.32"/>
    <n v="4.07"/>
    <x v="167"/>
  </r>
  <r>
    <d v="2011-01-31T00:00:00"/>
    <n v="4.32"/>
    <n v="4.09"/>
    <x v="167"/>
  </r>
  <r>
    <d v="2011-02-01T00:00:00"/>
    <n v="4.32"/>
    <n v="4.08"/>
    <x v="168"/>
  </r>
  <r>
    <d v="2011-02-02T00:00:00"/>
    <n v="4.32"/>
    <n v="4.09"/>
    <x v="168"/>
  </r>
  <r>
    <d v="2011-02-03T00:00:00"/>
    <n v="4.33"/>
    <n v="4.09"/>
    <x v="168"/>
  </r>
  <r>
    <d v="2011-02-04T00:00:00"/>
    <n v="4.33"/>
    <n v="4.09"/>
    <x v="168"/>
  </r>
  <r>
    <d v="2011-02-07T00:00:00"/>
    <n v="4.32"/>
    <n v="4.09"/>
    <x v="168"/>
  </r>
  <r>
    <d v="2011-02-08T00:00:00"/>
    <n v="4.32"/>
    <n v="4.0999999999999996"/>
    <x v="168"/>
  </r>
  <r>
    <d v="2011-02-09T00:00:00"/>
    <n v="4.32"/>
    <n v="4.09"/>
    <x v="168"/>
  </r>
  <r>
    <d v="2011-02-10T00:00:00"/>
    <n v="4.32"/>
    <n v="4.0999999999999996"/>
    <x v="168"/>
  </r>
  <r>
    <d v="2011-02-11T00:00:00"/>
    <n v="4.33"/>
    <n v="4.1100000000000003"/>
    <x v="168"/>
  </r>
  <r>
    <d v="2011-02-14T00:00:00"/>
    <n v="4.33"/>
    <n v="4.0999999999999996"/>
    <x v="168"/>
  </r>
  <r>
    <d v="2011-02-15T00:00:00"/>
    <n v="4.33"/>
    <n v="4.12"/>
    <x v="168"/>
  </r>
  <r>
    <d v="2011-02-16T00:00:00"/>
    <n v="4.3499999999999996"/>
    <n v="4.12"/>
    <x v="168"/>
  </r>
  <r>
    <d v="2011-02-17T00:00:00"/>
    <n v="4.3499999999999996"/>
    <n v="4.12"/>
    <x v="168"/>
  </r>
  <r>
    <d v="2011-02-18T00:00:00"/>
    <n v="4.3600000000000003"/>
    <n v="4.13"/>
    <x v="168"/>
  </r>
  <r>
    <d v="2011-02-21T00:00:00"/>
    <n v="4.3600000000000003"/>
    <n v="4.13"/>
    <x v="168"/>
  </r>
  <r>
    <d v="2011-02-22T00:00:00"/>
    <n v="4.3600000000000003"/>
    <n v="4.1399999999999997"/>
    <x v="168"/>
  </r>
  <r>
    <d v="2011-02-23T00:00:00"/>
    <n v="4.3600000000000003"/>
    <n v="4.13"/>
    <x v="168"/>
  </r>
  <r>
    <d v="2011-02-24T00:00:00"/>
    <n v="4.3600000000000003"/>
    <n v="4.1500000000000004"/>
    <x v="168"/>
  </r>
  <r>
    <d v="2011-02-25T00:00:00"/>
    <n v="4.37"/>
    <n v="4.1500000000000004"/>
    <x v="168"/>
  </r>
  <r>
    <d v="2011-02-28T00:00:00"/>
    <n v="4.37"/>
    <n v="4.1500000000000004"/>
    <x v="168"/>
  </r>
  <r>
    <d v="2011-03-01T00:00:00"/>
    <n v="4.37"/>
    <n v="4.16"/>
    <x v="169"/>
  </r>
  <r>
    <d v="2011-03-02T00:00:00"/>
    <n v="4.38"/>
    <n v="4.17"/>
    <x v="169"/>
  </r>
  <r>
    <d v="2011-03-03T00:00:00"/>
    <n v="4.38"/>
    <n v="4.16"/>
    <x v="169"/>
  </r>
  <r>
    <d v="2011-03-04T00:00:00"/>
    <n v="4.3899999999999997"/>
    <n v="4.16"/>
    <x v="169"/>
  </r>
  <r>
    <d v="2011-03-07T00:00:00"/>
    <n v="4.3899999999999997"/>
    <n v="4.17"/>
    <x v="169"/>
  </r>
  <r>
    <d v="2011-03-08T00:00:00"/>
    <n v="4.3899999999999997"/>
    <n v="4.18"/>
    <x v="169"/>
  </r>
  <r>
    <d v="2011-03-09T00:00:00"/>
    <n v="4.4000000000000004"/>
    <n v="4.18"/>
    <x v="169"/>
  </r>
  <r>
    <d v="2011-03-10T00:00:00"/>
    <n v="4.4000000000000004"/>
    <n v="4.17"/>
    <x v="169"/>
  </r>
  <r>
    <d v="2011-03-11T00:00:00"/>
    <n v="4.4000000000000004"/>
    <n v="4.18"/>
    <x v="169"/>
  </r>
  <r>
    <d v="2011-03-14T00:00:00"/>
    <n v="4.4000000000000004"/>
    <n v="4.18"/>
    <x v="169"/>
  </r>
  <r>
    <d v="2011-03-15T00:00:00"/>
    <n v="4.4000000000000004"/>
    <n v="4.18"/>
    <x v="169"/>
  </r>
  <r>
    <d v="2011-03-16T00:00:00"/>
    <n v="4.41"/>
    <n v="4.18"/>
    <x v="169"/>
  </r>
  <r>
    <d v="2011-03-17T00:00:00"/>
    <n v="4.41"/>
    <n v="4.18"/>
    <x v="169"/>
  </r>
  <r>
    <d v="2011-03-18T00:00:00"/>
    <n v="4.41"/>
    <n v="4.18"/>
    <x v="169"/>
  </r>
  <r>
    <d v="2011-03-21T00:00:00"/>
    <n v="4.41"/>
    <n v="4.18"/>
    <x v="169"/>
  </r>
  <r>
    <d v="2011-03-22T00:00:00"/>
    <n v="4.41"/>
    <n v="4.18"/>
    <x v="169"/>
  </r>
  <r>
    <d v="2011-03-23T00:00:00"/>
    <n v="4.41"/>
    <n v="4.1900000000000004"/>
    <x v="169"/>
  </r>
  <r>
    <d v="2011-03-24T00:00:00"/>
    <n v="4.41"/>
    <n v="4.18"/>
    <x v="169"/>
  </r>
  <r>
    <d v="2011-03-25T00:00:00"/>
    <n v="4.4000000000000004"/>
    <n v="4.1900000000000004"/>
    <x v="169"/>
  </r>
  <r>
    <d v="2011-03-28T00:00:00"/>
    <n v="4.41"/>
    <n v="4.1900000000000004"/>
    <x v="169"/>
  </r>
  <r>
    <d v="2011-03-29T00:00:00"/>
    <n v="4.41"/>
    <n v="4.1900000000000004"/>
    <x v="169"/>
  </r>
  <r>
    <d v="2011-03-30T00:00:00"/>
    <n v="4.41"/>
    <n v="4.1900000000000004"/>
    <x v="169"/>
  </r>
  <r>
    <d v="2011-03-31T00:00:00"/>
    <n v="4.41"/>
    <n v="4.1900000000000004"/>
    <x v="169"/>
  </r>
  <r>
    <d v="2011-04-01T00:00:00"/>
    <n v="4.42"/>
    <n v="4.2"/>
    <x v="170"/>
  </r>
  <r>
    <d v="2011-04-04T00:00:00"/>
    <n v="4.42"/>
    <n v="4.2"/>
    <x v="170"/>
  </r>
  <r>
    <d v="2011-04-05T00:00:00"/>
    <n v="4.43"/>
    <n v="4.21"/>
    <x v="170"/>
  </r>
  <r>
    <d v="2011-04-06T00:00:00"/>
    <n v="4.45"/>
    <n v="4.25"/>
    <x v="170"/>
  </r>
  <r>
    <d v="2011-04-07T00:00:00"/>
    <n v="4.45"/>
    <n v="4.25"/>
    <x v="170"/>
  </r>
  <r>
    <d v="2011-04-08T00:00:00"/>
    <n v="4.46"/>
    <n v="4.26"/>
    <x v="170"/>
  </r>
  <r>
    <d v="2011-04-11T00:00:00"/>
    <n v="4.46"/>
    <n v="4.26"/>
    <x v="170"/>
  </r>
  <r>
    <d v="2011-04-12T00:00:00"/>
    <n v="4.47"/>
    <n v="4.2699999999999996"/>
    <x v="170"/>
  </r>
  <r>
    <d v="2011-04-13T00:00:00"/>
    <n v="4.47"/>
    <n v="4.2699999999999996"/>
    <x v="170"/>
  </r>
  <r>
    <d v="2011-04-14T00:00:00"/>
    <n v="4.5"/>
    <n v="4.29"/>
    <x v="170"/>
  </r>
  <r>
    <d v="2011-04-15T00:00:00"/>
    <n v="4.5"/>
    <n v="4.29"/>
    <x v="170"/>
  </r>
  <r>
    <d v="2011-04-18T00:00:00"/>
    <n v="4.51"/>
    <n v="4.3"/>
    <x v="170"/>
  </r>
  <r>
    <d v="2011-04-19T00:00:00"/>
    <n v="4.51"/>
    <n v="4.29"/>
    <x v="170"/>
  </r>
  <r>
    <d v="2011-04-20T00:00:00"/>
    <n v="4.51"/>
    <n v="4.29"/>
    <x v="170"/>
  </r>
  <r>
    <d v="2011-04-21T00:00:00"/>
    <n v="4.51"/>
    <n v="4.29"/>
    <x v="170"/>
  </r>
  <r>
    <d v="2011-04-26T00:00:00"/>
    <n v="4.51"/>
    <n v="4.3"/>
    <x v="170"/>
  </r>
  <r>
    <d v="2011-04-27T00:00:00"/>
    <n v="4.51"/>
    <n v="4.3"/>
    <x v="170"/>
  </r>
  <r>
    <d v="2011-04-28T00:00:00"/>
    <n v="4.51"/>
    <n v="4.3"/>
    <x v="170"/>
  </r>
  <r>
    <d v="2011-04-29T00:00:00"/>
    <n v="4.5"/>
    <n v="4.3"/>
    <x v="170"/>
  </r>
  <r>
    <d v="2011-05-02T00:00:00"/>
    <n v="4.51"/>
    <n v="4.3"/>
    <x v="171"/>
  </r>
  <r>
    <d v="2011-05-04T00:00:00"/>
    <n v="4.5"/>
    <n v="4.3"/>
    <x v="171"/>
  </r>
  <r>
    <d v="2011-05-05T00:00:00"/>
    <n v="4.5"/>
    <n v="4.3"/>
    <x v="171"/>
  </r>
  <r>
    <d v="2011-05-06T00:00:00"/>
    <n v="4.51"/>
    <n v="4.3099999999999996"/>
    <x v="171"/>
  </r>
  <r>
    <d v="2011-05-09T00:00:00"/>
    <n v="4.51"/>
    <n v="4.3099999999999996"/>
    <x v="171"/>
  </r>
  <r>
    <d v="2011-05-10T00:00:00"/>
    <n v="4.51"/>
    <n v="4.3099999999999996"/>
    <x v="171"/>
  </r>
  <r>
    <d v="2011-05-11T00:00:00"/>
    <n v="4.51"/>
    <n v="4.3099999999999996"/>
    <x v="171"/>
  </r>
  <r>
    <d v="2011-05-12T00:00:00"/>
    <n v="4.58"/>
    <n v="4.42"/>
    <x v="171"/>
  </r>
  <r>
    <d v="2011-05-13T00:00:00"/>
    <n v="4.59"/>
    <n v="4.4400000000000004"/>
    <x v="171"/>
  </r>
  <r>
    <d v="2011-05-16T00:00:00"/>
    <n v="4.6100000000000003"/>
    <n v="4.4400000000000004"/>
    <x v="171"/>
  </r>
  <r>
    <d v="2011-05-17T00:00:00"/>
    <n v="4.6100000000000003"/>
    <n v="4.45"/>
    <x v="171"/>
  </r>
  <r>
    <d v="2011-05-18T00:00:00"/>
    <n v="4.6100000000000003"/>
    <n v="4.45"/>
    <x v="171"/>
  </r>
  <r>
    <d v="2011-05-19T00:00:00"/>
    <n v="4.62"/>
    <n v="4.45"/>
    <x v="171"/>
  </r>
  <r>
    <d v="2011-05-20T00:00:00"/>
    <n v="4.62"/>
    <n v="4.45"/>
    <x v="171"/>
  </r>
  <r>
    <d v="2011-05-23T00:00:00"/>
    <n v="4.62"/>
    <n v="4.45"/>
    <x v="171"/>
  </r>
  <r>
    <d v="2011-05-24T00:00:00"/>
    <n v="4.62"/>
    <n v="4.46"/>
    <x v="171"/>
  </r>
  <r>
    <d v="2011-05-25T00:00:00"/>
    <n v="4.62"/>
    <n v="4.45"/>
    <x v="171"/>
  </r>
  <r>
    <d v="2011-05-26T00:00:00"/>
    <n v="4.6100000000000003"/>
    <n v="4.45"/>
    <x v="171"/>
  </r>
  <r>
    <d v="2011-05-27T00:00:00"/>
    <n v="4.6100000000000003"/>
    <n v="4.45"/>
    <x v="171"/>
  </r>
  <r>
    <d v="2011-05-30T00:00:00"/>
    <n v="4.6100000000000003"/>
    <n v="4.45"/>
    <x v="171"/>
  </r>
  <r>
    <d v="2011-05-31T00:00:00"/>
    <n v="4.6100000000000003"/>
    <n v="4.45"/>
    <x v="171"/>
  </r>
  <r>
    <d v="2011-06-01T00:00:00"/>
    <n v="4.6100000000000003"/>
    <n v="4.45"/>
    <x v="172"/>
  </r>
  <r>
    <d v="2011-06-02T00:00:00"/>
    <n v="4.6100000000000003"/>
    <n v="4.45"/>
    <x v="172"/>
  </r>
  <r>
    <d v="2011-06-03T00:00:00"/>
    <n v="4.6100000000000003"/>
    <n v="4.45"/>
    <x v="172"/>
  </r>
  <r>
    <d v="2011-06-06T00:00:00"/>
    <n v="4.6100000000000003"/>
    <n v="4.45"/>
    <x v="172"/>
  </r>
  <r>
    <d v="2011-06-07T00:00:00"/>
    <n v="4.62"/>
    <n v="4.46"/>
    <x v="172"/>
  </r>
  <r>
    <d v="2011-06-08T00:00:00"/>
    <n v="4.63"/>
    <n v="4.47"/>
    <x v="172"/>
  </r>
  <r>
    <d v="2011-06-09T00:00:00"/>
    <n v="4.7"/>
    <n v="4.6500000000000004"/>
    <x v="172"/>
  </r>
  <r>
    <d v="2011-06-10T00:00:00"/>
    <n v="4.71"/>
    <n v="4.66"/>
    <x v="172"/>
  </r>
  <r>
    <d v="2011-06-13T00:00:00"/>
    <n v="4.72"/>
    <n v="4.66"/>
    <x v="172"/>
  </r>
  <r>
    <d v="2011-06-14T00:00:00"/>
    <n v="4.72"/>
    <n v="4.66"/>
    <x v="172"/>
  </r>
  <r>
    <d v="2011-06-15T00:00:00"/>
    <n v="4.7300000000000004"/>
    <n v="4.66"/>
    <x v="172"/>
  </r>
  <r>
    <d v="2011-06-16T00:00:00"/>
    <n v="4.74"/>
    <n v="4.67"/>
    <x v="172"/>
  </r>
  <r>
    <d v="2011-06-17T00:00:00"/>
    <n v="4.74"/>
    <n v="4.66"/>
    <x v="172"/>
  </r>
  <r>
    <d v="2011-06-20T00:00:00"/>
    <n v="4.74"/>
    <n v="4.66"/>
    <x v="172"/>
  </r>
  <r>
    <d v="2011-06-21T00:00:00"/>
    <n v="4.75"/>
    <n v="4.67"/>
    <x v="172"/>
  </r>
  <r>
    <d v="2011-06-22T00:00:00"/>
    <n v="4.75"/>
    <n v="4.68"/>
    <x v="172"/>
  </r>
  <r>
    <d v="2011-06-24T00:00:00"/>
    <n v="4.75"/>
    <n v="4.68"/>
    <x v="172"/>
  </r>
  <r>
    <d v="2011-06-27T00:00:00"/>
    <n v="4.76"/>
    <n v="4.6900000000000004"/>
    <x v="172"/>
  </r>
  <r>
    <d v="2011-06-28T00:00:00"/>
    <n v="4.75"/>
    <n v="4.7"/>
    <x v="172"/>
  </r>
  <r>
    <d v="2011-06-29T00:00:00"/>
    <n v="4.75"/>
    <n v="4.71"/>
    <x v="172"/>
  </r>
  <r>
    <d v="2011-06-30T00:00:00"/>
    <n v="4.75"/>
    <n v="4.6900000000000004"/>
    <x v="172"/>
  </r>
  <r>
    <d v="2011-07-01T00:00:00"/>
    <n v="4.76"/>
    <n v="4.7"/>
    <x v="173"/>
  </r>
  <r>
    <d v="2011-07-04T00:00:00"/>
    <n v="4.76"/>
    <n v="4.7"/>
    <x v="173"/>
  </r>
  <r>
    <d v="2011-07-05T00:00:00"/>
    <n v="4.76"/>
    <n v="4.7"/>
    <x v="173"/>
  </r>
  <r>
    <d v="2011-07-06T00:00:00"/>
    <n v="4.76"/>
    <n v="4.6900000000000004"/>
    <x v="173"/>
  </r>
  <r>
    <d v="2011-07-07T00:00:00"/>
    <n v="4.76"/>
    <n v="4.7"/>
    <x v="173"/>
  </r>
  <r>
    <d v="2011-07-08T00:00:00"/>
    <n v="4.75"/>
    <n v="4.6900000000000004"/>
    <x v="173"/>
  </r>
  <r>
    <d v="2011-07-11T00:00:00"/>
    <n v="4.76"/>
    <n v="4.7"/>
    <x v="173"/>
  </r>
  <r>
    <d v="2011-07-12T00:00:00"/>
    <n v="4.7699999999999996"/>
    <n v="4.7"/>
    <x v="173"/>
  </r>
  <r>
    <d v="2011-07-13T00:00:00"/>
    <n v="4.76"/>
    <n v="4.7"/>
    <x v="173"/>
  </r>
  <r>
    <d v="2011-07-14T00:00:00"/>
    <n v="4.76"/>
    <n v="4.7"/>
    <x v="173"/>
  </r>
  <r>
    <d v="2011-07-15T00:00:00"/>
    <n v="4.75"/>
    <n v="4.7"/>
    <x v="173"/>
  </r>
  <r>
    <d v="2011-07-18T00:00:00"/>
    <n v="4.76"/>
    <n v="4.6900000000000004"/>
    <x v="173"/>
  </r>
  <r>
    <d v="2011-07-19T00:00:00"/>
    <n v="4.7699999999999996"/>
    <n v="4.7"/>
    <x v="173"/>
  </r>
  <r>
    <d v="2011-07-20T00:00:00"/>
    <n v="4.78"/>
    <n v="4.71"/>
    <x v="173"/>
  </r>
  <r>
    <d v="2011-07-21T00:00:00"/>
    <n v="4.78"/>
    <n v="4.71"/>
    <x v="173"/>
  </r>
  <r>
    <d v="2011-07-22T00:00:00"/>
    <n v="4.78"/>
    <n v="4.71"/>
    <x v="173"/>
  </r>
  <r>
    <d v="2011-07-25T00:00:00"/>
    <n v="4.78"/>
    <n v="4.7"/>
    <x v="173"/>
  </r>
  <r>
    <d v="2011-07-26T00:00:00"/>
    <n v="4.7699999999999996"/>
    <n v="4.7"/>
    <x v="173"/>
  </r>
  <r>
    <d v="2011-07-27T00:00:00"/>
    <n v="4.78"/>
    <n v="4.71"/>
    <x v="173"/>
  </r>
  <r>
    <d v="2011-07-28T00:00:00"/>
    <n v="4.78"/>
    <n v="4.7"/>
    <x v="173"/>
  </r>
  <r>
    <d v="2011-07-29T00:00:00"/>
    <n v="4.78"/>
    <n v="4.71"/>
    <x v="173"/>
  </r>
  <r>
    <d v="2011-08-01T00:00:00"/>
    <n v="4.78"/>
    <n v="4.71"/>
    <x v="174"/>
  </r>
  <r>
    <d v="2011-08-02T00:00:00"/>
    <n v="4.8"/>
    <n v="4.71"/>
    <x v="174"/>
  </r>
  <r>
    <d v="2011-08-03T00:00:00"/>
    <n v="4.82"/>
    <n v="4.71"/>
    <x v="174"/>
  </r>
  <r>
    <d v="2011-08-04T00:00:00"/>
    <n v="4.82"/>
    <n v="4.72"/>
    <x v="174"/>
  </r>
  <r>
    <d v="2011-08-05T00:00:00"/>
    <n v="4.82"/>
    <n v="4.71"/>
    <x v="174"/>
  </r>
  <r>
    <d v="2011-08-08T00:00:00"/>
    <n v="4.82"/>
    <n v="4.71"/>
    <x v="174"/>
  </r>
  <r>
    <d v="2011-08-09T00:00:00"/>
    <n v="4.83"/>
    <n v="4.7300000000000004"/>
    <x v="174"/>
  </r>
  <r>
    <d v="2011-08-10T00:00:00"/>
    <n v="4.83"/>
    <n v="4.72"/>
    <x v="174"/>
  </r>
  <r>
    <d v="2011-08-11T00:00:00"/>
    <n v="4.83"/>
    <n v="4.72"/>
    <x v="174"/>
  </r>
  <r>
    <d v="2011-08-12T00:00:00"/>
    <n v="4.84"/>
    <n v="4.72"/>
    <x v="174"/>
  </r>
  <r>
    <d v="2011-08-16T00:00:00"/>
    <n v="4.84"/>
    <n v="4.71"/>
    <x v="174"/>
  </r>
  <r>
    <d v="2011-08-17T00:00:00"/>
    <n v="4.84"/>
    <n v="4.71"/>
    <x v="174"/>
  </r>
  <r>
    <d v="2011-08-18T00:00:00"/>
    <n v="4.83"/>
    <n v="4.71"/>
    <x v="174"/>
  </r>
  <r>
    <d v="2011-08-19T00:00:00"/>
    <n v="4.8499999999999996"/>
    <n v="4.72"/>
    <x v="174"/>
  </r>
  <r>
    <d v="2011-08-22T00:00:00"/>
    <n v="4.84"/>
    <n v="4.71"/>
    <x v="174"/>
  </r>
  <r>
    <d v="2011-08-23T00:00:00"/>
    <n v="4.84"/>
    <n v="4.72"/>
    <x v="174"/>
  </r>
  <r>
    <d v="2011-08-24T00:00:00"/>
    <n v="4.8499999999999996"/>
    <n v="4.72"/>
    <x v="174"/>
  </r>
  <r>
    <d v="2011-08-25T00:00:00"/>
    <n v="4.8499999999999996"/>
    <n v="4.72"/>
    <x v="174"/>
  </r>
  <r>
    <d v="2011-08-26T00:00:00"/>
    <n v="4.8499999999999996"/>
    <n v="4.72"/>
    <x v="174"/>
  </r>
  <r>
    <d v="2011-08-29T00:00:00"/>
    <n v="4.84"/>
    <n v="4.72"/>
    <x v="174"/>
  </r>
  <r>
    <d v="2011-08-30T00:00:00"/>
    <n v="4.84"/>
    <n v="4.72"/>
    <x v="174"/>
  </r>
  <r>
    <d v="2011-08-31T00:00:00"/>
    <n v="4.8499999999999996"/>
    <n v="4.72"/>
    <x v="174"/>
  </r>
  <r>
    <d v="2011-09-01T00:00:00"/>
    <n v="4.8499999999999996"/>
    <n v="4.72"/>
    <x v="175"/>
  </r>
  <r>
    <d v="2011-09-02T00:00:00"/>
    <n v="4.8499999999999996"/>
    <n v="4.72"/>
    <x v="175"/>
  </r>
  <r>
    <d v="2011-09-05T00:00:00"/>
    <n v="4.8499999999999996"/>
    <n v="4.72"/>
    <x v="175"/>
  </r>
  <r>
    <d v="2011-09-06T00:00:00"/>
    <n v="4.8499999999999996"/>
    <n v="4.72"/>
    <x v="175"/>
  </r>
  <r>
    <d v="2011-09-07T00:00:00"/>
    <n v="4.8499999999999996"/>
    <n v="4.7300000000000004"/>
    <x v="175"/>
  </r>
  <r>
    <d v="2011-09-08T00:00:00"/>
    <n v="4.8499999999999996"/>
    <n v="4.7300000000000004"/>
    <x v="175"/>
  </r>
  <r>
    <d v="2011-09-09T00:00:00"/>
    <n v="4.8499999999999996"/>
    <n v="4.74"/>
    <x v="175"/>
  </r>
  <r>
    <d v="2011-09-12T00:00:00"/>
    <n v="4.8499999999999996"/>
    <n v="4.74"/>
    <x v="175"/>
  </r>
  <r>
    <d v="2011-09-13T00:00:00"/>
    <n v="4.8499999999999996"/>
    <n v="4.74"/>
    <x v="175"/>
  </r>
  <r>
    <d v="2011-09-14T00:00:00"/>
    <n v="4.8600000000000003"/>
    <n v="4.75"/>
    <x v="175"/>
  </r>
  <r>
    <d v="2011-09-15T00:00:00"/>
    <n v="4.8600000000000003"/>
    <n v="4.75"/>
    <x v="175"/>
  </r>
  <r>
    <d v="2011-09-16T00:00:00"/>
    <n v="4.8600000000000003"/>
    <n v="4.76"/>
    <x v="175"/>
  </r>
  <r>
    <d v="2011-09-19T00:00:00"/>
    <n v="4.8499999999999996"/>
    <n v="4.76"/>
    <x v="175"/>
  </r>
  <r>
    <d v="2011-09-20T00:00:00"/>
    <n v="4.8499999999999996"/>
    <n v="4.76"/>
    <x v="175"/>
  </r>
  <r>
    <d v="2011-09-21T00:00:00"/>
    <n v="4.8499999999999996"/>
    <n v="4.76"/>
    <x v="175"/>
  </r>
  <r>
    <d v="2011-09-22T00:00:00"/>
    <n v="4.8499999999999996"/>
    <n v="4.75"/>
    <x v="175"/>
  </r>
  <r>
    <d v="2011-09-23T00:00:00"/>
    <n v="4.8600000000000003"/>
    <n v="4.76"/>
    <x v="175"/>
  </r>
  <r>
    <d v="2011-09-26T00:00:00"/>
    <n v="4.8499999999999996"/>
    <n v="4.76"/>
    <x v="175"/>
  </r>
  <r>
    <d v="2011-09-27T00:00:00"/>
    <n v="4.8499999999999996"/>
    <n v="4.76"/>
    <x v="175"/>
  </r>
  <r>
    <d v="2011-09-28T00:00:00"/>
    <n v="4.8600000000000003"/>
    <n v="4.76"/>
    <x v="175"/>
  </r>
  <r>
    <d v="2011-09-29T00:00:00"/>
    <n v="4.8600000000000003"/>
    <n v="4.76"/>
    <x v="175"/>
  </r>
  <r>
    <d v="2011-09-30T00:00:00"/>
    <n v="4.8600000000000003"/>
    <n v="4.76"/>
    <x v="175"/>
  </r>
  <r>
    <d v="2011-10-03T00:00:00"/>
    <n v="4.8600000000000003"/>
    <n v="4.76"/>
    <x v="176"/>
  </r>
  <r>
    <d v="2011-10-04T00:00:00"/>
    <n v="4.8600000000000003"/>
    <n v="4.76"/>
    <x v="176"/>
  </r>
  <r>
    <d v="2011-10-05T00:00:00"/>
    <n v="4.8600000000000003"/>
    <n v="4.75"/>
    <x v="176"/>
  </r>
  <r>
    <d v="2011-10-06T00:00:00"/>
    <n v="4.8600000000000003"/>
    <n v="4.76"/>
    <x v="176"/>
  </r>
  <r>
    <d v="2011-10-07T00:00:00"/>
    <n v="4.8600000000000003"/>
    <n v="4.76"/>
    <x v="176"/>
  </r>
  <r>
    <d v="2011-10-10T00:00:00"/>
    <n v="4.8600000000000003"/>
    <n v="4.75"/>
    <x v="176"/>
  </r>
  <r>
    <d v="2011-10-11T00:00:00"/>
    <n v="4.8600000000000003"/>
    <n v="4.75"/>
    <x v="176"/>
  </r>
  <r>
    <d v="2011-10-12T00:00:00"/>
    <n v="4.8600000000000003"/>
    <n v="4.75"/>
    <x v="176"/>
  </r>
  <r>
    <d v="2011-10-13T00:00:00"/>
    <n v="4.8600000000000003"/>
    <n v="4.75"/>
    <x v="176"/>
  </r>
  <r>
    <d v="2011-10-14T00:00:00"/>
    <n v="4.8600000000000003"/>
    <n v="4.76"/>
    <x v="176"/>
  </r>
  <r>
    <d v="2011-10-17T00:00:00"/>
    <n v="4.8600000000000003"/>
    <n v="4.76"/>
    <x v="176"/>
  </r>
  <r>
    <d v="2011-10-18T00:00:00"/>
    <n v="4.8600000000000003"/>
    <n v="4.76"/>
    <x v="176"/>
  </r>
  <r>
    <d v="2011-10-19T00:00:00"/>
    <n v="4.87"/>
    <n v="4.7699999999999996"/>
    <x v="176"/>
  </r>
  <r>
    <d v="2011-10-20T00:00:00"/>
    <n v="4.9000000000000004"/>
    <n v="4.83"/>
    <x v="176"/>
  </r>
  <r>
    <d v="2011-10-21T00:00:00"/>
    <n v="4.9000000000000004"/>
    <n v="4.83"/>
    <x v="176"/>
  </r>
  <r>
    <d v="2011-10-24T00:00:00"/>
    <n v="4.92"/>
    <n v="4.87"/>
    <x v="176"/>
  </r>
  <r>
    <d v="2011-10-25T00:00:00"/>
    <n v="4.93"/>
    <n v="4.8899999999999997"/>
    <x v="176"/>
  </r>
  <r>
    <d v="2011-10-26T00:00:00"/>
    <n v="4.92"/>
    <n v="4.8899999999999997"/>
    <x v="176"/>
  </r>
  <r>
    <d v="2011-10-27T00:00:00"/>
    <n v="4.92"/>
    <n v="4.8899999999999997"/>
    <x v="176"/>
  </r>
  <r>
    <d v="2011-10-28T00:00:00"/>
    <n v="4.93"/>
    <n v="4.9000000000000004"/>
    <x v="176"/>
  </r>
  <r>
    <d v="2011-10-31T00:00:00"/>
    <n v="4.9400000000000004"/>
    <n v="4.91"/>
    <x v="176"/>
  </r>
  <r>
    <d v="2011-11-02T00:00:00"/>
    <n v="4.9400000000000004"/>
    <n v="4.92"/>
    <x v="177"/>
  </r>
  <r>
    <d v="2011-11-03T00:00:00"/>
    <n v="4.93"/>
    <n v="4.91"/>
    <x v="177"/>
  </r>
  <r>
    <d v="2011-11-04T00:00:00"/>
    <n v="4.9400000000000004"/>
    <n v="4.92"/>
    <x v="177"/>
  </r>
  <r>
    <d v="2011-11-07T00:00:00"/>
    <n v="4.9400000000000004"/>
    <n v="4.92"/>
    <x v="177"/>
  </r>
  <r>
    <d v="2011-11-08T00:00:00"/>
    <n v="4.9400000000000004"/>
    <n v="4.93"/>
    <x v="177"/>
  </r>
  <r>
    <d v="2011-11-09T00:00:00"/>
    <n v="4.9400000000000004"/>
    <n v="4.93"/>
    <x v="177"/>
  </r>
  <r>
    <d v="2011-11-10T00:00:00"/>
    <n v="4.9400000000000004"/>
    <n v="4.93"/>
    <x v="177"/>
  </r>
  <r>
    <d v="2011-11-14T00:00:00"/>
    <n v="4.95"/>
    <n v="4.9400000000000004"/>
    <x v="177"/>
  </r>
  <r>
    <d v="2011-11-15T00:00:00"/>
    <n v="4.95"/>
    <n v="4.9400000000000004"/>
    <x v="177"/>
  </r>
  <r>
    <d v="2011-11-16T00:00:00"/>
    <n v="4.96"/>
    <n v="4.9400000000000004"/>
    <x v="177"/>
  </r>
  <r>
    <d v="2011-11-17T00:00:00"/>
    <n v="4.96"/>
    <n v="4.9400000000000004"/>
    <x v="177"/>
  </r>
  <r>
    <d v="2011-11-18T00:00:00"/>
    <n v="4.96"/>
    <n v="4.95"/>
    <x v="177"/>
  </r>
  <r>
    <d v="2011-11-21T00:00:00"/>
    <n v="4.95"/>
    <n v="4.9400000000000004"/>
    <x v="177"/>
  </r>
  <r>
    <d v="2011-11-22T00:00:00"/>
    <n v="4.95"/>
    <n v="4.9400000000000004"/>
    <x v="177"/>
  </r>
  <r>
    <d v="2011-11-23T00:00:00"/>
    <n v="4.96"/>
    <n v="4.9400000000000004"/>
    <x v="177"/>
  </r>
  <r>
    <d v="2011-11-24T00:00:00"/>
    <n v="4.97"/>
    <n v="4.96"/>
    <x v="177"/>
  </r>
  <r>
    <d v="2011-11-25T00:00:00"/>
    <n v="4.97"/>
    <n v="4.96"/>
    <x v="177"/>
  </r>
  <r>
    <d v="2011-11-28T00:00:00"/>
    <n v="4.97"/>
    <n v="4.95"/>
    <x v="177"/>
  </r>
  <r>
    <d v="2011-11-29T00:00:00"/>
    <n v="4.97"/>
    <n v="4.96"/>
    <x v="177"/>
  </r>
  <r>
    <d v="2011-11-30T00:00:00"/>
    <n v="4.97"/>
    <n v="4.97"/>
    <x v="177"/>
  </r>
  <r>
    <d v="2011-12-01T00:00:00"/>
    <n v="4.97"/>
    <n v="4.97"/>
    <x v="178"/>
  </r>
  <r>
    <d v="2011-12-02T00:00:00"/>
    <n v="4.97"/>
    <n v="4.97"/>
    <x v="178"/>
  </r>
  <r>
    <d v="2011-12-05T00:00:00"/>
    <n v="4.9800000000000004"/>
    <n v="4.97"/>
    <x v="178"/>
  </r>
  <r>
    <d v="2011-12-06T00:00:00"/>
    <n v="4.99"/>
    <n v="4.97"/>
    <x v="178"/>
  </r>
  <r>
    <d v="2011-12-07T00:00:00"/>
    <n v="4.99"/>
    <n v="4.9800000000000004"/>
    <x v="178"/>
  </r>
  <r>
    <d v="2011-12-08T00:00:00"/>
    <n v="4.99"/>
    <n v="4.9800000000000004"/>
    <x v="178"/>
  </r>
  <r>
    <d v="2011-12-09T00:00:00"/>
    <n v="4.99"/>
    <n v="4.9800000000000004"/>
    <x v="178"/>
  </r>
  <r>
    <d v="2011-12-12T00:00:00"/>
    <n v="4.99"/>
    <n v="4.9800000000000004"/>
    <x v="178"/>
  </r>
  <r>
    <d v="2011-12-13T00:00:00"/>
    <n v="4.99"/>
    <n v="4.9800000000000004"/>
    <x v="178"/>
  </r>
  <r>
    <d v="2011-12-14T00:00:00"/>
    <n v="4.99"/>
    <n v="4.9800000000000004"/>
    <x v="178"/>
  </r>
  <r>
    <d v="2011-12-15T00:00:00"/>
    <n v="5"/>
    <n v="4.99"/>
    <x v="178"/>
  </r>
  <r>
    <d v="2011-12-16T00:00:00"/>
    <n v="5"/>
    <n v="4.99"/>
    <x v="178"/>
  </r>
  <r>
    <d v="2011-12-19T00:00:00"/>
    <n v="5"/>
    <n v="4.9800000000000004"/>
    <x v="178"/>
  </r>
  <r>
    <d v="2011-12-20T00:00:00"/>
    <n v="5"/>
    <n v="4.99"/>
    <x v="178"/>
  </r>
  <r>
    <d v="2011-12-21T00:00:00"/>
    <n v="5"/>
    <n v="4.99"/>
    <x v="178"/>
  </r>
  <r>
    <d v="2011-12-22T00:00:00"/>
    <n v="5"/>
    <n v="4.99"/>
    <x v="178"/>
  </r>
  <r>
    <d v="2011-12-23T00:00:00"/>
    <n v="5"/>
    <n v="4.99"/>
    <x v="178"/>
  </r>
  <r>
    <d v="2011-12-27T00:00:00"/>
    <n v="5"/>
    <n v="4.99"/>
    <x v="178"/>
  </r>
  <r>
    <d v="2011-12-28T00:00:00"/>
    <n v="4.99"/>
    <n v="4.99"/>
    <x v="178"/>
  </r>
  <r>
    <d v="2011-12-29T00:00:00"/>
    <n v="4.99"/>
    <n v="4.9800000000000004"/>
    <x v="178"/>
  </r>
  <r>
    <d v="2011-12-30T00:00:00"/>
    <n v="5"/>
    <n v="4.99"/>
    <x v="178"/>
  </r>
  <r>
    <d v="2012-01-02T00:00:00"/>
    <n v="4.99"/>
    <n v="4.99"/>
    <x v="179"/>
  </r>
  <r>
    <d v="2012-01-03T00:00:00"/>
    <n v="5"/>
    <n v="4.99"/>
    <x v="179"/>
  </r>
  <r>
    <d v="2012-01-04T00:00:00"/>
    <n v="5"/>
    <n v="4.99"/>
    <x v="179"/>
  </r>
  <r>
    <d v="2012-01-05T00:00:00"/>
    <n v="5"/>
    <n v="4.99"/>
    <x v="179"/>
  </r>
  <r>
    <d v="2012-01-09T00:00:00"/>
    <n v="5"/>
    <n v="4.99"/>
    <x v="179"/>
  </r>
  <r>
    <d v="2012-01-10T00:00:00"/>
    <n v="5.01"/>
    <n v="5"/>
    <x v="179"/>
  </r>
  <r>
    <d v="2012-01-11T00:00:00"/>
    <n v="5"/>
    <n v="4.99"/>
    <x v="179"/>
  </r>
  <r>
    <d v="2012-01-12T00:00:00"/>
    <n v="5.01"/>
    <n v="4.99"/>
    <x v="179"/>
  </r>
  <r>
    <d v="2012-01-13T00:00:00"/>
    <n v="5.01"/>
    <n v="4.9800000000000004"/>
    <x v="179"/>
  </r>
  <r>
    <d v="2012-01-16T00:00:00"/>
    <n v="5.01"/>
    <n v="4.9800000000000004"/>
    <x v="179"/>
  </r>
  <r>
    <d v="2012-01-17T00:00:00"/>
    <n v="5.01"/>
    <n v="4.99"/>
    <x v="179"/>
  </r>
  <r>
    <d v="2012-01-18T00:00:00"/>
    <n v="5.01"/>
    <n v="4.99"/>
    <x v="179"/>
  </r>
  <r>
    <d v="2012-01-19T00:00:00"/>
    <n v="5.01"/>
    <n v="4.9800000000000004"/>
    <x v="179"/>
  </r>
  <r>
    <d v="2012-01-20T00:00:00"/>
    <n v="5.01"/>
    <n v="4.9800000000000004"/>
    <x v="179"/>
  </r>
  <r>
    <d v="2012-01-23T00:00:00"/>
    <n v="5"/>
    <n v="4.97"/>
    <x v="179"/>
  </r>
  <r>
    <d v="2012-01-24T00:00:00"/>
    <n v="5"/>
    <n v="4.9800000000000004"/>
    <x v="179"/>
  </r>
  <r>
    <d v="2012-01-25T00:00:00"/>
    <n v="5.01"/>
    <n v="4.9800000000000004"/>
    <x v="179"/>
  </r>
  <r>
    <d v="2012-01-26T00:00:00"/>
    <n v="5.01"/>
    <n v="4.9800000000000004"/>
    <x v="179"/>
  </r>
  <r>
    <d v="2012-01-27T00:00:00"/>
    <n v="5.01"/>
    <n v="4.9800000000000004"/>
    <x v="179"/>
  </r>
  <r>
    <d v="2012-01-30T00:00:00"/>
    <n v="5.01"/>
    <n v="4.99"/>
    <x v="179"/>
  </r>
  <r>
    <d v="2012-01-31T00:00:00"/>
    <n v="5"/>
    <n v="4.99"/>
    <x v="179"/>
  </r>
  <r>
    <d v="2012-02-01T00:00:00"/>
    <n v="5"/>
    <n v="4.99"/>
    <x v="180"/>
  </r>
  <r>
    <d v="2012-02-02T00:00:00"/>
    <n v="4.99"/>
    <n v="4.9800000000000004"/>
    <x v="180"/>
  </r>
  <r>
    <d v="2012-02-03T00:00:00"/>
    <n v="4.99"/>
    <n v="4.9800000000000004"/>
    <x v="180"/>
  </r>
  <r>
    <d v="2012-02-06T00:00:00"/>
    <n v="4.99"/>
    <n v="4.9800000000000004"/>
    <x v="180"/>
  </r>
  <r>
    <d v="2012-02-07T00:00:00"/>
    <n v="4.99"/>
    <n v="4.9800000000000004"/>
    <x v="180"/>
  </r>
  <r>
    <d v="2012-02-08T00:00:00"/>
    <n v="4.99"/>
    <n v="4.9800000000000004"/>
    <x v="180"/>
  </r>
  <r>
    <d v="2012-02-09T00:00:00"/>
    <n v="4.9800000000000004"/>
    <n v="4.9800000000000004"/>
    <x v="180"/>
  </r>
  <r>
    <d v="2012-02-10T00:00:00"/>
    <n v="4.99"/>
    <n v="4.9800000000000004"/>
    <x v="180"/>
  </r>
  <r>
    <d v="2012-02-13T00:00:00"/>
    <n v="4.99"/>
    <n v="4.9800000000000004"/>
    <x v="180"/>
  </r>
  <r>
    <d v="2012-02-14T00:00:00"/>
    <n v="4.99"/>
    <n v="4.9800000000000004"/>
    <x v="180"/>
  </r>
  <r>
    <d v="2012-02-15T00:00:00"/>
    <n v="4.99"/>
    <n v="4.9800000000000004"/>
    <x v="180"/>
  </r>
  <r>
    <d v="2012-02-16T00:00:00"/>
    <n v="4.9800000000000004"/>
    <n v="4.97"/>
    <x v="180"/>
  </r>
  <r>
    <d v="2012-02-17T00:00:00"/>
    <n v="4.99"/>
    <n v="4.97"/>
    <x v="180"/>
  </r>
  <r>
    <d v="2012-02-20T00:00:00"/>
    <n v="4.99"/>
    <n v="4.9800000000000004"/>
    <x v="180"/>
  </r>
  <r>
    <d v="2012-02-21T00:00:00"/>
    <n v="4.99"/>
    <n v="4.97"/>
    <x v="180"/>
  </r>
  <r>
    <d v="2012-02-22T00:00:00"/>
    <n v="4.9800000000000004"/>
    <n v="4.97"/>
    <x v="180"/>
  </r>
  <r>
    <d v="2012-02-23T00:00:00"/>
    <n v="4.9800000000000004"/>
    <n v="4.97"/>
    <x v="180"/>
  </r>
  <r>
    <d v="2012-02-24T00:00:00"/>
    <n v="4.9800000000000004"/>
    <n v="4.97"/>
    <x v="180"/>
  </r>
  <r>
    <d v="2012-02-27T00:00:00"/>
    <n v="4.97"/>
    <n v="4.96"/>
    <x v="180"/>
  </r>
  <r>
    <d v="2012-02-29T00:00:00"/>
    <n v="4.9800000000000004"/>
    <n v="4.96"/>
    <x v="180"/>
  </r>
  <r>
    <d v="2012-03-01T00:00:00"/>
    <n v="4.9800000000000004"/>
    <n v="4.96"/>
    <x v="181"/>
  </r>
  <r>
    <d v="2012-03-02T00:00:00"/>
    <n v="4.97"/>
    <n v="4.96"/>
    <x v="181"/>
  </r>
  <r>
    <d v="2012-03-05T00:00:00"/>
    <n v="4.97"/>
    <n v="4.95"/>
    <x v="181"/>
  </r>
  <r>
    <d v="2012-03-06T00:00:00"/>
    <n v="4.97"/>
    <n v="4.95"/>
    <x v="181"/>
  </r>
  <r>
    <d v="2012-03-07T00:00:00"/>
    <n v="4.97"/>
    <n v="4.96"/>
    <x v="181"/>
  </r>
  <r>
    <d v="2012-03-08T00:00:00"/>
    <n v="4.97"/>
    <n v="4.95"/>
    <x v="181"/>
  </r>
  <r>
    <d v="2012-03-09T00:00:00"/>
    <n v="4.96"/>
    <n v="4.9400000000000004"/>
    <x v="181"/>
  </r>
  <r>
    <d v="2012-03-12T00:00:00"/>
    <n v="4.96"/>
    <n v="4.9400000000000004"/>
    <x v="181"/>
  </r>
  <r>
    <d v="2012-03-13T00:00:00"/>
    <n v="4.97"/>
    <n v="4.95"/>
    <x v="181"/>
  </r>
  <r>
    <d v="2012-03-14T00:00:00"/>
    <n v="4.97"/>
    <n v="4.95"/>
    <x v="181"/>
  </r>
  <r>
    <d v="2012-03-15T00:00:00"/>
    <n v="4.97"/>
    <n v="4.9400000000000004"/>
    <x v="181"/>
  </r>
  <r>
    <d v="2012-03-16T00:00:00"/>
    <n v="4.97"/>
    <n v="4.95"/>
    <x v="181"/>
  </r>
  <r>
    <d v="2012-03-19T00:00:00"/>
    <n v="4.97"/>
    <n v="4.95"/>
    <x v="181"/>
  </r>
  <r>
    <d v="2012-03-20T00:00:00"/>
    <n v="4.96"/>
    <n v="4.95"/>
    <x v="181"/>
  </r>
  <r>
    <d v="2012-03-21T00:00:00"/>
    <n v="4.96"/>
    <n v="4.95"/>
    <x v="181"/>
  </r>
  <r>
    <d v="2012-03-22T00:00:00"/>
    <n v="4.96"/>
    <n v="4.95"/>
    <x v="181"/>
  </r>
  <r>
    <d v="2012-03-23T00:00:00"/>
    <n v="4.96"/>
    <n v="4.9400000000000004"/>
    <x v="181"/>
  </r>
  <r>
    <d v="2012-03-26T00:00:00"/>
    <n v="4.96"/>
    <n v="4.9400000000000004"/>
    <x v="181"/>
  </r>
  <r>
    <d v="2012-03-27T00:00:00"/>
    <n v="4.97"/>
    <n v="4.9400000000000004"/>
    <x v="181"/>
  </r>
  <r>
    <d v="2012-03-28T00:00:00"/>
    <n v="4.97"/>
    <n v="4.95"/>
    <x v="181"/>
  </r>
  <r>
    <d v="2012-03-29T00:00:00"/>
    <n v="4.96"/>
    <n v="4.9400000000000004"/>
    <x v="181"/>
  </r>
  <r>
    <d v="2012-03-30T00:00:00"/>
    <n v="4.96"/>
    <n v="4.9400000000000004"/>
    <x v="181"/>
  </r>
  <r>
    <d v="2012-04-02T00:00:00"/>
    <n v="4.96"/>
    <n v="4.9400000000000004"/>
    <x v="182"/>
  </r>
  <r>
    <d v="2012-04-03T00:00:00"/>
    <n v="4.95"/>
    <n v="4.9400000000000004"/>
    <x v="182"/>
  </r>
  <r>
    <d v="2012-04-04T00:00:00"/>
    <n v="4.96"/>
    <n v="4.9400000000000004"/>
    <x v="182"/>
  </r>
  <r>
    <d v="2012-04-05T00:00:00"/>
    <n v="4.97"/>
    <n v="4.9400000000000004"/>
    <x v="182"/>
  </r>
  <r>
    <d v="2012-04-10T00:00:00"/>
    <n v="4.96"/>
    <n v="4.9400000000000004"/>
    <x v="182"/>
  </r>
  <r>
    <d v="2012-04-11T00:00:00"/>
    <n v="4.96"/>
    <n v="4.9400000000000004"/>
    <x v="182"/>
  </r>
  <r>
    <d v="2012-04-12T00:00:00"/>
    <n v="4.96"/>
    <n v="4.9400000000000004"/>
    <x v="182"/>
  </r>
  <r>
    <d v="2012-04-13T00:00:00"/>
    <n v="4.96"/>
    <n v="4.9400000000000004"/>
    <x v="182"/>
  </r>
  <r>
    <d v="2012-04-16T00:00:00"/>
    <n v="4.97"/>
    <n v="4.95"/>
    <x v="182"/>
  </r>
  <r>
    <d v="2012-04-17T00:00:00"/>
    <n v="4.97"/>
    <n v="4.95"/>
    <x v="182"/>
  </r>
  <r>
    <d v="2012-04-18T00:00:00"/>
    <n v="4.97"/>
    <n v="4.95"/>
    <x v="182"/>
  </r>
  <r>
    <d v="2012-04-19T00:00:00"/>
    <n v="4.97"/>
    <n v="4.95"/>
    <x v="182"/>
  </r>
  <r>
    <d v="2012-04-20T00:00:00"/>
    <n v="4.97"/>
    <n v="4.9400000000000004"/>
    <x v="182"/>
  </r>
  <r>
    <d v="2012-04-23T00:00:00"/>
    <n v="4.97"/>
    <n v="4.9400000000000004"/>
    <x v="182"/>
  </r>
  <r>
    <d v="2012-04-24T00:00:00"/>
    <n v="4.97"/>
    <n v="4.9400000000000004"/>
    <x v="182"/>
  </r>
  <r>
    <d v="2012-04-25T00:00:00"/>
    <n v="4.97"/>
    <n v="4.9400000000000004"/>
    <x v="182"/>
  </r>
  <r>
    <d v="2012-04-26T00:00:00"/>
    <n v="4.96"/>
    <n v="4.9400000000000004"/>
    <x v="182"/>
  </r>
  <r>
    <d v="2012-04-27T00:00:00"/>
    <n v="4.9800000000000004"/>
    <n v="4.95"/>
    <x v="182"/>
  </r>
  <r>
    <d v="2012-04-30T00:00:00"/>
    <n v="4.97"/>
    <n v="4.95"/>
    <x v="182"/>
  </r>
  <r>
    <d v="2012-05-02T00:00:00"/>
    <n v="4.97"/>
    <n v="4.9400000000000004"/>
    <x v="183"/>
  </r>
  <r>
    <d v="2012-05-04T00:00:00"/>
    <n v="4.97"/>
    <n v="4.9400000000000004"/>
    <x v="183"/>
  </r>
  <r>
    <d v="2012-05-07T00:00:00"/>
    <n v="4.97"/>
    <n v="4.9400000000000004"/>
    <x v="183"/>
  </r>
  <r>
    <d v="2012-05-08T00:00:00"/>
    <n v="4.97"/>
    <n v="4.95"/>
    <x v="183"/>
  </r>
  <r>
    <d v="2012-05-09T00:00:00"/>
    <n v="4.97"/>
    <n v="4.9400000000000004"/>
    <x v="183"/>
  </r>
  <r>
    <d v="2012-05-10T00:00:00"/>
    <n v="5.09"/>
    <n v="5.05"/>
    <x v="183"/>
  </r>
  <r>
    <d v="2012-05-11T00:00:00"/>
    <n v="5.0999999999999996"/>
    <n v="5.0599999999999996"/>
    <x v="183"/>
  </r>
  <r>
    <d v="2012-05-14T00:00:00"/>
    <n v="5.0999999999999996"/>
    <n v="5.0599999999999996"/>
    <x v="183"/>
  </r>
  <r>
    <d v="2012-05-15T00:00:00"/>
    <n v="5.0999999999999996"/>
    <n v="5.0599999999999996"/>
    <x v="183"/>
  </r>
  <r>
    <d v="2012-05-16T00:00:00"/>
    <n v="5.0999999999999996"/>
    <n v="5.07"/>
    <x v="183"/>
  </r>
  <r>
    <d v="2012-05-17T00:00:00"/>
    <n v="5.0999999999999996"/>
    <n v="5.07"/>
    <x v="183"/>
  </r>
  <r>
    <d v="2012-05-18T00:00:00"/>
    <n v="5.1100000000000003"/>
    <n v="5.08"/>
    <x v="183"/>
  </r>
  <r>
    <d v="2012-05-21T00:00:00"/>
    <n v="5.1100000000000003"/>
    <n v="5.08"/>
    <x v="183"/>
  </r>
  <r>
    <d v="2012-05-22T00:00:00"/>
    <n v="5.1100000000000003"/>
    <n v="5.08"/>
    <x v="183"/>
  </r>
  <r>
    <d v="2012-05-23T00:00:00"/>
    <n v="5.12"/>
    <n v="5.09"/>
    <x v="183"/>
  </r>
  <r>
    <d v="2012-05-24T00:00:00"/>
    <n v="5.12"/>
    <n v="5.09"/>
    <x v="183"/>
  </r>
  <r>
    <d v="2012-05-25T00:00:00"/>
    <n v="5.12"/>
    <n v="5.09"/>
    <x v="183"/>
  </r>
  <r>
    <d v="2012-05-28T00:00:00"/>
    <n v="5.12"/>
    <n v="5.0999999999999996"/>
    <x v="183"/>
  </r>
  <r>
    <d v="2012-05-29T00:00:00"/>
    <n v="5.12"/>
    <n v="5.09"/>
    <x v="183"/>
  </r>
  <r>
    <d v="2012-05-30T00:00:00"/>
    <n v="5.12"/>
    <n v="5.0999999999999996"/>
    <x v="183"/>
  </r>
  <r>
    <d v="2012-05-31T00:00:00"/>
    <n v="5.13"/>
    <n v="5.1100000000000003"/>
    <x v="183"/>
  </r>
  <r>
    <d v="2012-06-01T00:00:00"/>
    <n v="5.14"/>
    <n v="5.1100000000000003"/>
    <x v="184"/>
  </r>
  <r>
    <d v="2012-06-04T00:00:00"/>
    <n v="5.13"/>
    <n v="5.1100000000000003"/>
    <x v="184"/>
  </r>
  <r>
    <d v="2012-06-05T00:00:00"/>
    <n v="5.14"/>
    <n v="5.12"/>
    <x v="184"/>
  </r>
  <r>
    <d v="2012-06-06T00:00:00"/>
    <n v="5.14"/>
    <n v="5.12"/>
    <x v="184"/>
  </r>
  <r>
    <d v="2012-06-08T00:00:00"/>
    <n v="5.14"/>
    <n v="5.12"/>
    <x v="184"/>
  </r>
  <r>
    <d v="2012-06-11T00:00:00"/>
    <n v="5.14"/>
    <n v="5.12"/>
    <x v="184"/>
  </r>
  <r>
    <d v="2012-06-12T00:00:00"/>
    <n v="5.14"/>
    <n v="5.1100000000000003"/>
    <x v="184"/>
  </r>
  <r>
    <d v="2012-06-13T00:00:00"/>
    <n v="5.14"/>
    <n v="5.12"/>
    <x v="184"/>
  </r>
  <r>
    <d v="2012-06-14T00:00:00"/>
    <n v="5.14"/>
    <n v="5.12"/>
    <x v="184"/>
  </r>
  <r>
    <d v="2012-06-15T00:00:00"/>
    <n v="5.14"/>
    <n v="5.1100000000000003"/>
    <x v="184"/>
  </r>
  <r>
    <d v="2012-06-18T00:00:00"/>
    <n v="5.14"/>
    <n v="5.1100000000000003"/>
    <x v="184"/>
  </r>
  <r>
    <d v="2012-06-19T00:00:00"/>
    <n v="5.13"/>
    <n v="5.1100000000000003"/>
    <x v="184"/>
  </r>
  <r>
    <d v="2012-06-20T00:00:00"/>
    <n v="5.14"/>
    <n v="5.12"/>
    <x v="184"/>
  </r>
  <r>
    <d v="2012-06-21T00:00:00"/>
    <n v="5.14"/>
    <n v="5.13"/>
    <x v="184"/>
  </r>
  <r>
    <d v="2012-06-22T00:00:00"/>
    <n v="5.14"/>
    <n v="5.13"/>
    <x v="184"/>
  </r>
  <r>
    <d v="2012-06-25T00:00:00"/>
    <n v="5.14"/>
    <n v="5.12"/>
    <x v="184"/>
  </r>
  <r>
    <d v="2012-06-26T00:00:00"/>
    <n v="5.14"/>
    <n v="5.13"/>
    <x v="184"/>
  </r>
  <r>
    <d v="2012-06-27T00:00:00"/>
    <n v="5.14"/>
    <n v="5.13"/>
    <x v="184"/>
  </r>
  <r>
    <d v="2012-06-28T00:00:00"/>
    <n v="5.14"/>
    <n v="5.13"/>
    <x v="184"/>
  </r>
  <r>
    <d v="2012-06-29T00:00:00"/>
    <n v="5.14"/>
    <n v="5.13"/>
    <x v="184"/>
  </r>
  <r>
    <d v="2012-07-02T00:00:00"/>
    <n v="5.14"/>
    <n v="5.13"/>
    <x v="185"/>
  </r>
  <r>
    <d v="2012-07-03T00:00:00"/>
    <n v="5.14"/>
    <n v="5.13"/>
    <x v="185"/>
  </r>
  <r>
    <d v="2012-07-04T00:00:00"/>
    <n v="5.15"/>
    <n v="5.13"/>
    <x v="185"/>
  </r>
  <r>
    <d v="2012-07-05T00:00:00"/>
    <n v="5.15"/>
    <n v="5.13"/>
    <x v="185"/>
  </r>
  <r>
    <d v="2012-07-06T00:00:00"/>
    <n v="5.16"/>
    <n v="5.13"/>
    <x v="185"/>
  </r>
  <r>
    <d v="2012-07-09T00:00:00"/>
    <n v="5.16"/>
    <n v="5.13"/>
    <x v="185"/>
  </r>
  <r>
    <d v="2012-07-10T00:00:00"/>
    <n v="5.16"/>
    <n v="5.13"/>
    <x v="185"/>
  </r>
  <r>
    <d v="2012-07-11T00:00:00"/>
    <n v="5.17"/>
    <n v="5.14"/>
    <x v="185"/>
  </r>
  <r>
    <d v="2012-07-12T00:00:00"/>
    <n v="5.16"/>
    <n v="5.13"/>
    <x v="185"/>
  </r>
  <r>
    <d v="2012-07-13T00:00:00"/>
    <n v="5.16"/>
    <n v="5.13"/>
    <x v="185"/>
  </r>
  <r>
    <d v="2012-07-16T00:00:00"/>
    <n v="5.16"/>
    <n v="5.12"/>
    <x v="185"/>
  </r>
  <r>
    <d v="2012-07-17T00:00:00"/>
    <n v="5.16"/>
    <n v="5.13"/>
    <x v="185"/>
  </r>
  <r>
    <d v="2012-07-18T00:00:00"/>
    <n v="5.16"/>
    <n v="5.13"/>
    <x v="185"/>
  </r>
  <r>
    <d v="2012-07-19T00:00:00"/>
    <n v="5.15"/>
    <n v="5.13"/>
    <x v="185"/>
  </r>
  <r>
    <d v="2012-07-20T00:00:00"/>
    <n v="5.15"/>
    <n v="5.13"/>
    <x v="185"/>
  </r>
  <r>
    <d v="2012-07-23T00:00:00"/>
    <n v="5.15"/>
    <n v="5.13"/>
    <x v="185"/>
  </r>
  <r>
    <d v="2012-07-24T00:00:00"/>
    <n v="5.15"/>
    <n v="5.12"/>
    <x v="185"/>
  </r>
  <r>
    <d v="2012-07-25T00:00:00"/>
    <n v="5.15"/>
    <n v="5.12"/>
    <x v="185"/>
  </r>
  <r>
    <d v="2012-07-26T00:00:00"/>
    <n v="5.15"/>
    <n v="5.12"/>
    <x v="185"/>
  </r>
  <r>
    <d v="2012-07-27T00:00:00"/>
    <n v="5.15"/>
    <n v="5.12"/>
    <x v="185"/>
  </r>
  <r>
    <d v="2012-07-30T00:00:00"/>
    <n v="5.15"/>
    <n v="5.12"/>
    <x v="185"/>
  </r>
  <r>
    <d v="2012-07-31T00:00:00"/>
    <n v="5.14"/>
    <n v="5.1100000000000003"/>
    <x v="185"/>
  </r>
  <r>
    <d v="2012-08-01T00:00:00"/>
    <n v="5.14"/>
    <n v="5.1100000000000003"/>
    <x v="186"/>
  </r>
  <r>
    <d v="2012-08-02T00:00:00"/>
    <n v="5.14"/>
    <n v="5.1100000000000003"/>
    <x v="186"/>
  </r>
  <r>
    <d v="2012-08-03T00:00:00"/>
    <n v="5.14"/>
    <n v="5.12"/>
    <x v="186"/>
  </r>
  <r>
    <d v="2012-08-06T00:00:00"/>
    <n v="5.14"/>
    <n v="5.1100000000000003"/>
    <x v="186"/>
  </r>
  <r>
    <d v="2012-08-07T00:00:00"/>
    <n v="5.14"/>
    <n v="5.1100000000000003"/>
    <x v="186"/>
  </r>
  <r>
    <d v="2012-08-08T00:00:00"/>
    <n v="5.14"/>
    <n v="5.1100000000000003"/>
    <x v="186"/>
  </r>
  <r>
    <d v="2012-08-09T00:00:00"/>
    <n v="5.14"/>
    <n v="5.1100000000000003"/>
    <x v="186"/>
  </r>
  <r>
    <d v="2012-08-10T00:00:00"/>
    <n v="5.13"/>
    <n v="5.1100000000000003"/>
    <x v="186"/>
  </r>
  <r>
    <d v="2012-08-13T00:00:00"/>
    <n v="5.13"/>
    <n v="5.1100000000000003"/>
    <x v="186"/>
  </r>
  <r>
    <d v="2012-08-14T00:00:00"/>
    <n v="5.13"/>
    <n v="5.1100000000000003"/>
    <x v="186"/>
  </r>
  <r>
    <d v="2012-08-16T00:00:00"/>
    <n v="5.13"/>
    <n v="5.1100000000000003"/>
    <x v="186"/>
  </r>
  <r>
    <d v="2012-08-17T00:00:00"/>
    <n v="5.13"/>
    <n v="5.1100000000000003"/>
    <x v="186"/>
  </r>
  <r>
    <d v="2012-08-20T00:00:00"/>
    <n v="5.13"/>
    <n v="5.1100000000000003"/>
    <x v="186"/>
  </r>
  <r>
    <d v="2012-08-21T00:00:00"/>
    <n v="5.12"/>
    <n v="5.0999999999999996"/>
    <x v="186"/>
  </r>
  <r>
    <d v="2012-08-22T00:00:00"/>
    <n v="5.12"/>
    <n v="5.1100000000000003"/>
    <x v="186"/>
  </r>
  <r>
    <d v="2012-08-23T00:00:00"/>
    <n v="5.12"/>
    <n v="5.1100000000000003"/>
    <x v="186"/>
  </r>
  <r>
    <d v="2012-08-24T00:00:00"/>
    <n v="5.13"/>
    <n v="5.1100000000000003"/>
    <x v="186"/>
  </r>
  <r>
    <d v="2012-08-27T00:00:00"/>
    <n v="5.13"/>
    <n v="5.12"/>
    <x v="186"/>
  </r>
  <r>
    <d v="2012-08-28T00:00:00"/>
    <n v="5.12"/>
    <n v="5.1100000000000003"/>
    <x v="186"/>
  </r>
  <r>
    <d v="2012-08-29T00:00:00"/>
    <n v="5.12"/>
    <n v="5.1100000000000003"/>
    <x v="186"/>
  </r>
  <r>
    <d v="2012-08-30T00:00:00"/>
    <n v="5.0599999999999996"/>
    <n v="5.04"/>
    <x v="186"/>
  </r>
  <r>
    <d v="2012-08-31T00:00:00"/>
    <n v="5.01"/>
    <n v="4.99"/>
    <x v="186"/>
  </r>
  <r>
    <d v="2012-09-03T00:00:00"/>
    <n v="4.99"/>
    <n v="4.9800000000000004"/>
    <x v="187"/>
  </r>
  <r>
    <d v="2012-09-04T00:00:00"/>
    <n v="4.9800000000000004"/>
    <n v="4.97"/>
    <x v="187"/>
  </r>
  <r>
    <d v="2012-09-05T00:00:00"/>
    <n v="4.9800000000000004"/>
    <n v="4.96"/>
    <x v="187"/>
  </r>
  <r>
    <d v="2012-09-06T00:00:00"/>
    <n v="4.9800000000000004"/>
    <n v="4.96"/>
    <x v="187"/>
  </r>
  <r>
    <d v="2012-09-07T00:00:00"/>
    <n v="4.9800000000000004"/>
    <n v="4.96"/>
    <x v="187"/>
  </r>
  <r>
    <d v="2012-09-10T00:00:00"/>
    <n v="4.97"/>
    <n v="4.96"/>
    <x v="187"/>
  </r>
  <r>
    <d v="2012-09-11T00:00:00"/>
    <n v="4.97"/>
    <n v="4.96"/>
    <x v="187"/>
  </r>
  <r>
    <d v="2012-09-12T00:00:00"/>
    <n v="4.96"/>
    <n v="4.95"/>
    <x v="187"/>
  </r>
  <r>
    <d v="2012-09-13T00:00:00"/>
    <n v="4.96"/>
    <n v="4.95"/>
    <x v="187"/>
  </r>
  <r>
    <d v="2012-09-14T00:00:00"/>
    <n v="4.96"/>
    <n v="4.95"/>
    <x v="187"/>
  </r>
  <r>
    <d v="2012-09-17T00:00:00"/>
    <n v="4.96"/>
    <n v="4.95"/>
    <x v="187"/>
  </r>
  <r>
    <d v="2012-09-18T00:00:00"/>
    <n v="4.96"/>
    <n v="4.95"/>
    <x v="187"/>
  </r>
  <r>
    <d v="2012-09-19T00:00:00"/>
    <n v="4.96"/>
    <n v="4.95"/>
    <x v="187"/>
  </r>
  <r>
    <d v="2012-09-20T00:00:00"/>
    <n v="4.95"/>
    <n v="4.95"/>
    <x v="187"/>
  </r>
  <r>
    <d v="2012-09-21T00:00:00"/>
    <n v="4.95"/>
    <n v="4.95"/>
    <x v="187"/>
  </r>
  <r>
    <d v="2012-09-24T00:00:00"/>
    <n v="4.95"/>
    <n v="4.9400000000000004"/>
    <x v="187"/>
  </r>
  <r>
    <d v="2012-09-25T00:00:00"/>
    <n v="4.95"/>
    <n v="4.9400000000000004"/>
    <x v="187"/>
  </r>
  <r>
    <d v="2012-09-26T00:00:00"/>
    <n v="4.95"/>
    <n v="4.9400000000000004"/>
    <x v="187"/>
  </r>
  <r>
    <d v="2012-09-27T00:00:00"/>
    <n v="4.9400000000000004"/>
    <n v="4.93"/>
    <x v="187"/>
  </r>
  <r>
    <d v="2012-09-28T00:00:00"/>
    <n v="4.9400000000000004"/>
    <n v="4.92"/>
    <x v="187"/>
  </r>
  <r>
    <d v="2012-10-01T00:00:00"/>
    <n v="4.9400000000000004"/>
    <n v="4.92"/>
    <x v="188"/>
  </r>
  <r>
    <d v="2012-10-02T00:00:00"/>
    <n v="4.9400000000000004"/>
    <n v="4.92"/>
    <x v="188"/>
  </r>
  <r>
    <d v="2012-10-03T00:00:00"/>
    <n v="4.91"/>
    <n v="4.9000000000000004"/>
    <x v="188"/>
  </r>
  <r>
    <d v="2012-10-04T00:00:00"/>
    <n v="4.92"/>
    <n v="4.9000000000000004"/>
    <x v="188"/>
  </r>
  <r>
    <d v="2012-10-05T00:00:00"/>
    <n v="4.92"/>
    <n v="4.9000000000000004"/>
    <x v="188"/>
  </r>
  <r>
    <d v="2012-10-08T00:00:00"/>
    <n v="4.92"/>
    <n v="4.91"/>
    <x v="188"/>
  </r>
  <r>
    <d v="2012-10-09T00:00:00"/>
    <n v="4.92"/>
    <n v="4.91"/>
    <x v="188"/>
  </r>
  <r>
    <d v="2012-10-10T00:00:00"/>
    <n v="4.9000000000000004"/>
    <n v="4.9000000000000004"/>
    <x v="188"/>
  </r>
  <r>
    <d v="2012-10-11T00:00:00"/>
    <n v="4.88"/>
    <n v="4.88"/>
    <x v="188"/>
  </r>
  <r>
    <d v="2012-10-12T00:00:00"/>
    <n v="4.83"/>
    <n v="4.83"/>
    <x v="188"/>
  </r>
  <r>
    <d v="2012-10-15T00:00:00"/>
    <n v="4.8"/>
    <n v="4.8"/>
    <x v="188"/>
  </r>
  <r>
    <d v="2012-10-16T00:00:00"/>
    <n v="4.8"/>
    <n v="4.8"/>
    <x v="188"/>
  </r>
  <r>
    <d v="2012-10-17T00:00:00"/>
    <n v="4.79"/>
    <n v="4.79"/>
    <x v="188"/>
  </r>
  <r>
    <d v="2012-10-18T00:00:00"/>
    <n v="4.78"/>
    <n v="4.78"/>
    <x v="188"/>
  </r>
  <r>
    <d v="2012-10-19T00:00:00"/>
    <n v="4.78"/>
    <n v="4.78"/>
    <x v="188"/>
  </r>
  <r>
    <d v="2012-10-22T00:00:00"/>
    <n v="4.76"/>
    <n v="4.7699999999999996"/>
    <x v="188"/>
  </r>
  <r>
    <d v="2012-10-23T00:00:00"/>
    <n v="4.76"/>
    <n v="4.76"/>
    <x v="188"/>
  </r>
  <r>
    <d v="2012-10-24T00:00:00"/>
    <n v="4.75"/>
    <n v="4.75"/>
    <x v="188"/>
  </r>
  <r>
    <d v="2012-10-25T00:00:00"/>
    <n v="4.75"/>
    <n v="4.75"/>
    <x v="188"/>
  </r>
  <r>
    <d v="2012-10-26T00:00:00"/>
    <n v="4.75"/>
    <n v="4.75"/>
    <x v="188"/>
  </r>
  <r>
    <d v="2012-10-29T00:00:00"/>
    <n v="4.74"/>
    <n v="4.75"/>
    <x v="188"/>
  </r>
  <r>
    <d v="2012-10-30T00:00:00"/>
    <n v="4.74"/>
    <n v="4.75"/>
    <x v="188"/>
  </r>
  <r>
    <d v="2012-10-31T00:00:00"/>
    <n v="4.7300000000000004"/>
    <n v="4.7300000000000004"/>
    <x v="188"/>
  </r>
  <r>
    <d v="2012-11-02T00:00:00"/>
    <n v="4.72"/>
    <n v="4.72"/>
    <x v="189"/>
  </r>
  <r>
    <d v="2012-11-05T00:00:00"/>
    <n v="4.71"/>
    <n v="4.71"/>
    <x v="189"/>
  </r>
  <r>
    <d v="2012-11-06T00:00:00"/>
    <n v="4.7"/>
    <n v="4.7"/>
    <x v="189"/>
  </r>
  <r>
    <d v="2012-11-07T00:00:00"/>
    <n v="4.7"/>
    <n v="4.7"/>
    <x v="189"/>
  </r>
  <r>
    <d v="2012-11-08T00:00:00"/>
    <n v="4.6500000000000004"/>
    <n v="4.6500000000000004"/>
    <x v="189"/>
  </r>
  <r>
    <d v="2012-11-09T00:00:00"/>
    <n v="4.6500000000000004"/>
    <n v="4.6500000000000004"/>
    <x v="189"/>
  </r>
  <r>
    <d v="2012-11-12T00:00:00"/>
    <n v="4.6500000000000004"/>
    <n v="4.6500000000000004"/>
    <x v="189"/>
  </r>
  <r>
    <d v="2012-11-13T00:00:00"/>
    <n v="4.6399999999999997"/>
    <n v="4.6399999999999997"/>
    <x v="189"/>
  </r>
  <r>
    <d v="2012-11-14T00:00:00"/>
    <n v="4.6399999999999997"/>
    <n v="4.6399999999999997"/>
    <x v="189"/>
  </r>
  <r>
    <d v="2012-11-15T00:00:00"/>
    <n v="4.63"/>
    <n v="4.6399999999999997"/>
    <x v="189"/>
  </r>
  <r>
    <d v="2012-11-16T00:00:00"/>
    <n v="4.6399999999999997"/>
    <n v="4.6399999999999997"/>
    <x v="189"/>
  </r>
  <r>
    <d v="2012-11-19T00:00:00"/>
    <n v="4.62"/>
    <n v="4.63"/>
    <x v="189"/>
  </r>
  <r>
    <d v="2012-11-20T00:00:00"/>
    <n v="4.6100000000000003"/>
    <n v="4.6100000000000003"/>
    <x v="189"/>
  </r>
  <r>
    <d v="2012-11-21T00:00:00"/>
    <n v="4.5999999999999996"/>
    <n v="4.6100000000000003"/>
    <x v="189"/>
  </r>
  <r>
    <d v="2012-11-22T00:00:00"/>
    <n v="4.5999999999999996"/>
    <n v="4.5999999999999996"/>
    <x v="189"/>
  </r>
  <r>
    <d v="2012-11-23T00:00:00"/>
    <n v="4.59"/>
    <n v="4.5999999999999996"/>
    <x v="189"/>
  </r>
  <r>
    <d v="2012-11-26T00:00:00"/>
    <n v="4.55"/>
    <n v="4.57"/>
    <x v="189"/>
  </r>
  <r>
    <d v="2012-11-27T00:00:00"/>
    <n v="4.5199999999999996"/>
    <n v="4.54"/>
    <x v="189"/>
  </r>
  <r>
    <d v="2012-11-28T00:00:00"/>
    <n v="4.5"/>
    <n v="4.5199999999999996"/>
    <x v="189"/>
  </r>
  <r>
    <d v="2012-11-29T00:00:00"/>
    <n v="4.4800000000000004"/>
    <n v="4.5"/>
    <x v="189"/>
  </r>
  <r>
    <d v="2012-11-30T00:00:00"/>
    <n v="4.46"/>
    <n v="4.49"/>
    <x v="189"/>
  </r>
  <r>
    <d v="2012-12-03T00:00:00"/>
    <n v="4.43"/>
    <n v="4.46"/>
    <x v="190"/>
  </r>
  <r>
    <d v="2012-12-04T00:00:00"/>
    <n v="4.41"/>
    <n v="4.43"/>
    <x v="190"/>
  </r>
  <r>
    <d v="2012-12-05T00:00:00"/>
    <n v="4.37"/>
    <n v="4.4000000000000004"/>
    <x v="190"/>
  </r>
  <r>
    <d v="2012-12-06T00:00:00"/>
    <n v="4.34"/>
    <n v="4.37"/>
    <x v="190"/>
  </r>
  <r>
    <d v="2012-12-07T00:00:00"/>
    <n v="4.3099999999999996"/>
    <n v="4.3499999999999996"/>
    <x v="190"/>
  </r>
  <r>
    <d v="2012-12-10T00:00:00"/>
    <n v="4.29"/>
    <n v="4.33"/>
    <x v="190"/>
  </r>
  <r>
    <d v="2012-12-11T00:00:00"/>
    <n v="4.2699999999999996"/>
    <n v="4.32"/>
    <x v="190"/>
  </r>
  <r>
    <d v="2012-12-12T00:00:00"/>
    <n v="4.24"/>
    <n v="4.29"/>
    <x v="190"/>
  </r>
  <r>
    <d v="2012-12-13T00:00:00"/>
    <n v="4.22"/>
    <n v="4.26"/>
    <x v="190"/>
  </r>
  <r>
    <d v="2012-12-14T00:00:00"/>
    <n v="4.1900000000000004"/>
    <n v="4.2300000000000004"/>
    <x v="190"/>
  </r>
  <r>
    <d v="2012-12-17T00:00:00"/>
    <n v="4.18"/>
    <n v="4.21"/>
    <x v="190"/>
  </r>
  <r>
    <d v="2012-12-18T00:00:00"/>
    <n v="4.16"/>
    <n v="4.2"/>
    <x v="190"/>
  </r>
  <r>
    <d v="2012-12-19T00:00:00"/>
    <n v="4.1500000000000004"/>
    <n v="4.1900000000000004"/>
    <x v="190"/>
  </r>
  <r>
    <d v="2012-12-20T00:00:00"/>
    <n v="4.1399999999999997"/>
    <n v="4.17"/>
    <x v="190"/>
  </r>
  <r>
    <d v="2012-12-21T00:00:00"/>
    <n v="4.12"/>
    <n v="4.16"/>
    <x v="190"/>
  </r>
  <r>
    <d v="2012-12-24T00:00:00"/>
    <n v="4.1100000000000003"/>
    <n v="4.1500000000000004"/>
    <x v="190"/>
  </r>
  <r>
    <d v="2012-12-27T00:00:00"/>
    <n v="4.0999999999999996"/>
    <n v="4.1399999999999997"/>
    <x v="190"/>
  </r>
  <r>
    <d v="2012-12-28T00:00:00"/>
    <n v="4.09"/>
    <n v="4.13"/>
    <x v="190"/>
  </r>
  <r>
    <d v="2012-12-31T00:00:00"/>
    <n v="4.08"/>
    <n v="4.1100000000000003"/>
    <x v="190"/>
  </r>
  <r>
    <d v="2013-01-02T00:00:00"/>
    <n v="4.0599999999999996"/>
    <n v="4.0999999999999996"/>
    <x v="191"/>
  </r>
  <r>
    <d v="2013-01-03T00:00:00"/>
    <n v="4.05"/>
    <n v="4.09"/>
    <x v="191"/>
  </r>
  <r>
    <d v="2013-01-04T00:00:00"/>
    <n v="4.04"/>
    <n v="4.08"/>
    <x v="191"/>
  </r>
  <r>
    <d v="2013-01-07T00:00:00"/>
    <n v="4.03"/>
    <n v="4.07"/>
    <x v="191"/>
  </r>
  <r>
    <d v="2013-01-08T00:00:00"/>
    <n v="4.0199999999999996"/>
    <n v="4.0599999999999996"/>
    <x v="191"/>
  </r>
  <r>
    <d v="2013-01-09T00:00:00"/>
    <n v="4.01"/>
    <n v="4.05"/>
    <x v="191"/>
  </r>
  <r>
    <d v="2013-01-10T00:00:00"/>
    <n v="4"/>
    <n v="4.04"/>
    <x v="191"/>
  </r>
  <r>
    <d v="2013-01-11T00:00:00"/>
    <n v="3.99"/>
    <n v="4.03"/>
    <x v="191"/>
  </r>
  <r>
    <d v="2013-01-14T00:00:00"/>
    <n v="3.99"/>
    <n v="4.03"/>
    <x v="191"/>
  </r>
  <r>
    <d v="2013-01-15T00:00:00"/>
    <n v="3.99"/>
    <n v="4.03"/>
    <x v="191"/>
  </r>
  <r>
    <d v="2013-01-16T00:00:00"/>
    <n v="3.99"/>
    <n v="4.03"/>
    <x v="191"/>
  </r>
  <r>
    <d v="2013-01-17T00:00:00"/>
    <n v="3.99"/>
    <n v="4.03"/>
    <x v="191"/>
  </r>
  <r>
    <d v="2013-01-18T00:00:00"/>
    <n v="3.99"/>
    <n v="4.03"/>
    <x v="191"/>
  </r>
  <r>
    <d v="2013-01-21T00:00:00"/>
    <n v="3.98"/>
    <n v="4.03"/>
    <x v="191"/>
  </r>
  <r>
    <d v="2013-01-22T00:00:00"/>
    <n v="3.98"/>
    <n v="4.03"/>
    <x v="191"/>
  </r>
  <r>
    <d v="2013-01-23T00:00:00"/>
    <n v="3.98"/>
    <n v="4.03"/>
    <x v="191"/>
  </r>
  <r>
    <d v="2013-01-24T00:00:00"/>
    <n v="3.96"/>
    <n v="4.01"/>
    <x v="191"/>
  </r>
  <r>
    <d v="2013-01-25T00:00:00"/>
    <n v="3.95"/>
    <n v="4"/>
    <x v="191"/>
  </r>
  <r>
    <d v="2013-01-28T00:00:00"/>
    <n v="3.94"/>
    <n v="3.99"/>
    <x v="191"/>
  </r>
  <r>
    <d v="2013-01-29T00:00:00"/>
    <n v="3.93"/>
    <n v="3.98"/>
    <x v="191"/>
  </r>
  <r>
    <d v="2013-01-30T00:00:00"/>
    <n v="3.92"/>
    <n v="3.96"/>
    <x v="191"/>
  </r>
  <r>
    <d v="2013-01-31T00:00:00"/>
    <n v="3.91"/>
    <n v="3.95"/>
    <x v="191"/>
  </r>
  <r>
    <d v="2013-02-01T00:00:00"/>
    <n v="3.9"/>
    <n v="3.94"/>
    <x v="192"/>
  </r>
  <r>
    <d v="2013-02-04T00:00:00"/>
    <n v="3.89"/>
    <n v="3.93"/>
    <x v="192"/>
  </r>
  <r>
    <d v="2013-02-05T00:00:00"/>
    <n v="3.88"/>
    <n v="3.92"/>
    <x v="192"/>
  </r>
  <r>
    <d v="2013-02-06T00:00:00"/>
    <n v="3.84"/>
    <n v="3.88"/>
    <x v="192"/>
  </r>
  <r>
    <d v="2013-02-07T00:00:00"/>
    <n v="3.8"/>
    <n v="3.84"/>
    <x v="192"/>
  </r>
  <r>
    <d v="2013-02-08T00:00:00"/>
    <n v="3.78"/>
    <n v="3.82"/>
    <x v="192"/>
  </r>
  <r>
    <d v="2013-02-11T00:00:00"/>
    <n v="3.77"/>
    <n v="3.81"/>
    <x v="192"/>
  </r>
  <r>
    <d v="2013-02-12T00:00:00"/>
    <n v="3.76"/>
    <n v="3.8"/>
    <x v="192"/>
  </r>
  <r>
    <d v="2013-02-13T00:00:00"/>
    <n v="3.76"/>
    <n v="3.8"/>
    <x v="192"/>
  </r>
  <r>
    <d v="2013-02-14T00:00:00"/>
    <n v="3.75"/>
    <n v="3.8"/>
    <x v="192"/>
  </r>
  <r>
    <d v="2013-02-15T00:00:00"/>
    <n v="3.75"/>
    <n v="3.79"/>
    <x v="192"/>
  </r>
  <r>
    <d v="2013-02-18T00:00:00"/>
    <n v="3.75"/>
    <n v="3.79"/>
    <x v="192"/>
  </r>
  <r>
    <d v="2013-02-19T00:00:00"/>
    <n v="3.72"/>
    <n v="3.76"/>
    <x v="192"/>
  </r>
  <r>
    <d v="2013-02-20T00:00:00"/>
    <n v="3.71"/>
    <n v="3.75"/>
    <x v="192"/>
  </r>
  <r>
    <d v="2013-02-21T00:00:00"/>
    <n v="3.7"/>
    <n v="3.75"/>
    <x v="192"/>
  </r>
  <r>
    <d v="2013-02-22T00:00:00"/>
    <n v="3.7"/>
    <n v="3.75"/>
    <x v="192"/>
  </r>
  <r>
    <d v="2013-02-25T00:00:00"/>
    <n v="3.7"/>
    <n v="3.75"/>
    <x v="192"/>
  </r>
  <r>
    <d v="2013-02-26T00:00:00"/>
    <n v="3.69"/>
    <n v="3.74"/>
    <x v="192"/>
  </r>
  <r>
    <d v="2013-02-27T00:00:00"/>
    <n v="3.68"/>
    <n v="3.74"/>
    <x v="192"/>
  </r>
  <r>
    <d v="2013-02-28T00:00:00"/>
    <n v="3.67"/>
    <n v="3.73"/>
    <x v="192"/>
  </r>
  <r>
    <d v="2013-03-01T00:00:00"/>
    <n v="3.66"/>
    <n v="3.73"/>
    <x v="193"/>
  </r>
  <r>
    <d v="2013-03-04T00:00:00"/>
    <n v="3.66"/>
    <n v="3.73"/>
    <x v="193"/>
  </r>
  <r>
    <d v="2013-03-05T00:00:00"/>
    <n v="3.66"/>
    <n v="3.72"/>
    <x v="193"/>
  </r>
  <r>
    <d v="2013-03-06T00:00:00"/>
    <n v="3.65"/>
    <n v="3.71"/>
    <x v="193"/>
  </r>
  <r>
    <d v="2013-03-07T00:00:00"/>
    <n v="3.5"/>
    <n v="3.47"/>
    <x v="193"/>
  </r>
  <r>
    <d v="2013-03-08T00:00:00"/>
    <n v="3.49"/>
    <n v="3.46"/>
    <x v="193"/>
  </r>
  <r>
    <d v="2013-03-11T00:00:00"/>
    <n v="3.48"/>
    <n v="3.46"/>
    <x v="193"/>
  </r>
  <r>
    <d v="2013-03-12T00:00:00"/>
    <n v="3.48"/>
    <n v="3.46"/>
    <x v="193"/>
  </r>
  <r>
    <d v="2013-03-13T00:00:00"/>
    <n v="3.48"/>
    <n v="3.46"/>
    <x v="193"/>
  </r>
  <r>
    <d v="2013-03-14T00:00:00"/>
    <n v="3.48"/>
    <n v="3.45"/>
    <x v="193"/>
  </r>
  <r>
    <d v="2013-03-15T00:00:00"/>
    <n v="3.43"/>
    <n v="3.42"/>
    <x v="193"/>
  </r>
  <r>
    <d v="2013-03-18T00:00:00"/>
    <n v="3.4"/>
    <n v="3.4"/>
    <x v="193"/>
  </r>
  <r>
    <d v="2013-03-19T00:00:00"/>
    <n v="3.4"/>
    <n v="3.39"/>
    <x v="193"/>
  </r>
  <r>
    <d v="2013-03-20T00:00:00"/>
    <n v="3.4"/>
    <n v="3.39"/>
    <x v="193"/>
  </r>
  <r>
    <d v="2013-03-21T00:00:00"/>
    <n v="3.4"/>
    <n v="3.39"/>
    <x v="193"/>
  </r>
  <r>
    <d v="2013-03-22T00:00:00"/>
    <n v="3.4"/>
    <n v="3.39"/>
    <x v="193"/>
  </r>
  <r>
    <d v="2013-03-25T00:00:00"/>
    <n v="3.4"/>
    <n v="3.39"/>
    <x v="193"/>
  </r>
  <r>
    <d v="2013-03-26T00:00:00"/>
    <n v="3.4"/>
    <n v="3.39"/>
    <x v="193"/>
  </r>
  <r>
    <d v="2013-03-27T00:00:00"/>
    <n v="3.4"/>
    <n v="3.39"/>
    <x v="193"/>
  </r>
  <r>
    <d v="2013-03-28T00:00:00"/>
    <n v="3.4"/>
    <n v="3.39"/>
    <x v="193"/>
  </r>
  <r>
    <d v="2013-03-29T00:00:00"/>
    <n v="3.39"/>
    <n v="3.39"/>
    <x v="193"/>
  </r>
  <r>
    <d v="2013-04-02T00:00:00"/>
    <n v="3.39"/>
    <n v="3.38"/>
    <x v="194"/>
  </r>
  <r>
    <d v="2013-04-03T00:00:00"/>
    <n v="3.38"/>
    <n v="3.38"/>
    <x v="194"/>
  </r>
  <r>
    <d v="2013-04-04T00:00:00"/>
    <n v="3.38"/>
    <n v="3.37"/>
    <x v="194"/>
  </r>
  <r>
    <d v="2013-04-05T00:00:00"/>
    <n v="3.37"/>
    <n v="3.37"/>
    <x v="194"/>
  </r>
  <r>
    <d v="2013-04-08T00:00:00"/>
    <n v="3.37"/>
    <n v="3.37"/>
    <x v="194"/>
  </r>
  <r>
    <d v="2013-04-09T00:00:00"/>
    <n v="3.36"/>
    <n v="3.36"/>
    <x v="194"/>
  </r>
  <r>
    <d v="2013-04-10T00:00:00"/>
    <n v="3.36"/>
    <n v="3.36"/>
    <x v="194"/>
  </r>
  <r>
    <d v="2013-04-11T00:00:00"/>
    <n v="3.35"/>
    <n v="3.35"/>
    <x v="194"/>
  </r>
  <r>
    <d v="2013-04-12T00:00:00"/>
    <n v="3.35"/>
    <n v="3.35"/>
    <x v="194"/>
  </r>
  <r>
    <d v="2013-04-15T00:00:00"/>
    <n v="3.35"/>
    <n v="3.35"/>
    <x v="194"/>
  </r>
  <r>
    <d v="2013-04-16T00:00:00"/>
    <n v="3.35"/>
    <n v="3.35"/>
    <x v="194"/>
  </r>
  <r>
    <d v="2013-04-17T00:00:00"/>
    <n v="3.35"/>
    <n v="3.35"/>
    <x v="194"/>
  </r>
  <r>
    <d v="2013-04-18T00:00:00"/>
    <n v="3.3"/>
    <n v="3.31"/>
    <x v="194"/>
  </r>
  <r>
    <d v="2013-04-19T00:00:00"/>
    <n v="3.25"/>
    <n v="3.27"/>
    <x v="194"/>
  </r>
  <r>
    <d v="2013-04-22T00:00:00"/>
    <n v="3.21"/>
    <n v="3.24"/>
    <x v="194"/>
  </r>
  <r>
    <d v="2013-04-23T00:00:00"/>
    <n v="3.2"/>
    <n v="3.22"/>
    <x v="194"/>
  </r>
  <r>
    <d v="2013-04-24T00:00:00"/>
    <n v="3.18"/>
    <n v="3.2"/>
    <x v="194"/>
  </r>
  <r>
    <d v="2013-04-25T00:00:00"/>
    <n v="3.1"/>
    <n v="3.14"/>
    <x v="194"/>
  </r>
  <r>
    <d v="2013-04-26T00:00:00"/>
    <n v="3.07"/>
    <n v="3.1"/>
    <x v="194"/>
  </r>
  <r>
    <d v="2013-04-29T00:00:00"/>
    <n v="3.05"/>
    <n v="3.09"/>
    <x v="194"/>
  </r>
  <r>
    <d v="2013-04-30T00:00:00"/>
    <n v="3.03"/>
    <n v="3.08"/>
    <x v="194"/>
  </r>
  <r>
    <d v="2013-05-02T00:00:00"/>
    <n v="3.02"/>
    <n v="3.07"/>
    <x v="195"/>
  </r>
  <r>
    <d v="2013-05-06T00:00:00"/>
    <n v="3.01"/>
    <n v="3.05"/>
    <x v="195"/>
  </r>
  <r>
    <d v="2013-05-07T00:00:00"/>
    <n v="3"/>
    <n v="3.03"/>
    <x v="195"/>
  </r>
  <r>
    <d v="2013-05-08T00:00:00"/>
    <n v="2.99"/>
    <n v="3.02"/>
    <x v="195"/>
  </r>
  <r>
    <d v="2013-05-09T00:00:00"/>
    <n v="2.92"/>
    <n v="2.95"/>
    <x v="195"/>
  </r>
  <r>
    <d v="2013-05-10T00:00:00"/>
    <n v="2.89"/>
    <n v="2.93"/>
    <x v="195"/>
  </r>
  <r>
    <d v="2013-05-13T00:00:00"/>
    <n v="2.86"/>
    <n v="2.9"/>
    <x v="195"/>
  </r>
  <r>
    <d v="2013-05-14T00:00:00"/>
    <n v="2.84"/>
    <n v="2.89"/>
    <x v="195"/>
  </r>
  <r>
    <d v="2013-05-15T00:00:00"/>
    <n v="2.84"/>
    <n v="2.87"/>
    <x v="195"/>
  </r>
  <r>
    <d v="2013-05-16T00:00:00"/>
    <n v="2.79"/>
    <n v="2.84"/>
    <x v="195"/>
  </r>
  <r>
    <d v="2013-05-17T00:00:00"/>
    <n v="2.76"/>
    <n v="2.82"/>
    <x v="195"/>
  </r>
  <r>
    <d v="2013-05-20T00:00:00"/>
    <n v="2.74"/>
    <n v="2.81"/>
    <x v="195"/>
  </r>
  <r>
    <d v="2013-05-21T00:00:00"/>
    <n v="2.72"/>
    <n v="2.8"/>
    <x v="195"/>
  </r>
  <r>
    <d v="2013-05-22T00:00:00"/>
    <n v="2.71"/>
    <n v="2.79"/>
    <x v="195"/>
  </r>
  <r>
    <d v="2013-05-23T00:00:00"/>
    <n v="2.7"/>
    <n v="2.77"/>
    <x v="195"/>
  </r>
  <r>
    <d v="2013-05-24T00:00:00"/>
    <n v="2.69"/>
    <n v="2.76"/>
    <x v="195"/>
  </r>
  <r>
    <d v="2013-05-27T00:00:00"/>
    <n v="2.68"/>
    <n v="2.74"/>
    <x v="195"/>
  </r>
  <r>
    <d v="2013-05-28T00:00:00"/>
    <n v="2.67"/>
    <n v="2.74"/>
    <x v="195"/>
  </r>
  <r>
    <d v="2013-05-29T00:00:00"/>
    <n v="2.66"/>
    <n v="2.74"/>
    <x v="195"/>
  </r>
  <r>
    <d v="2013-05-31T00:00:00"/>
    <n v="2.66"/>
    <n v="2.74"/>
    <x v="195"/>
  </r>
  <r>
    <d v="2013-06-03T00:00:00"/>
    <n v="2.67"/>
    <n v="2.74"/>
    <x v="196"/>
  </r>
  <r>
    <d v="2013-06-04T00:00:00"/>
    <n v="2.67"/>
    <n v="2.74"/>
    <x v="196"/>
  </r>
  <r>
    <d v="2013-06-05T00:00:00"/>
    <n v="2.66"/>
    <n v="2.74"/>
    <x v="196"/>
  </r>
  <r>
    <d v="2013-06-06T00:00:00"/>
    <n v="2.66"/>
    <n v="2.74"/>
    <x v="196"/>
  </r>
  <r>
    <d v="2013-06-07T00:00:00"/>
    <n v="2.67"/>
    <n v="2.75"/>
    <x v="196"/>
  </r>
  <r>
    <d v="2013-06-10T00:00:00"/>
    <n v="2.68"/>
    <n v="2.76"/>
    <x v="196"/>
  </r>
  <r>
    <d v="2013-06-11T00:00:00"/>
    <n v="2.69"/>
    <n v="2.76"/>
    <x v="196"/>
  </r>
  <r>
    <d v="2013-06-12T00:00:00"/>
    <n v="2.7"/>
    <n v="2.76"/>
    <x v="196"/>
  </r>
  <r>
    <d v="2013-06-13T00:00:00"/>
    <n v="2.7"/>
    <n v="2.76"/>
    <x v="196"/>
  </r>
  <r>
    <d v="2013-06-14T00:00:00"/>
    <n v="2.69"/>
    <n v="2.75"/>
    <x v="196"/>
  </r>
  <r>
    <d v="2013-06-17T00:00:00"/>
    <n v="2.69"/>
    <n v="2.75"/>
    <x v="196"/>
  </r>
  <r>
    <d v="2013-06-18T00:00:00"/>
    <n v="2.69"/>
    <n v="2.75"/>
    <x v="196"/>
  </r>
  <r>
    <d v="2013-06-19T00:00:00"/>
    <n v="2.69"/>
    <n v="2.74"/>
    <x v="196"/>
  </r>
  <r>
    <d v="2013-06-20T00:00:00"/>
    <n v="2.69"/>
    <n v="2.74"/>
    <x v="196"/>
  </r>
  <r>
    <d v="2013-06-21T00:00:00"/>
    <n v="2.69"/>
    <n v="2.74"/>
    <x v="196"/>
  </r>
  <r>
    <d v="2013-06-24T00:00:00"/>
    <n v="2.69"/>
    <n v="2.74"/>
    <x v="196"/>
  </r>
  <r>
    <d v="2013-06-25T00:00:00"/>
    <n v="2.7"/>
    <n v="2.73"/>
    <x v="196"/>
  </r>
  <r>
    <d v="2013-06-26T00:00:00"/>
    <n v="2.7"/>
    <n v="2.74"/>
    <x v="196"/>
  </r>
  <r>
    <d v="2013-06-27T00:00:00"/>
    <n v="2.71"/>
    <n v="2.73"/>
    <x v="196"/>
  </r>
  <r>
    <d v="2013-06-28T00:00:00"/>
    <n v="2.71"/>
    <n v="2.73"/>
    <x v="196"/>
  </r>
  <r>
    <d v="2013-07-01T00:00:00"/>
    <n v="2.71"/>
    <n v="2.72"/>
    <x v="197"/>
  </r>
  <r>
    <d v="2013-07-02T00:00:00"/>
    <n v="2.71"/>
    <n v="2.72"/>
    <x v="197"/>
  </r>
  <r>
    <d v="2013-07-03T00:00:00"/>
    <n v="2.71"/>
    <n v="2.71"/>
    <x v="197"/>
  </r>
  <r>
    <d v="2013-07-04T00:00:00"/>
    <n v="2.7"/>
    <n v="2.69"/>
    <x v="197"/>
  </r>
  <r>
    <d v="2013-07-05T00:00:00"/>
    <n v="2.71"/>
    <n v="2.69"/>
    <x v="197"/>
  </r>
  <r>
    <d v="2013-07-08T00:00:00"/>
    <n v="2.71"/>
    <n v="2.69"/>
    <x v="197"/>
  </r>
  <r>
    <d v="2013-07-09T00:00:00"/>
    <n v="2.71"/>
    <n v="2.69"/>
    <x v="197"/>
  </r>
  <r>
    <d v="2013-07-10T00:00:00"/>
    <n v="2.71"/>
    <n v="2.69"/>
    <x v="197"/>
  </r>
  <r>
    <d v="2013-07-11T00:00:00"/>
    <n v="2.71"/>
    <n v="2.69"/>
    <x v="197"/>
  </r>
  <r>
    <d v="2013-07-12T00:00:00"/>
    <n v="2.71"/>
    <n v="2.69"/>
    <x v="197"/>
  </r>
  <r>
    <d v="2013-07-15T00:00:00"/>
    <n v="2.71"/>
    <n v="2.69"/>
    <x v="197"/>
  </r>
  <r>
    <d v="2013-07-16T00:00:00"/>
    <n v="2.71"/>
    <n v="2.69"/>
    <x v="197"/>
  </r>
  <r>
    <d v="2013-07-17T00:00:00"/>
    <n v="2.71"/>
    <n v="2.69"/>
    <x v="197"/>
  </r>
  <r>
    <d v="2013-07-18T00:00:00"/>
    <n v="2.71"/>
    <n v="2.7"/>
    <x v="197"/>
  </r>
  <r>
    <d v="2013-07-19T00:00:00"/>
    <n v="2.71"/>
    <n v="2.7"/>
    <x v="197"/>
  </r>
  <r>
    <d v="2013-07-22T00:00:00"/>
    <n v="2.71"/>
    <n v="2.69"/>
    <x v="197"/>
  </r>
  <r>
    <d v="2013-07-23T00:00:00"/>
    <n v="2.71"/>
    <n v="2.7"/>
    <x v="197"/>
  </r>
  <r>
    <d v="2013-07-24T00:00:00"/>
    <n v="2.71"/>
    <n v="2.7"/>
    <x v="197"/>
  </r>
  <r>
    <d v="2013-07-25T00:00:00"/>
    <n v="2.71"/>
    <n v="2.7"/>
    <x v="197"/>
  </r>
  <r>
    <d v="2013-07-26T00:00:00"/>
    <n v="2.71"/>
    <n v="2.7"/>
    <x v="197"/>
  </r>
  <r>
    <d v="2013-07-29T00:00:00"/>
    <n v="2.71"/>
    <n v="2.7"/>
    <x v="197"/>
  </r>
  <r>
    <d v="2013-07-30T00:00:00"/>
    <n v="2.71"/>
    <n v="2.7"/>
    <x v="197"/>
  </r>
  <r>
    <d v="2013-07-31T00:00:00"/>
    <n v="2.71"/>
    <n v="2.7"/>
    <x v="197"/>
  </r>
  <r>
    <d v="2013-08-01T00:00:00"/>
    <n v="2.71"/>
    <n v="2.7"/>
    <x v="198"/>
  </r>
  <r>
    <d v="2013-08-02T00:00:00"/>
    <n v="2.71"/>
    <n v="2.7"/>
    <x v="198"/>
  </r>
  <r>
    <d v="2013-08-05T00:00:00"/>
    <n v="2.71"/>
    <n v="2.7"/>
    <x v="198"/>
  </r>
  <r>
    <d v="2013-08-06T00:00:00"/>
    <n v="2.71"/>
    <n v="2.7"/>
    <x v="198"/>
  </r>
  <r>
    <d v="2013-08-07T00:00:00"/>
    <n v="2.71"/>
    <n v="2.7"/>
    <x v="198"/>
  </r>
  <r>
    <d v="2013-08-08T00:00:00"/>
    <n v="2.71"/>
    <n v="2.7"/>
    <x v="198"/>
  </r>
  <r>
    <d v="2013-08-09T00:00:00"/>
    <n v="2.71"/>
    <n v="2.7"/>
    <x v="198"/>
  </r>
  <r>
    <d v="2013-08-12T00:00:00"/>
    <n v="2.71"/>
    <n v="2.69"/>
    <x v="198"/>
  </r>
  <r>
    <d v="2013-08-13T00:00:00"/>
    <n v="2.71"/>
    <n v="2.69"/>
    <x v="198"/>
  </r>
  <r>
    <d v="2013-08-14T00:00:00"/>
    <n v="2.71"/>
    <n v="2.7"/>
    <x v="198"/>
  </r>
  <r>
    <d v="2013-08-16T00:00:00"/>
    <n v="2.72"/>
    <n v="2.7"/>
    <x v="198"/>
  </r>
  <r>
    <d v="2013-08-19T00:00:00"/>
    <n v="2.72"/>
    <n v="2.7"/>
    <x v="198"/>
  </r>
  <r>
    <d v="2013-08-20T00:00:00"/>
    <n v="2.72"/>
    <n v="2.7"/>
    <x v="198"/>
  </r>
  <r>
    <d v="2013-08-21T00:00:00"/>
    <n v="2.72"/>
    <n v="2.7"/>
    <x v="198"/>
  </r>
  <r>
    <d v="2013-08-22T00:00:00"/>
    <n v="2.72"/>
    <n v="2.7"/>
    <x v="198"/>
  </r>
  <r>
    <d v="2013-08-23T00:00:00"/>
    <n v="2.72"/>
    <n v="2.71"/>
    <x v="198"/>
  </r>
  <r>
    <d v="2013-08-26T00:00:00"/>
    <n v="2.73"/>
    <n v="2.71"/>
    <x v="198"/>
  </r>
  <r>
    <d v="2013-08-27T00:00:00"/>
    <n v="2.73"/>
    <n v="2.71"/>
    <x v="198"/>
  </r>
  <r>
    <d v="2013-08-28T00:00:00"/>
    <n v="2.73"/>
    <n v="2.71"/>
    <x v="198"/>
  </r>
  <r>
    <d v="2013-08-29T00:00:00"/>
    <n v="2.73"/>
    <n v="2.71"/>
    <x v="198"/>
  </r>
  <r>
    <d v="2013-08-30T00:00:00"/>
    <n v="2.73"/>
    <n v="2.7"/>
    <x v="198"/>
  </r>
  <r>
    <d v="2013-09-02T00:00:00"/>
    <n v="2.73"/>
    <n v="2.71"/>
    <x v="199"/>
  </r>
  <r>
    <d v="2013-09-03T00:00:00"/>
    <n v="2.73"/>
    <n v="2.7"/>
    <x v="199"/>
  </r>
  <r>
    <d v="2013-09-04T00:00:00"/>
    <n v="2.73"/>
    <n v="2.7"/>
    <x v="199"/>
  </r>
  <r>
    <d v="2013-09-05T00:00:00"/>
    <n v="2.73"/>
    <n v="2.7"/>
    <x v="199"/>
  </r>
  <r>
    <d v="2013-09-06T00:00:00"/>
    <n v="2.73"/>
    <n v="2.7"/>
    <x v="199"/>
  </r>
  <r>
    <d v="2013-09-09T00:00:00"/>
    <n v="2.73"/>
    <n v="2.7"/>
    <x v="199"/>
  </r>
  <r>
    <d v="2013-09-10T00:00:00"/>
    <n v="2.73"/>
    <n v="2.7"/>
    <x v="199"/>
  </r>
  <r>
    <d v="2013-09-11T00:00:00"/>
    <n v="2.73"/>
    <n v="2.7"/>
    <x v="199"/>
  </r>
  <r>
    <d v="2013-09-12T00:00:00"/>
    <n v="2.73"/>
    <n v="2.7"/>
    <x v="199"/>
  </r>
  <r>
    <d v="2013-09-13T00:00:00"/>
    <n v="2.73"/>
    <n v="2.7"/>
    <x v="199"/>
  </r>
  <r>
    <d v="2013-09-16T00:00:00"/>
    <n v="2.73"/>
    <n v="2.7"/>
    <x v="199"/>
  </r>
  <r>
    <d v="2013-09-17T00:00:00"/>
    <n v="2.73"/>
    <n v="2.7"/>
    <x v="199"/>
  </r>
  <r>
    <d v="2013-09-18T00:00:00"/>
    <n v="2.73"/>
    <n v="2.7"/>
    <x v="199"/>
  </r>
  <r>
    <d v="2013-09-19T00:00:00"/>
    <n v="2.73"/>
    <n v="2.7"/>
    <x v="199"/>
  </r>
  <r>
    <d v="2013-09-20T00:00:00"/>
    <n v="2.72"/>
    <n v="2.68"/>
    <x v="199"/>
  </r>
  <r>
    <d v="2013-09-23T00:00:00"/>
    <n v="2.71"/>
    <n v="2.67"/>
    <x v="199"/>
  </r>
  <r>
    <d v="2013-09-24T00:00:00"/>
    <n v="2.7"/>
    <n v="2.67"/>
    <x v="199"/>
  </r>
  <r>
    <d v="2013-09-25T00:00:00"/>
    <n v="2.7"/>
    <n v="2.67"/>
    <x v="199"/>
  </r>
  <r>
    <d v="2013-09-26T00:00:00"/>
    <n v="2.71"/>
    <n v="2.67"/>
    <x v="199"/>
  </r>
  <r>
    <d v="2013-09-27T00:00:00"/>
    <n v="2.7"/>
    <n v="2.67"/>
    <x v="199"/>
  </r>
  <r>
    <d v="2013-09-30T00:00:00"/>
    <n v="2.71"/>
    <n v="2.67"/>
    <x v="199"/>
  </r>
  <r>
    <d v="2013-10-01T00:00:00"/>
    <n v="2.71"/>
    <n v="2.67"/>
    <x v="200"/>
  </r>
  <r>
    <d v="2013-10-02T00:00:00"/>
    <n v="2.71"/>
    <n v="2.68"/>
    <x v="200"/>
  </r>
  <r>
    <d v="2013-10-03T00:00:00"/>
    <n v="2.71"/>
    <n v="2.68"/>
    <x v="200"/>
  </r>
  <r>
    <d v="2013-10-04T00:00:00"/>
    <n v="2.71"/>
    <n v="2.68"/>
    <x v="200"/>
  </r>
  <r>
    <d v="2013-10-07T00:00:00"/>
    <n v="2.71"/>
    <n v="2.68"/>
    <x v="200"/>
  </r>
  <r>
    <d v="2013-10-08T00:00:00"/>
    <n v="2.71"/>
    <n v="2.68"/>
    <x v="200"/>
  </r>
  <r>
    <d v="2013-10-09T00:00:00"/>
    <n v="2.71"/>
    <n v="2.68"/>
    <x v="200"/>
  </r>
  <r>
    <d v="2013-10-10T00:00:00"/>
    <n v="2.71"/>
    <n v="2.68"/>
    <x v="200"/>
  </r>
  <r>
    <d v="2013-10-11T00:00:00"/>
    <n v="2.71"/>
    <n v="2.68"/>
    <x v="200"/>
  </r>
  <r>
    <d v="2013-10-14T00:00:00"/>
    <n v="2.71"/>
    <n v="2.68"/>
    <x v="200"/>
  </r>
  <r>
    <d v="2013-10-15T00:00:00"/>
    <n v="2.71"/>
    <n v="2.67"/>
    <x v="200"/>
  </r>
  <r>
    <d v="2013-10-16T00:00:00"/>
    <n v="2.71"/>
    <n v="2.67"/>
    <x v="200"/>
  </r>
  <r>
    <d v="2013-10-17T00:00:00"/>
    <n v="2.71"/>
    <n v="2.67"/>
    <x v="200"/>
  </r>
  <r>
    <d v="2013-10-18T00:00:00"/>
    <n v="2.7"/>
    <n v="2.67"/>
    <x v="200"/>
  </r>
  <r>
    <d v="2013-10-21T00:00:00"/>
    <n v="2.7"/>
    <n v="2.67"/>
    <x v="200"/>
  </r>
  <r>
    <d v="2013-10-22T00:00:00"/>
    <n v="2.7"/>
    <n v="2.67"/>
    <x v="200"/>
  </r>
  <r>
    <d v="2013-10-23T00:00:00"/>
    <n v="2.7"/>
    <n v="2.66"/>
    <x v="200"/>
  </r>
  <r>
    <d v="2013-10-24T00:00:00"/>
    <n v="2.7"/>
    <n v="2.66"/>
    <x v="200"/>
  </r>
  <r>
    <d v="2013-10-25T00:00:00"/>
    <n v="2.7"/>
    <n v="2.66"/>
    <x v="200"/>
  </r>
  <r>
    <d v="2013-10-28T00:00:00"/>
    <n v="2.7"/>
    <n v="2.66"/>
    <x v="200"/>
  </r>
  <r>
    <d v="2013-10-29T00:00:00"/>
    <n v="2.7"/>
    <n v="2.66"/>
    <x v="200"/>
  </r>
  <r>
    <d v="2013-10-30T00:00:00"/>
    <n v="2.7"/>
    <n v="2.66"/>
    <x v="200"/>
  </r>
  <r>
    <d v="2013-10-31T00:00:00"/>
    <n v="2.7"/>
    <n v="2.66"/>
    <x v="200"/>
  </r>
  <r>
    <d v="2013-11-04T00:00:00"/>
    <n v="2.7"/>
    <n v="2.66"/>
    <x v="201"/>
  </r>
  <r>
    <d v="2013-11-05T00:00:00"/>
    <n v="2.7"/>
    <n v="2.66"/>
    <x v="201"/>
  </r>
  <r>
    <d v="2013-11-06T00:00:00"/>
    <n v="2.7"/>
    <n v="2.66"/>
    <x v="201"/>
  </r>
  <r>
    <d v="2013-11-07T00:00:00"/>
    <n v="2.7"/>
    <n v="2.66"/>
    <x v="201"/>
  </r>
  <r>
    <d v="2013-11-08T00:00:00"/>
    <n v="2.7"/>
    <n v="2.66"/>
    <x v="201"/>
  </r>
  <r>
    <d v="2013-11-12T00:00:00"/>
    <n v="2.7"/>
    <n v="2.66"/>
    <x v="201"/>
  </r>
  <r>
    <d v="2013-11-13T00:00:00"/>
    <n v="2.7"/>
    <n v="2.66"/>
    <x v="201"/>
  </r>
  <r>
    <d v="2013-11-14T00:00:00"/>
    <n v="2.7"/>
    <n v="2.65"/>
    <x v="201"/>
  </r>
  <r>
    <d v="2013-11-15T00:00:00"/>
    <n v="2.7"/>
    <n v="2.65"/>
    <x v="201"/>
  </r>
  <r>
    <d v="2013-11-18T00:00:00"/>
    <n v="2.7"/>
    <n v="2.65"/>
    <x v="201"/>
  </r>
  <r>
    <d v="2013-11-19T00:00:00"/>
    <n v="2.7"/>
    <n v="2.65"/>
    <x v="201"/>
  </r>
  <r>
    <d v="2013-11-20T00:00:00"/>
    <n v="2.7"/>
    <n v="2.65"/>
    <x v="201"/>
  </r>
  <r>
    <d v="2013-11-21T00:00:00"/>
    <n v="2.7"/>
    <n v="2.65"/>
    <x v="201"/>
  </r>
  <r>
    <d v="2013-11-22T00:00:00"/>
    <n v="2.7"/>
    <n v="2.65"/>
    <x v="201"/>
  </r>
  <r>
    <d v="2013-11-25T00:00:00"/>
    <n v="2.7"/>
    <n v="2.65"/>
    <x v="201"/>
  </r>
  <r>
    <d v="2013-11-26T00:00:00"/>
    <n v="2.7"/>
    <n v="2.65"/>
    <x v="201"/>
  </r>
  <r>
    <d v="2013-11-27T00:00:00"/>
    <n v="2.7"/>
    <n v="2.65"/>
    <x v="201"/>
  </r>
  <r>
    <d v="2013-11-28T00:00:00"/>
    <n v="2.7"/>
    <n v="2.65"/>
    <x v="201"/>
  </r>
  <r>
    <d v="2013-11-29T00:00:00"/>
    <n v="2.7"/>
    <n v="2.65"/>
    <x v="201"/>
  </r>
  <r>
    <d v="2013-12-02T00:00:00"/>
    <n v="2.7"/>
    <n v="2.65"/>
    <x v="202"/>
  </r>
  <r>
    <d v="2013-12-03T00:00:00"/>
    <n v="2.7"/>
    <n v="2.65"/>
    <x v="202"/>
  </r>
  <r>
    <d v="2013-12-04T00:00:00"/>
    <n v="2.69"/>
    <n v="2.65"/>
    <x v="202"/>
  </r>
  <r>
    <d v="2013-12-05T00:00:00"/>
    <n v="2.69"/>
    <n v="2.65"/>
    <x v="202"/>
  </r>
  <r>
    <d v="2013-12-06T00:00:00"/>
    <n v="2.7"/>
    <n v="2.65"/>
    <x v="202"/>
  </r>
  <r>
    <d v="2013-12-09T00:00:00"/>
    <n v="2.7"/>
    <n v="2.65"/>
    <x v="202"/>
  </r>
  <r>
    <d v="2013-12-10T00:00:00"/>
    <n v="2.7"/>
    <n v="2.65"/>
    <x v="202"/>
  </r>
  <r>
    <d v="2013-12-11T00:00:00"/>
    <n v="2.7"/>
    <n v="2.65"/>
    <x v="202"/>
  </r>
  <r>
    <d v="2013-12-12T00:00:00"/>
    <n v="2.7"/>
    <n v="2.65"/>
    <x v="202"/>
  </r>
  <r>
    <d v="2013-12-13T00:00:00"/>
    <n v="2.7"/>
    <n v="2.65"/>
    <x v="202"/>
  </r>
  <r>
    <d v="2013-12-16T00:00:00"/>
    <n v="2.7"/>
    <n v="2.65"/>
    <x v="202"/>
  </r>
  <r>
    <d v="2013-12-17T00:00:00"/>
    <n v="2.7"/>
    <n v="2.65"/>
    <x v="202"/>
  </r>
  <r>
    <d v="2013-12-18T00:00:00"/>
    <n v="2.7"/>
    <n v="2.68"/>
    <x v="202"/>
  </r>
  <r>
    <d v="2013-12-19T00:00:00"/>
    <n v="2.71"/>
    <n v="2.69"/>
    <x v="202"/>
  </r>
  <r>
    <d v="2013-12-20T00:00:00"/>
    <n v="2.72"/>
    <n v="2.7"/>
    <x v="202"/>
  </r>
  <r>
    <d v="2013-12-23T00:00:00"/>
    <n v="2.72"/>
    <n v="2.71"/>
    <x v="202"/>
  </r>
  <r>
    <d v="2013-12-24T00:00:00"/>
    <n v="2.72"/>
    <n v="2.71"/>
    <x v="202"/>
  </r>
  <r>
    <d v="2013-12-27T00:00:00"/>
    <n v="2.72"/>
    <n v="2.71"/>
    <x v="202"/>
  </r>
  <r>
    <d v="2013-12-30T00:00:00"/>
    <n v="2.72"/>
    <n v="2.71"/>
    <x v="202"/>
  </r>
  <r>
    <d v="2013-12-31T00:00:00"/>
    <n v="2.72"/>
    <n v="2.71"/>
    <x v="202"/>
  </r>
  <r>
    <d v="2014-01-02T00:00:00"/>
    <n v="2.72"/>
    <n v="2.7"/>
    <x v="203"/>
  </r>
  <r>
    <d v="2014-01-03T00:00:00"/>
    <n v="2.72"/>
    <n v="2.7"/>
    <x v="203"/>
  </r>
  <r>
    <d v="2014-01-07T00:00:00"/>
    <n v="2.72"/>
    <n v="2.7"/>
    <x v="203"/>
  </r>
  <r>
    <d v="2014-01-08T00:00:00"/>
    <n v="2.72"/>
    <n v="2.7"/>
    <x v="203"/>
  </r>
  <r>
    <d v="2014-01-09T00:00:00"/>
    <n v="2.72"/>
    <n v="2.7"/>
    <x v="203"/>
  </r>
  <r>
    <d v="2014-01-10T00:00:00"/>
    <n v="2.72"/>
    <n v="2.7"/>
    <x v="203"/>
  </r>
  <r>
    <d v="2014-01-13T00:00:00"/>
    <n v="2.72"/>
    <n v="2.7"/>
    <x v="203"/>
  </r>
  <r>
    <d v="2014-01-14T00:00:00"/>
    <n v="2.72"/>
    <n v="2.7"/>
    <x v="203"/>
  </r>
  <r>
    <d v="2014-01-15T00:00:00"/>
    <n v="2.72"/>
    <n v="2.7"/>
    <x v="203"/>
  </r>
  <r>
    <d v="2014-01-16T00:00:00"/>
    <n v="2.72"/>
    <n v="2.7"/>
    <x v="203"/>
  </r>
  <r>
    <d v="2014-01-17T00:00:00"/>
    <n v="2.72"/>
    <n v="2.7"/>
    <x v="203"/>
  </r>
  <r>
    <d v="2014-01-20T00:00:00"/>
    <n v="2.72"/>
    <n v="2.7"/>
    <x v="203"/>
  </r>
  <r>
    <d v="2014-01-21T00:00:00"/>
    <n v="2.72"/>
    <n v="2.7"/>
    <x v="203"/>
  </r>
  <r>
    <d v="2014-01-22T00:00:00"/>
    <n v="2.72"/>
    <n v="2.7"/>
    <x v="203"/>
  </r>
  <r>
    <d v="2014-01-23T00:00:00"/>
    <n v="2.72"/>
    <n v="2.7"/>
    <x v="203"/>
  </r>
  <r>
    <d v="2014-01-24T00:00:00"/>
    <n v="2.72"/>
    <n v="2.7"/>
    <x v="203"/>
  </r>
  <r>
    <d v="2014-01-27T00:00:00"/>
    <n v="2.72"/>
    <n v="2.7"/>
    <x v="203"/>
  </r>
  <r>
    <d v="2014-01-28T00:00:00"/>
    <n v="2.72"/>
    <n v="2.7"/>
    <x v="203"/>
  </r>
  <r>
    <d v="2014-01-29T00:00:00"/>
    <n v="2.72"/>
    <n v="2.7"/>
    <x v="203"/>
  </r>
  <r>
    <d v="2014-01-30T00:00:00"/>
    <n v="2.72"/>
    <n v="2.7"/>
    <x v="203"/>
  </r>
  <r>
    <d v="2014-01-31T00:00:00"/>
    <n v="2.73"/>
    <n v="2.71"/>
    <x v="203"/>
  </r>
  <r>
    <d v="2014-02-03T00:00:00"/>
    <n v="2.73"/>
    <n v="2.71"/>
    <x v="204"/>
  </r>
  <r>
    <d v="2014-02-04T00:00:00"/>
    <n v="2.73"/>
    <n v="2.71"/>
    <x v="204"/>
  </r>
  <r>
    <d v="2014-02-05T00:00:00"/>
    <n v="2.73"/>
    <n v="2.71"/>
    <x v="204"/>
  </r>
  <r>
    <d v="2014-02-06T00:00:00"/>
    <n v="2.73"/>
    <n v="2.71"/>
    <x v="204"/>
  </r>
  <r>
    <d v="2014-02-07T00:00:00"/>
    <n v="2.73"/>
    <n v="2.71"/>
    <x v="204"/>
  </r>
  <r>
    <d v="2014-02-10T00:00:00"/>
    <n v="2.73"/>
    <n v="2.71"/>
    <x v="204"/>
  </r>
  <r>
    <d v="2014-02-11T00:00:00"/>
    <n v="2.73"/>
    <n v="2.71"/>
    <x v="204"/>
  </r>
  <r>
    <d v="2014-02-12T00:00:00"/>
    <n v="2.74"/>
    <n v="2.71"/>
    <x v="204"/>
  </r>
  <r>
    <d v="2014-02-13T00:00:00"/>
    <n v="2.74"/>
    <n v="2.71"/>
    <x v="204"/>
  </r>
  <r>
    <d v="2014-02-14T00:00:00"/>
    <n v="2.74"/>
    <n v="2.71"/>
    <x v="204"/>
  </r>
  <r>
    <d v="2014-02-17T00:00:00"/>
    <n v="2.74"/>
    <n v="2.71"/>
    <x v="204"/>
  </r>
  <r>
    <d v="2014-02-18T00:00:00"/>
    <n v="2.74"/>
    <n v="2.71"/>
    <x v="204"/>
  </r>
  <r>
    <d v="2014-02-19T00:00:00"/>
    <n v="2.74"/>
    <n v="2.71"/>
    <x v="204"/>
  </r>
  <r>
    <d v="2014-02-20T00:00:00"/>
    <n v="2.74"/>
    <n v="2.71"/>
    <x v="204"/>
  </r>
  <r>
    <d v="2014-02-21T00:00:00"/>
    <n v="2.74"/>
    <n v="2.71"/>
    <x v="204"/>
  </r>
  <r>
    <d v="2014-02-24T00:00:00"/>
    <n v="2.74"/>
    <n v="2.71"/>
    <x v="204"/>
  </r>
  <r>
    <d v="2014-02-25T00:00:00"/>
    <n v="2.74"/>
    <n v="2.71"/>
    <x v="204"/>
  </r>
  <r>
    <d v="2014-02-26T00:00:00"/>
    <n v="2.74"/>
    <n v="2.71"/>
    <x v="204"/>
  </r>
  <r>
    <d v="2014-02-27T00:00:00"/>
    <n v="2.74"/>
    <n v="2.71"/>
    <x v="204"/>
  </r>
  <r>
    <d v="2014-02-28T00:00:00"/>
    <n v="2.74"/>
    <n v="2.71"/>
    <x v="204"/>
  </r>
  <r>
    <d v="2014-03-03T00:00:00"/>
    <n v="2.74"/>
    <n v="2.71"/>
    <x v="205"/>
  </r>
  <r>
    <d v="2014-03-04T00:00:00"/>
    <n v="2.74"/>
    <n v="2.71"/>
    <x v="205"/>
  </r>
  <r>
    <d v="2014-03-05T00:00:00"/>
    <n v="2.74"/>
    <n v="2.71"/>
    <x v="205"/>
  </r>
  <r>
    <d v="2014-03-06T00:00:00"/>
    <n v="2.74"/>
    <n v="2.71"/>
    <x v="205"/>
  </r>
  <r>
    <d v="2014-03-07T00:00:00"/>
    <n v="2.74"/>
    <n v="2.71"/>
    <x v="205"/>
  </r>
  <r>
    <d v="2014-03-10T00:00:00"/>
    <n v="2.74"/>
    <n v="2.71"/>
    <x v="205"/>
  </r>
  <r>
    <d v="2014-03-11T00:00:00"/>
    <n v="2.74"/>
    <n v="2.71"/>
    <x v="205"/>
  </r>
  <r>
    <d v="2014-03-12T00:00:00"/>
    <n v="2.74"/>
    <n v="2.71"/>
    <x v="205"/>
  </r>
  <r>
    <d v="2014-03-13T00:00:00"/>
    <n v="2.74"/>
    <n v="2.71"/>
    <x v="205"/>
  </r>
  <r>
    <d v="2014-03-14T00:00:00"/>
    <n v="2.74"/>
    <n v="2.71"/>
    <x v="205"/>
  </r>
  <r>
    <d v="2014-03-17T00:00:00"/>
    <n v="2.74"/>
    <n v="2.71"/>
    <x v="205"/>
  </r>
  <r>
    <d v="2014-03-18T00:00:00"/>
    <n v="2.74"/>
    <n v="2.71"/>
    <x v="205"/>
  </r>
  <r>
    <d v="2014-03-19T00:00:00"/>
    <n v="2.74"/>
    <n v="2.71"/>
    <x v="205"/>
  </r>
  <r>
    <d v="2014-03-20T00:00:00"/>
    <n v="2.74"/>
    <n v="2.71"/>
    <x v="205"/>
  </r>
  <r>
    <d v="2014-03-21T00:00:00"/>
    <n v="2.74"/>
    <n v="2.71"/>
    <x v="205"/>
  </r>
  <r>
    <d v="2014-03-24T00:00:00"/>
    <n v="2.74"/>
    <n v="2.71"/>
    <x v="205"/>
  </r>
  <r>
    <d v="2014-03-25T00:00:00"/>
    <n v="2.74"/>
    <n v="2.71"/>
    <x v="205"/>
  </r>
  <r>
    <d v="2014-03-26T00:00:00"/>
    <n v="2.74"/>
    <n v="2.71"/>
    <x v="205"/>
  </r>
  <r>
    <d v="2014-03-27T00:00:00"/>
    <n v="2.74"/>
    <n v="2.71"/>
    <x v="205"/>
  </r>
  <r>
    <d v="2014-03-28T00:00:00"/>
    <n v="2.74"/>
    <n v="2.71"/>
    <x v="205"/>
  </r>
  <r>
    <d v="2014-03-31T00:00:00"/>
    <n v="2.74"/>
    <n v="2.71"/>
    <x v="205"/>
  </r>
  <r>
    <d v="2014-04-01T00:00:00"/>
    <n v="2.74"/>
    <n v="2.71"/>
    <x v="206"/>
  </r>
  <r>
    <d v="2014-04-02T00:00:00"/>
    <n v="2.74"/>
    <n v="2.71"/>
    <x v="206"/>
  </r>
  <r>
    <d v="2014-04-03T00:00:00"/>
    <n v="2.74"/>
    <n v="2.72"/>
    <x v="206"/>
  </r>
  <r>
    <d v="2014-04-04T00:00:00"/>
    <n v="2.74"/>
    <n v="2.72"/>
    <x v="206"/>
  </r>
  <r>
    <d v="2014-04-07T00:00:00"/>
    <n v="2.74"/>
    <n v="2.72"/>
    <x v="206"/>
  </r>
  <r>
    <d v="2014-04-08T00:00:00"/>
    <n v="2.74"/>
    <n v="2.72"/>
    <x v="206"/>
  </r>
  <r>
    <d v="2014-04-09T00:00:00"/>
    <n v="2.74"/>
    <n v="2.72"/>
    <x v="206"/>
  </r>
  <r>
    <d v="2014-04-10T00:00:00"/>
    <n v="2.74"/>
    <n v="2.72"/>
    <x v="206"/>
  </r>
  <r>
    <d v="2014-04-11T00:00:00"/>
    <n v="2.74"/>
    <n v="2.72"/>
    <x v="206"/>
  </r>
  <r>
    <d v="2014-04-14T00:00:00"/>
    <n v="2.74"/>
    <n v="2.72"/>
    <x v="206"/>
  </r>
  <r>
    <d v="2014-04-15T00:00:00"/>
    <n v="2.74"/>
    <n v="2.72"/>
    <x v="206"/>
  </r>
  <r>
    <d v="2014-04-16T00:00:00"/>
    <n v="2.74"/>
    <n v="2.72"/>
    <x v="206"/>
  </r>
  <r>
    <d v="2014-04-17T00:00:00"/>
    <n v="2.74"/>
    <n v="2.72"/>
    <x v="206"/>
  </r>
  <r>
    <d v="2014-04-18T00:00:00"/>
    <n v="2.74"/>
    <n v="2.72"/>
    <x v="206"/>
  </r>
  <r>
    <d v="2014-04-22T00:00:00"/>
    <n v="2.74"/>
    <n v="2.72"/>
    <x v="206"/>
  </r>
  <r>
    <d v="2014-04-23T00:00:00"/>
    <n v="2.74"/>
    <n v="2.72"/>
    <x v="206"/>
  </r>
  <r>
    <d v="2014-04-24T00:00:00"/>
    <n v="2.74"/>
    <n v="2.72"/>
    <x v="206"/>
  </r>
  <r>
    <d v="2014-04-25T00:00:00"/>
    <n v="2.74"/>
    <n v="2.72"/>
    <x v="206"/>
  </r>
  <r>
    <d v="2014-04-28T00:00:00"/>
    <n v="2.74"/>
    <n v="2.72"/>
    <x v="206"/>
  </r>
  <r>
    <d v="2014-04-29T00:00:00"/>
    <n v="2.74"/>
    <n v="2.72"/>
    <x v="206"/>
  </r>
  <r>
    <d v="2014-04-30T00:00:00"/>
    <n v="2.74"/>
    <n v="2.72"/>
    <x v="206"/>
  </r>
  <r>
    <d v="2014-05-02T00:00:00"/>
    <n v="2.74"/>
    <n v="2.72"/>
    <x v="207"/>
  </r>
  <r>
    <d v="2014-05-05T00:00:00"/>
    <n v="2.74"/>
    <n v="2.72"/>
    <x v="207"/>
  </r>
  <r>
    <d v="2014-05-06T00:00:00"/>
    <n v="2.74"/>
    <n v="2.72"/>
    <x v="207"/>
  </r>
  <r>
    <d v="2014-05-07T00:00:00"/>
    <n v="2.75"/>
    <n v="2.72"/>
    <x v="207"/>
  </r>
  <r>
    <d v="2014-05-08T00:00:00"/>
    <n v="2.75"/>
    <n v="2.72"/>
    <x v="207"/>
  </r>
  <r>
    <d v="2014-05-09T00:00:00"/>
    <n v="2.75"/>
    <n v="2.72"/>
    <x v="207"/>
  </r>
  <r>
    <d v="2014-05-12T00:00:00"/>
    <n v="2.75"/>
    <n v="2.72"/>
    <x v="207"/>
  </r>
  <r>
    <d v="2014-05-13T00:00:00"/>
    <n v="2.75"/>
    <n v="2.72"/>
    <x v="207"/>
  </r>
  <r>
    <d v="2014-05-14T00:00:00"/>
    <n v="2.75"/>
    <n v="2.72"/>
    <x v="207"/>
  </r>
  <r>
    <d v="2014-05-15T00:00:00"/>
    <n v="2.74"/>
    <n v="2.72"/>
    <x v="207"/>
  </r>
  <r>
    <d v="2014-05-16T00:00:00"/>
    <n v="2.74"/>
    <n v="2.72"/>
    <x v="207"/>
  </r>
  <r>
    <d v="2014-05-19T00:00:00"/>
    <n v="2.74"/>
    <n v="2.72"/>
    <x v="207"/>
  </r>
  <r>
    <d v="2014-05-20T00:00:00"/>
    <n v="2.74"/>
    <n v="2.72"/>
    <x v="207"/>
  </r>
  <r>
    <d v="2014-05-21T00:00:00"/>
    <n v="2.74"/>
    <n v="2.72"/>
    <x v="207"/>
  </r>
  <r>
    <d v="2014-05-22T00:00:00"/>
    <n v="2.74"/>
    <n v="2.72"/>
    <x v="207"/>
  </r>
  <r>
    <d v="2014-05-23T00:00:00"/>
    <n v="2.74"/>
    <n v="2.72"/>
    <x v="207"/>
  </r>
  <r>
    <d v="2014-05-26T00:00:00"/>
    <n v="2.74"/>
    <n v="2.72"/>
    <x v="207"/>
  </r>
  <r>
    <d v="2014-05-27T00:00:00"/>
    <n v="2.74"/>
    <n v="2.72"/>
    <x v="207"/>
  </r>
  <r>
    <d v="2014-05-28T00:00:00"/>
    <n v="2.74"/>
    <n v="2.72"/>
    <x v="207"/>
  </r>
  <r>
    <d v="2014-05-29T00:00:00"/>
    <n v="2.74"/>
    <n v="2.72"/>
    <x v="207"/>
  </r>
  <r>
    <d v="2014-05-30T00:00:00"/>
    <n v="2.74"/>
    <n v="2.72"/>
    <x v="207"/>
  </r>
  <r>
    <d v="2014-06-02T00:00:00"/>
    <n v="2.74"/>
    <n v="2.72"/>
    <x v="208"/>
  </r>
  <r>
    <d v="2014-06-03T00:00:00"/>
    <n v="2.74"/>
    <n v="2.72"/>
    <x v="208"/>
  </r>
  <r>
    <d v="2014-06-04T00:00:00"/>
    <n v="2.73"/>
    <n v="2.71"/>
    <x v="208"/>
  </r>
  <r>
    <d v="2014-06-05T00:00:00"/>
    <n v="2.72"/>
    <n v="2.7"/>
    <x v="208"/>
  </r>
  <r>
    <d v="2014-06-06T00:00:00"/>
    <n v="2.71"/>
    <n v="2.69"/>
    <x v="208"/>
  </r>
  <r>
    <d v="2014-06-09T00:00:00"/>
    <n v="2.71"/>
    <n v="2.69"/>
    <x v="208"/>
  </r>
  <r>
    <d v="2014-06-10T00:00:00"/>
    <n v="2.71"/>
    <n v="2.69"/>
    <x v="208"/>
  </r>
  <r>
    <d v="2014-06-11T00:00:00"/>
    <n v="2.7"/>
    <n v="2.68"/>
    <x v="208"/>
  </r>
  <r>
    <d v="2014-06-12T00:00:00"/>
    <n v="2.7"/>
    <n v="2.68"/>
    <x v="208"/>
  </r>
  <r>
    <d v="2014-06-13T00:00:00"/>
    <n v="2.7"/>
    <n v="2.68"/>
    <x v="208"/>
  </r>
  <r>
    <d v="2014-06-16T00:00:00"/>
    <n v="2.7"/>
    <n v="2.68"/>
    <x v="208"/>
  </r>
  <r>
    <d v="2014-06-17T00:00:00"/>
    <n v="2.7"/>
    <n v="2.68"/>
    <x v="208"/>
  </r>
  <r>
    <d v="2014-06-18T00:00:00"/>
    <n v="2.7"/>
    <n v="2.68"/>
    <x v="208"/>
  </r>
  <r>
    <d v="2014-06-20T00:00:00"/>
    <n v="2.7"/>
    <n v="2.68"/>
    <x v="208"/>
  </r>
  <r>
    <d v="2014-06-23T00:00:00"/>
    <n v="2.7"/>
    <n v="2.68"/>
    <x v="208"/>
  </r>
  <r>
    <d v="2014-06-24T00:00:00"/>
    <n v="2.7"/>
    <n v="2.68"/>
    <x v="208"/>
  </r>
  <r>
    <d v="2014-06-25T00:00:00"/>
    <n v="2.7"/>
    <n v="2.68"/>
    <x v="208"/>
  </r>
  <r>
    <d v="2014-06-26T00:00:00"/>
    <n v="2.7"/>
    <n v="2.68"/>
    <x v="208"/>
  </r>
  <r>
    <d v="2014-06-27T00:00:00"/>
    <n v="2.69"/>
    <n v="2.68"/>
    <x v="208"/>
  </r>
  <r>
    <d v="2014-06-30T00:00:00"/>
    <n v="2.69"/>
    <n v="2.68"/>
    <x v="208"/>
  </r>
  <r>
    <d v="2014-07-01T00:00:00"/>
    <n v="2.69"/>
    <n v="2.68"/>
    <x v="209"/>
  </r>
  <r>
    <d v="2014-07-02T00:00:00"/>
    <n v="2.69"/>
    <n v="2.68"/>
    <x v="209"/>
  </r>
  <r>
    <d v="2014-07-03T00:00:00"/>
    <n v="2.69"/>
    <n v="2.68"/>
    <x v="209"/>
  </r>
  <r>
    <d v="2014-07-04T00:00:00"/>
    <n v="2.69"/>
    <n v="2.68"/>
    <x v="209"/>
  </r>
  <r>
    <d v="2014-07-07T00:00:00"/>
    <n v="2.69"/>
    <n v="2.68"/>
    <x v="209"/>
  </r>
  <r>
    <d v="2014-07-08T00:00:00"/>
    <n v="2.69"/>
    <n v="2.68"/>
    <x v="209"/>
  </r>
  <r>
    <d v="2014-07-09T00:00:00"/>
    <n v="2.69"/>
    <n v="2.68"/>
    <x v="209"/>
  </r>
  <r>
    <d v="2014-07-10T00:00:00"/>
    <n v="2.69"/>
    <n v="2.68"/>
    <x v="209"/>
  </r>
  <r>
    <d v="2014-07-11T00:00:00"/>
    <n v="2.69"/>
    <n v="2.68"/>
    <x v="209"/>
  </r>
  <r>
    <d v="2014-07-14T00:00:00"/>
    <n v="2.69"/>
    <n v="2.68"/>
    <x v="209"/>
  </r>
  <r>
    <d v="2014-07-15T00:00:00"/>
    <n v="2.69"/>
    <n v="2.68"/>
    <x v="209"/>
  </r>
  <r>
    <d v="2014-07-16T00:00:00"/>
    <n v="2.69"/>
    <n v="2.68"/>
    <x v="209"/>
  </r>
  <r>
    <d v="2014-07-17T00:00:00"/>
    <n v="2.69"/>
    <n v="2.68"/>
    <x v="209"/>
  </r>
  <r>
    <d v="2014-07-18T00:00:00"/>
    <n v="2.69"/>
    <n v="2.68"/>
    <x v="209"/>
  </r>
  <r>
    <d v="2014-07-21T00:00:00"/>
    <n v="2.69"/>
    <n v="2.68"/>
    <x v="209"/>
  </r>
  <r>
    <d v="2014-07-22T00:00:00"/>
    <n v="2.69"/>
    <n v="2.68"/>
    <x v="209"/>
  </r>
  <r>
    <d v="2014-07-23T00:00:00"/>
    <n v="2.69"/>
    <n v="2.67"/>
    <x v="209"/>
  </r>
  <r>
    <d v="2014-07-24T00:00:00"/>
    <n v="2.69"/>
    <n v="2.67"/>
    <x v="209"/>
  </r>
  <r>
    <d v="2014-07-25T00:00:00"/>
    <n v="2.69"/>
    <n v="2.67"/>
    <x v="209"/>
  </r>
  <r>
    <d v="2014-07-28T00:00:00"/>
    <n v="2.69"/>
    <n v="2.67"/>
    <x v="209"/>
  </r>
  <r>
    <d v="2014-07-29T00:00:00"/>
    <n v="2.69"/>
    <n v="2.67"/>
    <x v="209"/>
  </r>
  <r>
    <d v="2014-07-30T00:00:00"/>
    <n v="2.69"/>
    <n v="2.67"/>
    <x v="209"/>
  </r>
  <r>
    <d v="2014-07-31T00:00:00"/>
    <n v="2.69"/>
    <n v="2.67"/>
    <x v="209"/>
  </r>
  <r>
    <d v="2014-08-01T00:00:00"/>
    <n v="2.69"/>
    <n v="2.67"/>
    <x v="210"/>
  </r>
  <r>
    <d v="2014-08-04T00:00:00"/>
    <n v="2.69"/>
    <n v="2.67"/>
    <x v="210"/>
  </r>
  <r>
    <d v="2014-08-05T00:00:00"/>
    <n v="2.69"/>
    <n v="2.67"/>
    <x v="210"/>
  </r>
  <r>
    <d v="2014-08-06T00:00:00"/>
    <n v="2.69"/>
    <n v="2.67"/>
    <x v="210"/>
  </r>
  <r>
    <d v="2014-08-07T00:00:00"/>
    <n v="2.69"/>
    <n v="2.67"/>
    <x v="210"/>
  </r>
  <r>
    <d v="2014-08-08T00:00:00"/>
    <n v="2.69"/>
    <n v="2.67"/>
    <x v="210"/>
  </r>
  <r>
    <d v="2014-08-11T00:00:00"/>
    <n v="2.69"/>
    <n v="2.67"/>
    <x v="210"/>
  </r>
  <r>
    <d v="2014-08-12T00:00:00"/>
    <n v="2.69"/>
    <n v="2.67"/>
    <x v="210"/>
  </r>
  <r>
    <d v="2014-08-13T00:00:00"/>
    <n v="2.68"/>
    <n v="2.67"/>
    <x v="210"/>
  </r>
  <r>
    <d v="2014-08-14T00:00:00"/>
    <n v="2.68"/>
    <n v="2.66"/>
    <x v="210"/>
  </r>
  <r>
    <d v="2014-08-18T00:00:00"/>
    <n v="2.68"/>
    <n v="2.66"/>
    <x v="210"/>
  </r>
  <r>
    <d v="2014-08-19T00:00:00"/>
    <n v="2.67"/>
    <n v="2.65"/>
    <x v="210"/>
  </r>
  <r>
    <d v="2014-08-20T00:00:00"/>
    <n v="2.66"/>
    <n v="2.65"/>
    <x v="210"/>
  </r>
  <r>
    <d v="2014-08-21T00:00:00"/>
    <n v="2.66"/>
    <n v="2.64"/>
    <x v="210"/>
  </r>
  <r>
    <d v="2014-08-22T00:00:00"/>
    <n v="2.65"/>
    <n v="2.64"/>
    <x v="210"/>
  </r>
  <r>
    <d v="2014-08-25T00:00:00"/>
    <n v="2.64"/>
    <n v="2.63"/>
    <x v="210"/>
  </r>
  <r>
    <d v="2014-08-26T00:00:00"/>
    <n v="2.63"/>
    <n v="2.62"/>
    <x v="210"/>
  </r>
  <r>
    <d v="2014-08-27T00:00:00"/>
    <n v="2.62"/>
    <n v="2.61"/>
    <x v="210"/>
  </r>
  <r>
    <d v="2014-08-28T00:00:00"/>
    <n v="2.61"/>
    <n v="2.6"/>
    <x v="210"/>
  </r>
  <r>
    <d v="2014-08-29T00:00:00"/>
    <n v="2.6"/>
    <n v="2.59"/>
    <x v="210"/>
  </r>
  <r>
    <d v="2014-09-01T00:00:00"/>
    <n v="2.59"/>
    <n v="2.58"/>
    <x v="211"/>
  </r>
  <r>
    <d v="2014-09-02T00:00:00"/>
    <n v="2.58"/>
    <n v="2.57"/>
    <x v="211"/>
  </r>
  <r>
    <d v="2014-09-03T00:00:00"/>
    <n v="2.57"/>
    <n v="2.56"/>
    <x v="211"/>
  </r>
  <r>
    <d v="2014-09-04T00:00:00"/>
    <n v="2.5499999999999998"/>
    <n v="2.5499999999999998"/>
    <x v="211"/>
  </r>
  <r>
    <d v="2014-09-05T00:00:00"/>
    <n v="2.5299999999999998"/>
    <n v="2.5299999999999998"/>
    <x v="211"/>
  </r>
  <r>
    <d v="2014-09-08T00:00:00"/>
    <n v="2.52"/>
    <n v="2.52"/>
    <x v="211"/>
  </r>
  <r>
    <d v="2014-09-09T00:00:00"/>
    <n v="2.5099999999999998"/>
    <n v="2.5099999999999998"/>
    <x v="211"/>
  </r>
  <r>
    <d v="2014-09-10T00:00:00"/>
    <n v="2.5"/>
    <n v="2.5"/>
    <x v="211"/>
  </r>
  <r>
    <d v="2014-09-11T00:00:00"/>
    <n v="2.4900000000000002"/>
    <n v="2.4900000000000002"/>
    <x v="211"/>
  </r>
  <r>
    <d v="2014-09-12T00:00:00"/>
    <n v="2.48"/>
    <n v="2.48"/>
    <x v="211"/>
  </r>
  <r>
    <d v="2014-09-15T00:00:00"/>
    <n v="2.4700000000000002"/>
    <n v="2.4700000000000002"/>
    <x v="211"/>
  </r>
  <r>
    <d v="2014-09-16T00:00:00"/>
    <n v="2.46"/>
    <n v="2.46"/>
    <x v="211"/>
  </r>
  <r>
    <d v="2014-09-17T00:00:00"/>
    <n v="2.4500000000000002"/>
    <n v="2.4500000000000002"/>
    <x v="211"/>
  </r>
  <r>
    <d v="2014-09-18T00:00:00"/>
    <n v="2.4300000000000002"/>
    <n v="2.44"/>
    <x v="211"/>
  </r>
  <r>
    <d v="2014-09-19T00:00:00"/>
    <n v="2.41"/>
    <n v="2.42"/>
    <x v="211"/>
  </r>
  <r>
    <d v="2014-09-22T00:00:00"/>
    <n v="2.39"/>
    <n v="2.4"/>
    <x v="211"/>
  </r>
  <r>
    <d v="2014-09-23T00:00:00"/>
    <n v="2.37"/>
    <n v="2.38"/>
    <x v="211"/>
  </r>
  <r>
    <d v="2014-09-24T00:00:00"/>
    <n v="2.35"/>
    <n v="2.36"/>
    <x v="211"/>
  </r>
  <r>
    <d v="2014-09-25T00:00:00"/>
    <n v="2.2999999999999998"/>
    <n v="2.3199999999999998"/>
    <x v="211"/>
  </r>
  <r>
    <d v="2014-09-26T00:00:00"/>
    <n v="2.2799999999999998"/>
    <n v="2.2999999999999998"/>
    <x v="211"/>
  </r>
  <r>
    <d v="2014-09-29T00:00:00"/>
    <n v="2.2599999999999998"/>
    <n v="2.29"/>
    <x v="211"/>
  </r>
  <r>
    <d v="2014-09-30T00:00:00"/>
    <n v="2.25"/>
    <n v="2.2799999999999998"/>
    <x v="211"/>
  </r>
  <r>
    <d v="2014-10-01T00:00:00"/>
    <n v="2.25"/>
    <n v="2.27"/>
    <x v="212"/>
  </r>
  <r>
    <d v="2014-10-02T00:00:00"/>
    <n v="2.23"/>
    <n v="2.2599999999999998"/>
    <x v="212"/>
  </r>
  <r>
    <d v="2014-10-03T00:00:00"/>
    <n v="2.2200000000000002"/>
    <n v="2.25"/>
    <x v="212"/>
  </r>
  <r>
    <d v="2014-10-06T00:00:00"/>
    <n v="2.21"/>
    <n v="2.2400000000000002"/>
    <x v="212"/>
  </r>
  <r>
    <d v="2014-10-07T00:00:00"/>
    <n v="2.21"/>
    <n v="2.23"/>
    <x v="212"/>
  </r>
  <r>
    <d v="2014-10-08T00:00:00"/>
    <n v="2.21"/>
    <n v="2.23"/>
    <x v="212"/>
  </r>
  <r>
    <d v="2014-10-09T00:00:00"/>
    <n v="2.08"/>
    <n v="2.09"/>
    <x v="212"/>
  </r>
  <r>
    <d v="2014-10-10T00:00:00"/>
    <n v="2.0499999999999998"/>
    <n v="2.06"/>
    <x v="212"/>
  </r>
  <r>
    <d v="2014-10-13T00:00:00"/>
    <n v="2.04"/>
    <n v="2.0499999999999998"/>
    <x v="212"/>
  </r>
  <r>
    <d v="2014-10-14T00:00:00"/>
    <n v="2.0299999999999998"/>
    <n v="2.04"/>
    <x v="212"/>
  </r>
  <r>
    <d v="2014-10-15T00:00:00"/>
    <n v="2.02"/>
    <n v="2.0299999999999998"/>
    <x v="212"/>
  </r>
  <r>
    <d v="2014-10-16T00:00:00"/>
    <n v="2.0099999999999998"/>
    <n v="2.0299999999999998"/>
    <x v="212"/>
  </r>
  <r>
    <d v="2014-10-17T00:00:00"/>
    <n v="2"/>
    <n v="2.02"/>
    <x v="212"/>
  </r>
  <r>
    <d v="2014-10-20T00:00:00"/>
    <n v="2"/>
    <n v="2.02"/>
    <x v="212"/>
  </r>
  <r>
    <d v="2014-10-21T00:00:00"/>
    <n v="1.99"/>
    <n v="2.0099999999999998"/>
    <x v="212"/>
  </r>
  <r>
    <d v="2014-10-22T00:00:00"/>
    <n v="1.98"/>
    <n v="2"/>
    <x v="212"/>
  </r>
  <r>
    <d v="2014-10-23T00:00:00"/>
    <n v="1.98"/>
    <n v="1.99"/>
    <x v="212"/>
  </r>
  <r>
    <d v="2014-10-24T00:00:00"/>
    <n v="1.97"/>
    <n v="1.98"/>
    <x v="212"/>
  </r>
  <r>
    <d v="2014-10-27T00:00:00"/>
    <n v="1.97"/>
    <n v="1.98"/>
    <x v="212"/>
  </r>
  <r>
    <d v="2014-10-28T00:00:00"/>
    <n v="1.97"/>
    <n v="1.98"/>
    <x v="212"/>
  </r>
  <r>
    <d v="2014-10-29T00:00:00"/>
    <n v="1.96"/>
    <n v="1.98"/>
    <x v="212"/>
  </r>
  <r>
    <d v="2014-10-30T00:00:00"/>
    <n v="1.96"/>
    <n v="1.97"/>
    <x v="212"/>
  </r>
  <r>
    <d v="2014-10-31T00:00:00"/>
    <n v="1.95"/>
    <n v="1.96"/>
    <x v="212"/>
  </r>
  <r>
    <d v="2014-11-03T00:00:00"/>
    <n v="1.94"/>
    <n v="1.95"/>
    <x v="213"/>
  </r>
  <r>
    <d v="2014-11-04T00:00:00"/>
    <n v="1.94"/>
    <n v="1.95"/>
    <x v="213"/>
  </r>
  <r>
    <d v="2014-11-05T00:00:00"/>
    <n v="1.94"/>
    <n v="1.94"/>
    <x v="213"/>
  </r>
  <r>
    <d v="2014-11-06T00:00:00"/>
    <n v="2.0099999999999998"/>
    <n v="2.02"/>
    <x v="213"/>
  </r>
  <r>
    <d v="2014-11-07T00:00:00"/>
    <n v="2.02"/>
    <n v="2.0299999999999998"/>
    <x v="213"/>
  </r>
  <r>
    <d v="2014-11-10T00:00:00"/>
    <n v="2.02"/>
    <n v="2.04"/>
    <x v="213"/>
  </r>
  <r>
    <d v="2014-11-12T00:00:00"/>
    <n v="2.0299999999999998"/>
    <n v="2.04"/>
    <x v="213"/>
  </r>
  <r>
    <d v="2014-11-13T00:00:00"/>
    <n v="2.0299999999999998"/>
    <n v="2.04"/>
    <x v="213"/>
  </r>
  <r>
    <d v="2014-11-14T00:00:00"/>
    <n v="2.0299999999999998"/>
    <n v="2.04"/>
    <x v="213"/>
  </r>
  <r>
    <d v="2014-11-17T00:00:00"/>
    <n v="2.04"/>
    <n v="2.0499999999999998"/>
    <x v="213"/>
  </r>
  <r>
    <d v="2014-11-18T00:00:00"/>
    <n v="2.0499999999999998"/>
    <n v="2.06"/>
    <x v="213"/>
  </r>
  <r>
    <d v="2014-11-19T00:00:00"/>
    <n v="2.0499999999999998"/>
    <n v="2.06"/>
    <x v="213"/>
  </r>
  <r>
    <d v="2014-11-20T00:00:00"/>
    <n v="2.0499999999999998"/>
    <n v="2.06"/>
    <x v="213"/>
  </r>
  <r>
    <d v="2014-11-21T00:00:00"/>
    <n v="2.0499999999999998"/>
    <n v="2.06"/>
    <x v="213"/>
  </r>
  <r>
    <d v="2014-11-24T00:00:00"/>
    <n v="2.0499999999999998"/>
    <n v="2.06"/>
    <x v="213"/>
  </r>
  <r>
    <d v="2014-11-25T00:00:00"/>
    <n v="2.0499999999999998"/>
    <n v="2.06"/>
    <x v="213"/>
  </r>
  <r>
    <d v="2014-11-26T00:00:00"/>
    <n v="2.0499999999999998"/>
    <n v="2.06"/>
    <x v="213"/>
  </r>
  <r>
    <d v="2014-11-27T00:00:00"/>
    <n v="2.0499999999999998"/>
    <n v="2.06"/>
    <x v="213"/>
  </r>
  <r>
    <d v="2014-11-28T00:00:00"/>
    <n v="2.0499999999999998"/>
    <n v="2.06"/>
    <x v="213"/>
  </r>
  <r>
    <d v="2014-12-01T00:00:00"/>
    <n v="2.0499999999999998"/>
    <n v="2.06"/>
    <x v="214"/>
  </r>
  <r>
    <d v="2014-12-02T00:00:00"/>
    <n v="2.0499999999999998"/>
    <n v="2.06"/>
    <x v="214"/>
  </r>
  <r>
    <d v="2014-12-03T00:00:00"/>
    <n v="2.0499999999999998"/>
    <n v="2.06"/>
    <x v="214"/>
  </r>
  <r>
    <d v="2014-12-04T00:00:00"/>
    <n v="2.0499999999999998"/>
    <n v="2.06"/>
    <x v="214"/>
  </r>
  <r>
    <d v="2014-12-05T00:00:00"/>
    <n v="2.0499999999999998"/>
    <n v="2.06"/>
    <x v="214"/>
  </r>
  <r>
    <d v="2014-12-08T00:00:00"/>
    <n v="2.0499999999999998"/>
    <n v="2.06"/>
    <x v="214"/>
  </r>
  <r>
    <d v="2014-12-09T00:00:00"/>
    <n v="2.0499999999999998"/>
    <n v="2.06"/>
    <x v="214"/>
  </r>
  <r>
    <d v="2014-12-10T00:00:00"/>
    <n v="2.0499999999999998"/>
    <n v="2.06"/>
    <x v="214"/>
  </r>
  <r>
    <d v="2014-12-11T00:00:00"/>
    <n v="2.0499999999999998"/>
    <n v="2.06"/>
    <x v="214"/>
  </r>
  <r>
    <d v="2014-12-12T00:00:00"/>
    <n v="2.0499999999999998"/>
    <n v="2.06"/>
    <x v="214"/>
  </r>
  <r>
    <d v="2014-12-15T00:00:00"/>
    <n v="2.0499999999999998"/>
    <n v="2.06"/>
    <x v="214"/>
  </r>
  <r>
    <d v="2014-12-16T00:00:00"/>
    <n v="2.0499999999999998"/>
    <n v="2.06"/>
    <x v="214"/>
  </r>
  <r>
    <d v="2014-12-17T00:00:00"/>
    <n v="2.0499999999999998"/>
    <n v="2.06"/>
    <x v="214"/>
  </r>
  <r>
    <d v="2014-12-18T00:00:00"/>
    <n v="2.0499999999999998"/>
    <n v="2.06"/>
    <x v="214"/>
  </r>
  <r>
    <d v="2014-12-19T00:00:00"/>
    <n v="2.0499999999999998"/>
    <n v="2.06"/>
    <x v="214"/>
  </r>
  <r>
    <d v="2014-12-22T00:00:00"/>
    <n v="2.0499999999999998"/>
    <n v="2.06"/>
    <x v="214"/>
  </r>
  <r>
    <d v="2014-12-23T00:00:00"/>
    <n v="2.0499999999999998"/>
    <n v="2.06"/>
    <x v="214"/>
  </r>
  <r>
    <d v="2014-12-24T00:00:00"/>
    <n v="2.0499999999999998"/>
    <n v="2.06"/>
    <x v="214"/>
  </r>
  <r>
    <d v="2014-12-29T00:00:00"/>
    <n v="2.0499999999999998"/>
    <n v="2.06"/>
    <x v="214"/>
  </r>
  <r>
    <d v="2014-12-30T00:00:00"/>
    <n v="2.0499999999999998"/>
    <n v="2.06"/>
    <x v="214"/>
  </r>
  <r>
    <d v="2014-12-31T00:00:00"/>
    <n v="2.0499999999999998"/>
    <n v="2.06"/>
    <x v="214"/>
  </r>
  <r>
    <d v="2015-01-02T00:00:00"/>
    <n v="2.0499999999999998"/>
    <n v="2.06"/>
    <x v="215"/>
  </r>
  <r>
    <d v="2015-01-05T00:00:00"/>
    <n v="2.0499999999999998"/>
    <n v="2.06"/>
    <x v="215"/>
  </r>
  <r>
    <d v="2015-01-07T00:00:00"/>
    <n v="2.0499999999999998"/>
    <n v="2.06"/>
    <x v="215"/>
  </r>
  <r>
    <d v="2015-01-08T00:00:00"/>
    <n v="2.0499999999999998"/>
    <n v="2.06"/>
    <x v="215"/>
  </r>
  <r>
    <d v="2015-01-09T00:00:00"/>
    <n v="2.0499999999999998"/>
    <n v="2.0499999999999998"/>
    <x v="215"/>
  </r>
  <r>
    <d v="2015-01-12T00:00:00"/>
    <n v="2.04"/>
    <n v="2.0499999999999998"/>
    <x v="215"/>
  </r>
  <r>
    <d v="2015-01-13T00:00:00"/>
    <n v="2.04"/>
    <n v="2.04"/>
    <x v="215"/>
  </r>
  <r>
    <d v="2015-01-14T00:00:00"/>
    <n v="2.0299999999999998"/>
    <n v="2.04"/>
    <x v="215"/>
  </r>
  <r>
    <d v="2015-01-15T00:00:00"/>
    <n v="2.0299999999999998"/>
    <n v="2.04"/>
    <x v="215"/>
  </r>
  <r>
    <d v="2015-01-16T00:00:00"/>
    <n v="2.02"/>
    <n v="2.0299999999999998"/>
    <x v="215"/>
  </r>
  <r>
    <d v="2015-01-19T00:00:00"/>
    <n v="2.0099999999999998"/>
    <n v="2.02"/>
    <x v="215"/>
  </r>
  <r>
    <d v="2015-01-20T00:00:00"/>
    <n v="2.0099999999999998"/>
    <n v="2.02"/>
    <x v="215"/>
  </r>
  <r>
    <d v="2015-01-21T00:00:00"/>
    <n v="2.0099999999999998"/>
    <n v="2.02"/>
    <x v="215"/>
  </r>
  <r>
    <d v="2015-01-22T00:00:00"/>
    <n v="2.0099999999999998"/>
    <n v="2.02"/>
    <x v="215"/>
  </r>
  <r>
    <d v="2015-01-23T00:00:00"/>
    <n v="2"/>
    <n v="2.02"/>
    <x v="215"/>
  </r>
  <r>
    <d v="2015-01-26T00:00:00"/>
    <n v="2"/>
    <n v="2.0099999999999998"/>
    <x v="215"/>
  </r>
  <r>
    <d v="2015-01-27T00:00:00"/>
    <n v="2"/>
    <n v="2.0099999999999998"/>
    <x v="215"/>
  </r>
  <r>
    <d v="2015-01-28T00:00:00"/>
    <n v="1.99"/>
    <n v="2"/>
    <x v="215"/>
  </r>
  <r>
    <d v="2015-01-29T00:00:00"/>
    <n v="1.99"/>
    <n v="2"/>
    <x v="215"/>
  </r>
  <r>
    <d v="2015-01-30T00:00:00"/>
    <n v="1.99"/>
    <n v="2"/>
    <x v="215"/>
  </r>
  <r>
    <d v="2015-02-02T00:00:00"/>
    <n v="1.98"/>
    <n v="1.99"/>
    <x v="216"/>
  </r>
  <r>
    <d v="2015-02-03T00:00:00"/>
    <n v="1.98"/>
    <n v="1.99"/>
    <x v="216"/>
  </r>
  <r>
    <d v="2015-02-04T00:00:00"/>
    <n v="1.98"/>
    <n v="1.98"/>
    <x v="216"/>
  </r>
  <r>
    <d v="2015-02-05T00:00:00"/>
    <n v="1.97"/>
    <n v="1.98"/>
    <x v="216"/>
  </r>
  <r>
    <d v="2015-02-06T00:00:00"/>
    <n v="1.96"/>
    <n v="1.97"/>
    <x v="216"/>
  </r>
  <r>
    <d v="2015-02-09T00:00:00"/>
    <n v="1.95"/>
    <n v="1.97"/>
    <x v="216"/>
  </r>
  <r>
    <d v="2015-02-10T00:00:00"/>
    <n v="1.95"/>
    <n v="1.96"/>
    <x v="216"/>
  </r>
  <r>
    <d v="2015-02-11T00:00:00"/>
    <n v="1.95"/>
    <n v="1.96"/>
    <x v="216"/>
  </r>
  <r>
    <d v="2015-02-12T00:00:00"/>
    <n v="1.94"/>
    <n v="1.95"/>
    <x v="216"/>
  </r>
  <r>
    <d v="2015-02-13T00:00:00"/>
    <n v="1.93"/>
    <n v="1.94"/>
    <x v="216"/>
  </r>
  <r>
    <d v="2015-02-16T00:00:00"/>
    <n v="1.92"/>
    <n v="1.93"/>
    <x v="216"/>
  </r>
  <r>
    <d v="2015-02-17T00:00:00"/>
    <n v="1.91"/>
    <n v="1.92"/>
    <x v="216"/>
  </r>
  <r>
    <d v="2015-02-18T00:00:00"/>
    <n v="1.9"/>
    <n v="1.92"/>
    <x v="216"/>
  </r>
  <r>
    <d v="2015-02-19T00:00:00"/>
    <n v="1.86"/>
    <n v="1.89"/>
    <x v="216"/>
  </r>
  <r>
    <d v="2015-02-20T00:00:00"/>
    <n v="1.84"/>
    <n v="1.86"/>
    <x v="216"/>
  </r>
  <r>
    <d v="2015-02-23T00:00:00"/>
    <n v="1.83"/>
    <n v="1.84"/>
    <x v="216"/>
  </r>
  <r>
    <d v="2015-02-24T00:00:00"/>
    <n v="1.82"/>
    <n v="1.83"/>
    <x v="216"/>
  </r>
  <r>
    <d v="2015-02-25T00:00:00"/>
    <n v="1.81"/>
    <n v="1.83"/>
    <x v="216"/>
  </r>
  <r>
    <d v="2015-02-26T00:00:00"/>
    <n v="1.8"/>
    <n v="1.82"/>
    <x v="216"/>
  </r>
  <r>
    <d v="2015-02-27T00:00:00"/>
    <n v="1.8"/>
    <n v="1.81"/>
    <x v="216"/>
  </r>
  <r>
    <d v="2015-03-02T00:00:00"/>
    <n v="1.8"/>
    <n v="1.81"/>
    <x v="217"/>
  </r>
  <r>
    <d v="2015-03-03T00:00:00"/>
    <n v="1.79"/>
    <n v="1.81"/>
    <x v="217"/>
  </r>
  <r>
    <d v="2015-03-04T00:00:00"/>
    <n v="1.79"/>
    <n v="1.81"/>
    <x v="217"/>
  </r>
  <r>
    <d v="2015-03-05T00:00:00"/>
    <n v="1.66"/>
    <n v="1.65"/>
    <x v="217"/>
  </r>
  <r>
    <d v="2015-03-06T00:00:00"/>
    <n v="1.66"/>
    <n v="1.65"/>
    <x v="217"/>
  </r>
  <r>
    <d v="2015-03-09T00:00:00"/>
    <n v="1.66"/>
    <n v="1.65"/>
    <x v="217"/>
  </r>
  <r>
    <d v="2015-03-10T00:00:00"/>
    <n v="1.66"/>
    <n v="1.65"/>
    <x v="217"/>
  </r>
  <r>
    <d v="2015-03-11T00:00:00"/>
    <n v="1.66"/>
    <n v="1.65"/>
    <x v="217"/>
  </r>
  <r>
    <d v="2015-03-12T00:00:00"/>
    <n v="1.66"/>
    <n v="1.65"/>
    <x v="217"/>
  </r>
  <r>
    <d v="2015-03-13T00:00:00"/>
    <n v="1.66"/>
    <n v="1.65"/>
    <x v="217"/>
  </r>
  <r>
    <d v="2015-03-16T00:00:00"/>
    <n v="1.66"/>
    <n v="1.65"/>
    <x v="217"/>
  </r>
  <r>
    <d v="2015-03-17T00:00:00"/>
    <n v="1.66"/>
    <n v="1.65"/>
    <x v="217"/>
  </r>
  <r>
    <d v="2015-03-18T00:00:00"/>
    <n v="1.66"/>
    <n v="1.65"/>
    <x v="217"/>
  </r>
  <r>
    <d v="2015-03-19T00:00:00"/>
    <n v="1.66"/>
    <n v="1.65"/>
    <x v="217"/>
  </r>
  <r>
    <d v="2015-03-20T00:00:00"/>
    <n v="1.66"/>
    <n v="1.65"/>
    <x v="217"/>
  </r>
  <r>
    <d v="2015-03-23T00:00:00"/>
    <n v="1.66"/>
    <n v="1.65"/>
    <x v="217"/>
  </r>
  <r>
    <d v="2015-03-24T00:00:00"/>
    <n v="1.66"/>
    <n v="1.65"/>
    <x v="217"/>
  </r>
  <r>
    <d v="2015-03-25T00:00:00"/>
    <n v="1.66"/>
    <n v="1.65"/>
    <x v="217"/>
  </r>
  <r>
    <d v="2015-03-26T00:00:00"/>
    <n v="1.66"/>
    <n v="1.65"/>
    <x v="217"/>
  </r>
  <r>
    <d v="2015-03-27T00:00:00"/>
    <n v="1.66"/>
    <n v="1.65"/>
    <x v="217"/>
  </r>
  <r>
    <d v="2015-03-30T00:00:00"/>
    <n v="1.66"/>
    <n v="1.65"/>
    <x v="217"/>
  </r>
  <r>
    <d v="2015-03-31T00:00:00"/>
    <n v="1.66"/>
    <n v="1.65"/>
    <x v="217"/>
  </r>
  <r>
    <d v="2015-04-01T00:00:00"/>
    <n v="1.66"/>
    <n v="1.65"/>
    <x v="218"/>
  </r>
  <r>
    <d v="2015-04-02T00:00:00"/>
    <n v="1.66"/>
    <n v="1.65"/>
    <x v="218"/>
  </r>
  <r>
    <d v="2015-04-03T00:00:00"/>
    <n v="1.66"/>
    <n v="1.65"/>
    <x v="218"/>
  </r>
  <r>
    <d v="2015-04-07T00:00:00"/>
    <n v="1.66"/>
    <n v="1.65"/>
    <x v="218"/>
  </r>
  <r>
    <d v="2015-04-08T00:00:00"/>
    <n v="1.66"/>
    <n v="1.65"/>
    <x v="218"/>
  </r>
  <r>
    <d v="2015-04-09T00:00:00"/>
    <n v="1.66"/>
    <n v="1.65"/>
    <x v="218"/>
  </r>
  <r>
    <d v="2015-04-10T00:00:00"/>
    <n v="1.66"/>
    <n v="1.65"/>
    <x v="218"/>
  </r>
  <r>
    <d v="2015-04-13T00:00:00"/>
    <n v="1.66"/>
    <n v="1.65"/>
    <x v="218"/>
  </r>
  <r>
    <d v="2015-04-14T00:00:00"/>
    <n v="1.66"/>
    <n v="1.65"/>
    <x v="218"/>
  </r>
  <r>
    <d v="2015-04-15T00:00:00"/>
    <n v="1.66"/>
    <n v="1.65"/>
    <x v="218"/>
  </r>
  <r>
    <d v="2015-04-16T00:00:00"/>
    <n v="1.66"/>
    <n v="1.65"/>
    <x v="218"/>
  </r>
  <r>
    <d v="2015-04-17T00:00:00"/>
    <n v="1.66"/>
    <n v="1.65"/>
    <x v="218"/>
  </r>
  <r>
    <d v="2015-04-20T00:00:00"/>
    <n v="1.66"/>
    <n v="1.65"/>
    <x v="218"/>
  </r>
  <r>
    <d v="2015-04-21T00:00:00"/>
    <n v="1.66"/>
    <n v="1.65"/>
    <x v="218"/>
  </r>
  <r>
    <d v="2015-04-22T00:00:00"/>
    <n v="1.66"/>
    <n v="1.65"/>
    <x v="218"/>
  </r>
  <r>
    <d v="2015-04-23T00:00:00"/>
    <n v="1.66"/>
    <n v="1.65"/>
    <x v="218"/>
  </r>
  <r>
    <d v="2015-04-24T00:00:00"/>
    <n v="1.66"/>
    <n v="1.65"/>
    <x v="218"/>
  </r>
  <r>
    <d v="2015-04-27T00:00:00"/>
    <n v="1.66"/>
    <n v="1.65"/>
    <x v="218"/>
  </r>
  <r>
    <d v="2015-04-28T00:00:00"/>
    <n v="1.66"/>
    <n v="1.65"/>
    <x v="218"/>
  </r>
  <r>
    <d v="2015-04-29T00:00:00"/>
    <n v="1.66"/>
    <n v="1.65"/>
    <x v="218"/>
  </r>
  <r>
    <d v="2015-04-30T00:00:00"/>
    <n v="1.66"/>
    <n v="1.65"/>
    <x v="218"/>
  </r>
  <r>
    <d v="2015-05-04T00:00:00"/>
    <n v="1.66"/>
    <n v="1.65"/>
    <x v="219"/>
  </r>
  <r>
    <d v="2015-05-05T00:00:00"/>
    <n v="1.66"/>
    <n v="1.65"/>
    <x v="219"/>
  </r>
  <r>
    <d v="2015-05-06T00:00:00"/>
    <n v="1.66"/>
    <n v="1.65"/>
    <x v="219"/>
  </r>
  <r>
    <d v="2015-05-07T00:00:00"/>
    <n v="1.68"/>
    <n v="1.66"/>
    <x v="219"/>
  </r>
  <r>
    <d v="2015-05-08T00:00:00"/>
    <n v="1.7"/>
    <n v="1.66"/>
    <x v="219"/>
  </r>
  <r>
    <d v="2015-05-11T00:00:00"/>
    <n v="1.71"/>
    <n v="1.66"/>
    <x v="219"/>
  </r>
  <r>
    <d v="2015-05-12T00:00:00"/>
    <n v="1.72"/>
    <n v="1.67"/>
    <x v="219"/>
  </r>
  <r>
    <d v="2015-05-13T00:00:00"/>
    <n v="1.72"/>
    <n v="1.67"/>
    <x v="219"/>
  </r>
  <r>
    <d v="2015-05-14T00:00:00"/>
    <n v="1.73"/>
    <n v="1.67"/>
    <x v="219"/>
  </r>
  <r>
    <d v="2015-05-15T00:00:00"/>
    <n v="1.73"/>
    <n v="1.67"/>
    <x v="219"/>
  </r>
  <r>
    <d v="2015-05-18T00:00:00"/>
    <n v="1.73"/>
    <n v="1.67"/>
    <x v="219"/>
  </r>
  <r>
    <d v="2015-05-19T00:00:00"/>
    <n v="1.74"/>
    <n v="1.68"/>
    <x v="219"/>
  </r>
  <r>
    <d v="2015-05-20T00:00:00"/>
    <n v="1.74"/>
    <n v="1.68"/>
    <x v="219"/>
  </r>
  <r>
    <d v="2015-05-21T00:00:00"/>
    <n v="1.74"/>
    <n v="1.68"/>
    <x v="219"/>
  </r>
  <r>
    <d v="2015-05-22T00:00:00"/>
    <n v="1.75"/>
    <n v="1.68"/>
    <x v="219"/>
  </r>
  <r>
    <d v="2015-05-25T00:00:00"/>
    <n v="1.75"/>
    <n v="1.68"/>
    <x v="219"/>
  </r>
  <r>
    <d v="2015-05-26T00:00:00"/>
    <n v="1.75"/>
    <n v="1.68"/>
    <x v="219"/>
  </r>
  <r>
    <d v="2015-05-27T00:00:00"/>
    <n v="1.75"/>
    <n v="1.68"/>
    <x v="219"/>
  </r>
  <r>
    <d v="2015-05-28T00:00:00"/>
    <n v="1.76"/>
    <n v="1.68"/>
    <x v="219"/>
  </r>
  <r>
    <d v="2015-05-29T00:00:00"/>
    <n v="1.76"/>
    <n v="1.68"/>
    <x v="219"/>
  </r>
  <r>
    <d v="2015-06-01T00:00:00"/>
    <n v="1.76"/>
    <n v="1.68"/>
    <x v="220"/>
  </r>
  <r>
    <d v="2015-06-02T00:00:00"/>
    <n v="1.76"/>
    <n v="1.68"/>
    <x v="220"/>
  </r>
  <r>
    <d v="2015-06-03T00:00:00"/>
    <n v="1.76"/>
    <n v="1.68"/>
    <x v="220"/>
  </r>
  <r>
    <d v="2015-06-05T00:00:00"/>
    <n v="1.76"/>
    <n v="1.68"/>
    <x v="220"/>
  </r>
  <r>
    <d v="2015-06-08T00:00:00"/>
    <n v="1.76"/>
    <n v="1.68"/>
    <x v="220"/>
  </r>
  <r>
    <d v="2015-06-09T00:00:00"/>
    <n v="1.77"/>
    <n v="1.69"/>
    <x v="220"/>
  </r>
  <r>
    <d v="2015-06-10T00:00:00"/>
    <n v="1.77"/>
    <n v="1.7"/>
    <x v="220"/>
  </r>
  <r>
    <d v="2015-06-11T00:00:00"/>
    <n v="1.77"/>
    <n v="1.7"/>
    <x v="220"/>
  </r>
  <r>
    <d v="2015-06-12T00:00:00"/>
    <n v="1.78"/>
    <n v="1.71"/>
    <x v="220"/>
  </r>
  <r>
    <d v="2015-06-15T00:00:00"/>
    <n v="1.78"/>
    <n v="1.71"/>
    <x v="220"/>
  </r>
  <r>
    <d v="2015-06-16T00:00:00"/>
    <n v="1.78"/>
    <n v="1.71"/>
    <x v="220"/>
  </r>
  <r>
    <d v="2015-06-17T00:00:00"/>
    <n v="1.78"/>
    <n v="1.71"/>
    <x v="220"/>
  </r>
  <r>
    <d v="2015-06-18T00:00:00"/>
    <n v="1.79"/>
    <n v="1.71"/>
    <x v="220"/>
  </r>
  <r>
    <d v="2015-06-19T00:00:00"/>
    <n v="1.79"/>
    <n v="1.72"/>
    <x v="220"/>
  </r>
  <r>
    <d v="2015-06-22T00:00:00"/>
    <n v="1.79"/>
    <n v="1.72"/>
    <x v="220"/>
  </r>
  <r>
    <d v="2015-06-23T00:00:00"/>
    <n v="1.79"/>
    <n v="1.72"/>
    <x v="220"/>
  </r>
  <r>
    <d v="2015-06-24T00:00:00"/>
    <n v="1.79"/>
    <n v="1.72"/>
    <x v="220"/>
  </r>
  <r>
    <d v="2015-06-25T00:00:00"/>
    <n v="1.79"/>
    <n v="1.72"/>
    <x v="220"/>
  </r>
  <r>
    <d v="2015-06-26T00:00:00"/>
    <n v="1.79"/>
    <n v="1.72"/>
    <x v="220"/>
  </r>
  <r>
    <d v="2015-06-29T00:00:00"/>
    <n v="1.79"/>
    <n v="1.72"/>
    <x v="220"/>
  </r>
  <r>
    <d v="2015-06-30T00:00:00"/>
    <n v="1.79"/>
    <n v="1.72"/>
    <x v="220"/>
  </r>
  <r>
    <d v="2015-07-01T00:00:00"/>
    <n v="1.79"/>
    <n v="1.72"/>
    <x v="221"/>
  </r>
  <r>
    <d v="2015-07-02T00:00:00"/>
    <n v="1.79"/>
    <n v="1.72"/>
    <x v="221"/>
  </r>
  <r>
    <d v="2015-07-03T00:00:00"/>
    <n v="1.79"/>
    <n v="1.72"/>
    <x v="221"/>
  </r>
  <r>
    <d v="2015-07-06T00:00:00"/>
    <n v="1.79"/>
    <n v="1.72"/>
    <x v="221"/>
  </r>
  <r>
    <d v="2015-07-07T00:00:00"/>
    <n v="1.79"/>
    <n v="1.72"/>
    <x v="221"/>
  </r>
  <r>
    <d v="2015-07-08T00:00:00"/>
    <n v="1.79"/>
    <n v="1.72"/>
    <x v="221"/>
  </r>
  <r>
    <d v="2015-07-09T00:00:00"/>
    <n v="1.79"/>
    <n v="1.72"/>
    <x v="221"/>
  </r>
  <r>
    <d v="2015-07-10T00:00:00"/>
    <n v="1.79"/>
    <n v="1.72"/>
    <x v="221"/>
  </r>
  <r>
    <d v="2015-07-13T00:00:00"/>
    <n v="1.79"/>
    <n v="1.72"/>
    <x v="221"/>
  </r>
  <r>
    <d v="2015-07-14T00:00:00"/>
    <n v="1.79"/>
    <n v="1.72"/>
    <x v="221"/>
  </r>
  <r>
    <d v="2015-07-15T00:00:00"/>
    <n v="1.79"/>
    <n v="1.72"/>
    <x v="221"/>
  </r>
  <r>
    <d v="2015-07-16T00:00:00"/>
    <n v="1.79"/>
    <n v="1.72"/>
    <x v="221"/>
  </r>
  <r>
    <d v="2015-07-17T00:00:00"/>
    <n v="1.79"/>
    <n v="1.72"/>
    <x v="221"/>
  </r>
  <r>
    <d v="2015-07-20T00:00:00"/>
    <n v="1.79"/>
    <n v="1.72"/>
    <x v="221"/>
  </r>
  <r>
    <d v="2015-07-21T00:00:00"/>
    <n v="1.79"/>
    <n v="1.72"/>
    <x v="221"/>
  </r>
  <r>
    <d v="2015-07-22T00:00:00"/>
    <n v="1.79"/>
    <n v="1.72"/>
    <x v="221"/>
  </r>
  <r>
    <d v="2015-07-23T00:00:00"/>
    <n v="1.79"/>
    <n v="1.72"/>
    <x v="221"/>
  </r>
  <r>
    <d v="2015-07-24T00:00:00"/>
    <n v="1.79"/>
    <n v="1.72"/>
    <x v="221"/>
  </r>
  <r>
    <d v="2015-07-27T00:00:00"/>
    <n v="1.79"/>
    <n v="1.72"/>
    <x v="221"/>
  </r>
  <r>
    <d v="2015-07-28T00:00:00"/>
    <n v="1.79"/>
    <n v="1.72"/>
    <x v="221"/>
  </r>
  <r>
    <d v="2015-07-29T00:00:00"/>
    <n v="1.79"/>
    <n v="1.72"/>
    <x v="221"/>
  </r>
  <r>
    <d v="2015-07-30T00:00:00"/>
    <n v="1.79"/>
    <n v="1.72"/>
    <x v="221"/>
  </r>
  <r>
    <d v="2015-07-31T00:00:00"/>
    <n v="1.79"/>
    <n v="1.72"/>
    <x v="221"/>
  </r>
  <r>
    <d v="2015-08-03T00:00:00"/>
    <n v="1.79"/>
    <n v="1.72"/>
    <x v="222"/>
  </r>
  <r>
    <d v="2015-08-04T00:00:00"/>
    <n v="1.79"/>
    <n v="1.72"/>
    <x v="222"/>
  </r>
  <r>
    <d v="2015-08-05T00:00:00"/>
    <n v="1.79"/>
    <n v="1.72"/>
    <x v="222"/>
  </r>
  <r>
    <d v="2015-08-06T00:00:00"/>
    <n v="1.79"/>
    <n v="1.72"/>
    <x v="222"/>
  </r>
  <r>
    <d v="2015-08-07T00:00:00"/>
    <n v="1.79"/>
    <n v="1.72"/>
    <x v="222"/>
  </r>
  <r>
    <d v="2015-08-10T00:00:00"/>
    <n v="1.79"/>
    <n v="1.72"/>
    <x v="222"/>
  </r>
  <r>
    <d v="2015-08-11T00:00:00"/>
    <n v="1.79"/>
    <n v="1.72"/>
    <x v="222"/>
  </r>
  <r>
    <d v="2015-08-12T00:00:00"/>
    <n v="1.8"/>
    <n v="1.72"/>
    <x v="222"/>
  </r>
  <r>
    <d v="2015-08-13T00:00:00"/>
    <n v="1.8"/>
    <n v="1.72"/>
    <x v="222"/>
  </r>
  <r>
    <d v="2015-08-14T00:00:00"/>
    <n v="1.8"/>
    <n v="1.72"/>
    <x v="222"/>
  </r>
  <r>
    <d v="2015-08-17T00:00:00"/>
    <n v="1.8"/>
    <n v="1.72"/>
    <x v="222"/>
  </r>
  <r>
    <d v="2015-08-18T00:00:00"/>
    <n v="1.8"/>
    <n v="1.72"/>
    <x v="222"/>
  </r>
  <r>
    <d v="2015-08-19T00:00:00"/>
    <n v="1.8"/>
    <n v="1.72"/>
    <x v="222"/>
  </r>
  <r>
    <d v="2015-08-20T00:00:00"/>
    <n v="1.8"/>
    <n v="1.72"/>
    <x v="222"/>
  </r>
  <r>
    <d v="2015-08-21T00:00:00"/>
    <n v="1.8"/>
    <n v="1.72"/>
    <x v="222"/>
  </r>
  <r>
    <d v="2015-08-24T00:00:00"/>
    <n v="1.8"/>
    <n v="1.72"/>
    <x v="222"/>
  </r>
  <r>
    <d v="2015-08-25T00:00:00"/>
    <n v="1.8"/>
    <n v="1.72"/>
    <x v="222"/>
  </r>
  <r>
    <d v="2015-08-26T00:00:00"/>
    <n v="1.8"/>
    <n v="1.72"/>
    <x v="222"/>
  </r>
  <r>
    <d v="2015-08-27T00:00:00"/>
    <n v="1.8"/>
    <n v="1.72"/>
    <x v="222"/>
  </r>
  <r>
    <d v="2015-08-28T00:00:00"/>
    <n v="1.8"/>
    <n v="1.72"/>
    <x v="222"/>
  </r>
  <r>
    <d v="2015-08-31T00:00:00"/>
    <n v="1.8"/>
    <n v="1.72"/>
    <x v="222"/>
  </r>
  <r>
    <d v="2015-09-01T00:00:00"/>
    <n v="1.8"/>
    <n v="1.72"/>
    <x v="223"/>
  </r>
  <r>
    <d v="2015-09-02T00:00:00"/>
    <n v="1.8"/>
    <n v="1.72"/>
    <x v="223"/>
  </r>
  <r>
    <d v="2015-09-03T00:00:00"/>
    <n v="1.8"/>
    <n v="1.72"/>
    <x v="223"/>
  </r>
  <r>
    <d v="2015-09-04T00:00:00"/>
    <n v="1.8"/>
    <n v="1.72"/>
    <x v="223"/>
  </r>
  <r>
    <d v="2015-09-07T00:00:00"/>
    <n v="1.8"/>
    <n v="1.72"/>
    <x v="223"/>
  </r>
  <r>
    <d v="2015-09-08T00:00:00"/>
    <n v="1.8"/>
    <n v="1.72"/>
    <x v="223"/>
  </r>
  <r>
    <d v="2015-09-09T00:00:00"/>
    <n v="1.8"/>
    <n v="1.72"/>
    <x v="223"/>
  </r>
  <r>
    <d v="2015-09-10T00:00:00"/>
    <n v="1.8"/>
    <n v="1.72"/>
    <x v="223"/>
  </r>
  <r>
    <d v="2015-09-11T00:00:00"/>
    <n v="1.8"/>
    <n v="1.72"/>
    <x v="223"/>
  </r>
  <r>
    <d v="2015-09-14T00:00:00"/>
    <n v="1.8"/>
    <n v="1.72"/>
    <x v="223"/>
  </r>
  <r>
    <d v="2015-09-15T00:00:00"/>
    <n v="1.8"/>
    <n v="1.72"/>
    <x v="223"/>
  </r>
  <r>
    <d v="2015-09-16T00:00:00"/>
    <n v="1.8"/>
    <n v="1.72"/>
    <x v="223"/>
  </r>
  <r>
    <d v="2015-09-17T00:00:00"/>
    <n v="1.8"/>
    <n v="1.72"/>
    <x v="223"/>
  </r>
  <r>
    <d v="2015-09-18T00:00:00"/>
    <n v="1.8"/>
    <n v="1.72"/>
    <x v="223"/>
  </r>
  <r>
    <d v="2015-09-21T00:00:00"/>
    <n v="1.8"/>
    <n v="1.72"/>
    <x v="223"/>
  </r>
  <r>
    <d v="2015-09-22T00:00:00"/>
    <n v="1.8"/>
    <n v="1.72"/>
    <x v="223"/>
  </r>
  <r>
    <d v="2015-09-23T00:00:00"/>
    <n v="1.8"/>
    <n v="1.72"/>
    <x v="223"/>
  </r>
  <r>
    <d v="2015-09-24T00:00:00"/>
    <n v="1.8"/>
    <n v="1.72"/>
    <x v="223"/>
  </r>
  <r>
    <d v="2015-09-25T00:00:00"/>
    <n v="1.8"/>
    <n v="1.72"/>
    <x v="223"/>
  </r>
  <r>
    <d v="2015-09-28T00:00:00"/>
    <n v="1.8"/>
    <n v="1.73"/>
    <x v="223"/>
  </r>
  <r>
    <d v="2015-09-29T00:00:00"/>
    <n v="1.81"/>
    <n v="1.73"/>
    <x v="223"/>
  </r>
  <r>
    <d v="2015-09-30T00:00:00"/>
    <n v="1.81"/>
    <n v="1.73"/>
    <x v="223"/>
  </r>
  <r>
    <d v="2015-10-01T00:00:00"/>
    <n v="1.81"/>
    <n v="1.73"/>
    <x v="224"/>
  </r>
  <r>
    <d v="2015-10-02T00:00:00"/>
    <n v="1.81"/>
    <n v="1.73"/>
    <x v="224"/>
  </r>
  <r>
    <d v="2015-10-05T00:00:00"/>
    <n v="1.81"/>
    <n v="1.73"/>
    <x v="224"/>
  </r>
  <r>
    <d v="2015-10-06T00:00:00"/>
    <n v="1.81"/>
    <n v="1.73"/>
    <x v="224"/>
  </r>
  <r>
    <d v="2015-10-07T00:00:00"/>
    <n v="1.81"/>
    <n v="1.73"/>
    <x v="224"/>
  </r>
  <r>
    <d v="2015-10-08T00:00:00"/>
    <n v="1.81"/>
    <n v="1.73"/>
    <x v="224"/>
  </r>
  <r>
    <d v="2015-10-09T00:00:00"/>
    <n v="1.81"/>
    <n v="1.73"/>
    <x v="224"/>
  </r>
  <r>
    <d v="2015-10-12T00:00:00"/>
    <n v="1.81"/>
    <n v="1.73"/>
    <x v="224"/>
  </r>
  <r>
    <d v="2015-10-13T00:00:00"/>
    <n v="1.81"/>
    <n v="1.73"/>
    <x v="224"/>
  </r>
  <r>
    <d v="2015-10-14T00:00:00"/>
    <n v="1.81"/>
    <n v="1.73"/>
    <x v="224"/>
  </r>
  <r>
    <d v="2015-10-15T00:00:00"/>
    <n v="1.81"/>
    <n v="1.73"/>
    <x v="224"/>
  </r>
  <r>
    <d v="2015-10-16T00:00:00"/>
    <n v="1.81"/>
    <n v="1.73"/>
    <x v="224"/>
  </r>
  <r>
    <d v="2015-10-19T00:00:00"/>
    <n v="1.81"/>
    <n v="1.73"/>
    <x v="224"/>
  </r>
  <r>
    <d v="2015-10-20T00:00:00"/>
    <n v="1.81"/>
    <n v="1.73"/>
    <x v="224"/>
  </r>
  <r>
    <d v="2015-10-21T00:00:00"/>
    <n v="1.81"/>
    <n v="1.73"/>
    <x v="224"/>
  </r>
  <r>
    <d v="2015-10-22T00:00:00"/>
    <n v="1.81"/>
    <n v="1.73"/>
    <x v="224"/>
  </r>
  <r>
    <d v="2015-10-23T00:00:00"/>
    <n v="1.81"/>
    <n v="1.73"/>
    <x v="224"/>
  </r>
  <r>
    <d v="2015-10-26T00:00:00"/>
    <n v="1.81"/>
    <n v="1.73"/>
    <x v="224"/>
  </r>
  <r>
    <d v="2015-10-27T00:00:00"/>
    <n v="1.81"/>
    <n v="1.73"/>
    <x v="224"/>
  </r>
  <r>
    <d v="2015-10-28T00:00:00"/>
    <n v="1.81"/>
    <n v="1.73"/>
    <x v="224"/>
  </r>
  <r>
    <d v="2015-10-29T00:00:00"/>
    <n v="1.81"/>
    <n v="1.73"/>
    <x v="224"/>
  </r>
  <r>
    <d v="2015-10-30T00:00:00"/>
    <n v="1.8"/>
    <n v="1.73"/>
    <x v="224"/>
  </r>
  <r>
    <d v="2015-11-02T00:00:00"/>
    <n v="1.8"/>
    <n v="1.73"/>
    <x v="225"/>
  </r>
  <r>
    <d v="2015-11-03T00:00:00"/>
    <n v="1.8"/>
    <n v="1.73"/>
    <x v="225"/>
  </r>
  <r>
    <d v="2015-11-04T00:00:00"/>
    <n v="1.8"/>
    <n v="1.73"/>
    <x v="225"/>
  </r>
  <r>
    <d v="2015-11-05T00:00:00"/>
    <n v="1.8"/>
    <n v="1.73"/>
    <x v="225"/>
  </r>
  <r>
    <d v="2015-11-06T00:00:00"/>
    <n v="1.8"/>
    <n v="1.73"/>
    <x v="225"/>
  </r>
  <r>
    <d v="2015-11-09T00:00:00"/>
    <n v="1.8"/>
    <n v="1.73"/>
    <x v="225"/>
  </r>
  <r>
    <d v="2015-11-10T00:00:00"/>
    <n v="1.8"/>
    <n v="1.73"/>
    <x v="225"/>
  </r>
  <r>
    <d v="2015-11-12T00:00:00"/>
    <n v="1.8"/>
    <n v="1.73"/>
    <x v="225"/>
  </r>
  <r>
    <d v="2015-11-13T00:00:00"/>
    <n v="1.8"/>
    <n v="1.73"/>
    <x v="225"/>
  </r>
  <r>
    <d v="2015-11-16T00:00:00"/>
    <n v="1.8"/>
    <n v="1.73"/>
    <x v="225"/>
  </r>
  <r>
    <d v="2015-11-17T00:00:00"/>
    <n v="1.8"/>
    <n v="1.73"/>
    <x v="225"/>
  </r>
  <r>
    <d v="2015-11-18T00:00:00"/>
    <n v="1.8"/>
    <n v="1.73"/>
    <x v="225"/>
  </r>
  <r>
    <d v="2015-11-19T00:00:00"/>
    <n v="1.8"/>
    <n v="1.73"/>
    <x v="225"/>
  </r>
  <r>
    <d v="2015-11-20T00:00:00"/>
    <n v="1.8"/>
    <n v="1.73"/>
    <x v="225"/>
  </r>
  <r>
    <d v="2015-11-23T00:00:00"/>
    <n v="1.8"/>
    <n v="1.73"/>
    <x v="225"/>
  </r>
  <r>
    <d v="2015-11-24T00:00:00"/>
    <n v="1.8"/>
    <n v="1.73"/>
    <x v="225"/>
  </r>
  <r>
    <d v="2015-11-25T00:00:00"/>
    <n v="1.8"/>
    <n v="1.73"/>
    <x v="225"/>
  </r>
  <r>
    <d v="2015-11-26T00:00:00"/>
    <n v="1.8"/>
    <n v="1.73"/>
    <x v="225"/>
  </r>
  <r>
    <d v="2015-11-27T00:00:00"/>
    <n v="1.8"/>
    <n v="1.73"/>
    <x v="225"/>
  </r>
  <r>
    <d v="2015-11-30T00:00:00"/>
    <n v="1.8"/>
    <n v="1.73"/>
    <x v="225"/>
  </r>
  <r>
    <d v="2015-12-01T00:00:00"/>
    <n v="1.8"/>
    <n v="1.73"/>
    <x v="226"/>
  </r>
  <r>
    <d v="2015-12-02T00:00:00"/>
    <n v="1.79"/>
    <n v="1.72"/>
    <x v="226"/>
  </r>
  <r>
    <d v="2015-12-03T00:00:00"/>
    <n v="1.79"/>
    <n v="1.72"/>
    <x v="226"/>
  </r>
  <r>
    <d v="2015-12-04T00:00:00"/>
    <n v="1.78"/>
    <n v="1.72"/>
    <x v="226"/>
  </r>
  <r>
    <d v="2015-12-07T00:00:00"/>
    <n v="1.78"/>
    <n v="1.72"/>
    <x v="226"/>
  </r>
  <r>
    <d v="2015-12-08T00:00:00"/>
    <n v="1.78"/>
    <n v="1.72"/>
    <x v="226"/>
  </r>
  <r>
    <d v="2015-12-09T00:00:00"/>
    <n v="1.77"/>
    <n v="1.72"/>
    <x v="226"/>
  </r>
  <r>
    <d v="2015-12-10T00:00:00"/>
    <n v="1.77"/>
    <n v="1.72"/>
    <x v="226"/>
  </r>
  <r>
    <d v="2015-12-11T00:00:00"/>
    <n v="1.77"/>
    <n v="1.72"/>
    <x v="226"/>
  </r>
  <r>
    <d v="2015-12-14T00:00:00"/>
    <n v="1.77"/>
    <n v="1.72"/>
    <x v="226"/>
  </r>
  <r>
    <d v="2015-12-15T00:00:00"/>
    <n v="1.77"/>
    <n v="1.72"/>
    <x v="226"/>
  </r>
  <r>
    <d v="2015-12-16T00:00:00"/>
    <n v="1.77"/>
    <n v="1.72"/>
    <x v="226"/>
  </r>
  <r>
    <d v="2015-12-17T00:00:00"/>
    <n v="1.77"/>
    <n v="1.72"/>
    <x v="226"/>
  </r>
  <r>
    <d v="2015-12-18T00:00:00"/>
    <n v="1.77"/>
    <n v="1.72"/>
    <x v="226"/>
  </r>
  <r>
    <d v="2015-12-21T00:00:00"/>
    <n v="1.77"/>
    <n v="1.72"/>
    <x v="226"/>
  </r>
  <r>
    <d v="2015-12-22T00:00:00"/>
    <n v="1.77"/>
    <n v="1.72"/>
    <x v="226"/>
  </r>
  <r>
    <d v="2015-12-23T00:00:00"/>
    <n v="1.77"/>
    <n v="1.72"/>
    <x v="226"/>
  </r>
  <r>
    <d v="2015-12-24T00:00:00"/>
    <n v="1.77"/>
    <n v="1.72"/>
    <x v="226"/>
  </r>
  <r>
    <d v="2015-12-28T00:00:00"/>
    <n v="1.77"/>
    <n v="1.72"/>
    <x v="226"/>
  </r>
  <r>
    <d v="2015-12-29T00:00:00"/>
    <n v="1.77"/>
    <n v="1.72"/>
    <x v="226"/>
  </r>
  <r>
    <d v="2015-12-30T00:00:00"/>
    <n v="1.77"/>
    <n v="1.72"/>
    <x v="226"/>
  </r>
  <r>
    <d v="2015-12-31T00:00:00"/>
    <n v="1.77"/>
    <n v="1.72"/>
    <x v="226"/>
  </r>
  <r>
    <d v="2016-01-04T00:00:00"/>
    <n v="1.77"/>
    <n v="1.72"/>
    <x v="227"/>
  </r>
  <r>
    <d v="2016-01-05T00:00:00"/>
    <n v="1.77"/>
    <n v="1.72"/>
    <x v="227"/>
  </r>
  <r>
    <d v="2016-01-07T00:00:00"/>
    <n v="1.77"/>
    <n v="1.72"/>
    <x v="227"/>
  </r>
  <r>
    <d v="2016-01-08T00:00:00"/>
    <n v="1.77"/>
    <n v="1.72"/>
    <x v="227"/>
  </r>
  <r>
    <d v="2016-01-11T00:00:00"/>
    <n v="1.77"/>
    <n v="1.72"/>
    <x v="227"/>
  </r>
  <r>
    <d v="2016-01-12T00:00:00"/>
    <n v="1.76"/>
    <n v="1.71"/>
    <x v="227"/>
  </r>
  <r>
    <d v="2016-01-13T00:00:00"/>
    <n v="1.76"/>
    <n v="1.71"/>
    <x v="227"/>
  </r>
  <r>
    <d v="2016-01-14T00:00:00"/>
    <n v="1.76"/>
    <n v="1.7"/>
    <x v="227"/>
  </r>
  <r>
    <d v="2016-01-15T00:00:00"/>
    <n v="1.75"/>
    <n v="1.7"/>
    <x v="227"/>
  </r>
  <r>
    <d v="2016-01-18T00:00:00"/>
    <n v="1.75"/>
    <n v="1.7"/>
    <x v="227"/>
  </r>
  <r>
    <d v="2016-01-19T00:00:00"/>
    <n v="1.75"/>
    <n v="1.7"/>
    <x v="227"/>
  </r>
  <r>
    <d v="2016-01-20T00:00:00"/>
    <n v="1.75"/>
    <n v="1.7"/>
    <x v="227"/>
  </r>
  <r>
    <d v="2016-01-21T00:00:00"/>
    <n v="1.75"/>
    <n v="1.7"/>
    <x v="227"/>
  </r>
  <r>
    <d v="2016-01-22T00:00:00"/>
    <n v="1.75"/>
    <n v="1.7"/>
    <x v="227"/>
  </r>
  <r>
    <d v="2016-01-25T00:00:00"/>
    <n v="1.75"/>
    <n v="1.7"/>
    <x v="227"/>
  </r>
  <r>
    <d v="2016-01-26T00:00:00"/>
    <n v="1.75"/>
    <n v="1.7"/>
    <x v="227"/>
  </r>
  <r>
    <d v="2016-01-27T00:00:00"/>
    <n v="1.75"/>
    <n v="1.7"/>
    <x v="227"/>
  </r>
  <r>
    <d v="2016-01-28T00:00:00"/>
    <n v="1.75"/>
    <n v="1.7"/>
    <x v="227"/>
  </r>
  <r>
    <d v="2016-01-29T00:00:00"/>
    <n v="1.75"/>
    <n v="1.7"/>
    <x v="227"/>
  </r>
  <r>
    <d v="2016-02-01T00:00:00"/>
    <n v="1.75"/>
    <n v="1.7"/>
    <x v="228"/>
  </r>
  <r>
    <d v="2016-02-02T00:00:00"/>
    <n v="1.75"/>
    <n v="1.7"/>
    <x v="228"/>
  </r>
  <r>
    <d v="2016-02-03T00:00:00"/>
    <n v="1.75"/>
    <n v="1.69"/>
    <x v="228"/>
  </r>
  <r>
    <d v="2016-02-04T00:00:00"/>
    <n v="1.75"/>
    <n v="1.69"/>
    <x v="228"/>
  </r>
  <r>
    <d v="2016-02-05T00:00:00"/>
    <n v="1.75"/>
    <n v="1.69"/>
    <x v="228"/>
  </r>
  <r>
    <d v="2016-02-08T00:00:00"/>
    <n v="1.75"/>
    <n v="1.69"/>
    <x v="228"/>
  </r>
  <r>
    <d v="2016-02-09T00:00:00"/>
    <n v="1.75"/>
    <n v="1.69"/>
    <x v="228"/>
  </r>
  <r>
    <d v="2016-02-10T00:00:00"/>
    <n v="1.75"/>
    <n v="1.69"/>
    <x v="228"/>
  </r>
  <r>
    <d v="2016-02-11T00:00:00"/>
    <n v="1.74"/>
    <n v="1.69"/>
    <x v="228"/>
  </r>
  <r>
    <d v="2016-02-12T00:00:00"/>
    <n v="1.74"/>
    <n v="1.69"/>
    <x v="228"/>
  </r>
  <r>
    <d v="2016-02-15T00:00:00"/>
    <n v="1.74"/>
    <n v="1.69"/>
    <x v="228"/>
  </r>
  <r>
    <d v="2016-02-16T00:00:00"/>
    <n v="1.74"/>
    <n v="1.69"/>
    <x v="228"/>
  </r>
  <r>
    <d v="2016-02-17T00:00:00"/>
    <n v="1.74"/>
    <n v="1.69"/>
    <x v="228"/>
  </r>
  <r>
    <d v="2016-02-18T00:00:00"/>
    <n v="1.74"/>
    <n v="1.69"/>
    <x v="228"/>
  </r>
  <r>
    <d v="2016-02-19T00:00:00"/>
    <n v="1.74"/>
    <n v="1.69"/>
    <x v="228"/>
  </r>
  <r>
    <d v="2016-02-22T00:00:00"/>
    <n v="1.74"/>
    <n v="1.69"/>
    <x v="228"/>
  </r>
  <r>
    <d v="2016-02-23T00:00:00"/>
    <n v="1.74"/>
    <n v="1.68"/>
    <x v="228"/>
  </r>
  <r>
    <d v="2016-02-24T00:00:00"/>
    <n v="1.74"/>
    <n v="1.68"/>
    <x v="228"/>
  </r>
  <r>
    <d v="2016-02-25T00:00:00"/>
    <n v="1.74"/>
    <n v="1.68"/>
    <x v="228"/>
  </r>
  <r>
    <d v="2016-02-26T00:00:00"/>
    <n v="1.74"/>
    <n v="1.68"/>
    <x v="228"/>
  </r>
  <r>
    <d v="2016-02-29T00:00:00"/>
    <n v="1.74"/>
    <n v="1.68"/>
    <x v="228"/>
  </r>
  <r>
    <d v="2016-03-01T00:00:00"/>
    <n v="1.74"/>
    <n v="1.68"/>
    <x v="229"/>
  </r>
  <r>
    <d v="2016-03-02T00:00:00"/>
    <n v="1.74"/>
    <n v="1.68"/>
    <x v="229"/>
  </r>
  <r>
    <d v="2016-03-03T00:00:00"/>
    <n v="1.74"/>
    <n v="1.67"/>
    <x v="229"/>
  </r>
  <r>
    <d v="2016-03-04T00:00:00"/>
    <n v="1.74"/>
    <n v="1.67"/>
    <x v="229"/>
  </r>
  <r>
    <d v="2016-03-07T00:00:00"/>
    <n v="1.74"/>
    <n v="1.67"/>
    <x v="229"/>
  </r>
  <r>
    <d v="2016-03-08T00:00:00"/>
    <n v="1.74"/>
    <n v="1.67"/>
    <x v="229"/>
  </r>
  <r>
    <d v="2016-03-09T00:00:00"/>
    <n v="1.74"/>
    <n v="1.67"/>
    <x v="229"/>
  </r>
  <r>
    <d v="2016-03-10T00:00:00"/>
    <n v="1.74"/>
    <n v="1.67"/>
    <x v="229"/>
  </r>
  <r>
    <d v="2016-03-11T00:00:00"/>
    <n v="1.74"/>
    <n v="1.67"/>
    <x v="229"/>
  </r>
  <r>
    <d v="2016-03-14T00:00:00"/>
    <n v="1.74"/>
    <n v="1.67"/>
    <x v="229"/>
  </r>
  <r>
    <d v="2016-03-15T00:00:00"/>
    <n v="1.74"/>
    <n v="1.67"/>
    <x v="229"/>
  </r>
  <r>
    <d v="2016-03-16T00:00:00"/>
    <n v="1.74"/>
    <n v="1.67"/>
    <x v="229"/>
  </r>
  <r>
    <d v="2016-03-17T00:00:00"/>
    <n v="1.74"/>
    <n v="1.67"/>
    <x v="229"/>
  </r>
  <r>
    <d v="2016-03-18T00:00:00"/>
    <n v="1.74"/>
    <n v="1.67"/>
    <x v="229"/>
  </r>
  <r>
    <d v="2016-03-21T00:00:00"/>
    <n v="1.74"/>
    <n v="1.67"/>
    <x v="229"/>
  </r>
  <r>
    <d v="2016-03-22T00:00:00"/>
    <n v="1.74"/>
    <n v="1.67"/>
    <x v="229"/>
  </r>
  <r>
    <d v="2016-03-23T00:00:00"/>
    <n v="1.74"/>
    <n v="1.67"/>
    <x v="229"/>
  </r>
  <r>
    <d v="2016-03-24T00:00:00"/>
    <n v="1.74"/>
    <n v="1.67"/>
    <x v="229"/>
  </r>
  <r>
    <d v="2016-03-25T00:00:00"/>
    <n v="1.74"/>
    <n v="1.67"/>
    <x v="229"/>
  </r>
  <r>
    <d v="2016-03-29T00:00:00"/>
    <n v="1.74"/>
    <n v="1.67"/>
    <x v="229"/>
  </r>
  <r>
    <d v="2016-03-30T00:00:00"/>
    <n v="1.74"/>
    <n v="1.67"/>
    <x v="229"/>
  </r>
  <r>
    <d v="2016-03-31T00:00:00"/>
    <n v="1.74"/>
    <n v="1.67"/>
    <x v="229"/>
  </r>
  <r>
    <d v="2016-04-01T00:00:00"/>
    <n v="1.74"/>
    <n v="1.67"/>
    <x v="230"/>
  </r>
  <r>
    <d v="2016-04-04T00:00:00"/>
    <n v="1.74"/>
    <n v="1.67"/>
    <x v="230"/>
  </r>
  <r>
    <d v="2016-04-05T00:00:00"/>
    <n v="1.74"/>
    <n v="1.67"/>
    <x v="230"/>
  </r>
  <r>
    <d v="2016-04-06T00:00:00"/>
    <n v="1.74"/>
    <n v="1.67"/>
    <x v="230"/>
  </r>
  <r>
    <d v="2016-04-07T00:00:00"/>
    <n v="1.74"/>
    <n v="1.67"/>
    <x v="230"/>
  </r>
  <r>
    <d v="2016-04-08T00:00:00"/>
    <n v="1.74"/>
    <n v="1.67"/>
    <x v="230"/>
  </r>
  <r>
    <d v="2016-04-11T00:00:00"/>
    <n v="1.74"/>
    <n v="1.67"/>
    <x v="230"/>
  </r>
  <r>
    <d v="2016-04-12T00:00:00"/>
    <n v="1.74"/>
    <n v="1.67"/>
    <x v="230"/>
  </r>
  <r>
    <d v="2016-04-13T00:00:00"/>
    <n v="1.74"/>
    <n v="1.67"/>
    <x v="230"/>
  </r>
  <r>
    <d v="2016-04-14T00:00:00"/>
    <n v="1.74"/>
    <n v="1.67"/>
    <x v="230"/>
  </r>
  <r>
    <d v="2016-04-15T00:00:00"/>
    <n v="1.74"/>
    <n v="1.67"/>
    <x v="230"/>
  </r>
  <r>
    <d v="2016-04-18T00:00:00"/>
    <n v="1.74"/>
    <n v="1.67"/>
    <x v="230"/>
  </r>
  <r>
    <d v="2016-04-19T00:00:00"/>
    <n v="1.74"/>
    <n v="1.67"/>
    <x v="230"/>
  </r>
  <r>
    <d v="2016-04-20T00:00:00"/>
    <n v="1.74"/>
    <n v="1.67"/>
    <x v="230"/>
  </r>
  <r>
    <d v="2016-04-21T00:00:00"/>
    <n v="1.74"/>
    <n v="1.67"/>
    <x v="230"/>
  </r>
  <r>
    <d v="2016-04-22T00:00:00"/>
    <n v="1.74"/>
    <n v="1.67"/>
    <x v="230"/>
  </r>
  <r>
    <d v="2016-04-25T00:00:00"/>
    <n v="1.74"/>
    <n v="1.67"/>
    <x v="230"/>
  </r>
  <r>
    <d v="2016-04-26T00:00:00"/>
    <n v="1.74"/>
    <n v="1.67"/>
    <x v="230"/>
  </r>
  <r>
    <d v="2016-04-27T00:00:00"/>
    <n v="1.74"/>
    <n v="1.67"/>
    <x v="230"/>
  </r>
  <r>
    <d v="2016-04-28T00:00:00"/>
    <n v="1.74"/>
    <n v="1.67"/>
    <x v="230"/>
  </r>
  <r>
    <d v="2016-04-29T00:00:00"/>
    <n v="1.74"/>
    <n v="1.67"/>
    <x v="230"/>
  </r>
  <r>
    <d v="2016-05-02T00:00:00"/>
    <n v="1.74"/>
    <n v="1.67"/>
    <x v="231"/>
  </r>
  <r>
    <d v="2016-05-04T00:00:00"/>
    <n v="1.74"/>
    <n v="1.67"/>
    <x v="231"/>
  </r>
  <r>
    <d v="2016-05-05T00:00:00"/>
    <n v="1.74"/>
    <n v="1.67"/>
    <x v="231"/>
  </r>
  <r>
    <d v="2016-05-06T00:00:00"/>
    <n v="1.74"/>
    <n v="1.67"/>
    <x v="231"/>
  </r>
  <r>
    <d v="2016-05-09T00:00:00"/>
    <n v="1.74"/>
    <n v="1.67"/>
    <x v="231"/>
  </r>
  <r>
    <d v="2016-05-10T00:00:00"/>
    <n v="1.74"/>
    <n v="1.67"/>
    <x v="231"/>
  </r>
  <r>
    <d v="2016-05-11T00:00:00"/>
    <n v="1.74"/>
    <n v="1.67"/>
    <x v="231"/>
  </r>
  <r>
    <d v="2016-05-12T00:00:00"/>
    <n v="1.74"/>
    <n v="1.67"/>
    <x v="231"/>
  </r>
  <r>
    <d v="2016-05-13T00:00:00"/>
    <n v="1.74"/>
    <n v="1.67"/>
    <x v="231"/>
  </r>
  <r>
    <d v="2016-05-16T00:00:00"/>
    <n v="1.74"/>
    <n v="1.67"/>
    <x v="231"/>
  </r>
  <r>
    <d v="2016-05-17T00:00:00"/>
    <n v="1.74"/>
    <n v="1.67"/>
    <x v="231"/>
  </r>
  <r>
    <d v="2016-05-18T00:00:00"/>
    <n v="1.74"/>
    <n v="1.67"/>
    <x v="231"/>
  </r>
  <r>
    <d v="2016-05-19T00:00:00"/>
    <n v="1.74"/>
    <n v="1.67"/>
    <x v="231"/>
  </r>
  <r>
    <d v="2016-05-20T00:00:00"/>
    <n v="1.74"/>
    <n v="1.67"/>
    <x v="231"/>
  </r>
  <r>
    <d v="2016-05-23T00:00:00"/>
    <n v="1.74"/>
    <n v="1.67"/>
    <x v="231"/>
  </r>
  <r>
    <d v="2016-05-24T00:00:00"/>
    <n v="1.74"/>
    <n v="1.68"/>
    <x v="231"/>
  </r>
  <r>
    <d v="2016-05-25T00:00:00"/>
    <n v="1.74"/>
    <n v="1.68"/>
    <x v="231"/>
  </r>
  <r>
    <d v="2016-05-27T00:00:00"/>
    <n v="1.74"/>
    <n v="1.68"/>
    <x v="231"/>
  </r>
  <r>
    <d v="2016-05-30T00:00:00"/>
    <n v="1.74"/>
    <n v="1.68"/>
    <x v="231"/>
  </r>
  <r>
    <d v="2016-05-31T00:00:00"/>
    <n v="1.74"/>
    <n v="1.68"/>
    <x v="231"/>
  </r>
  <r>
    <d v="2016-06-01T00:00:00"/>
    <n v="1.74"/>
    <n v="1.68"/>
    <x v="232"/>
  </r>
  <r>
    <d v="2016-06-02T00:00:00"/>
    <n v="1.74"/>
    <n v="1.68"/>
    <x v="232"/>
  </r>
  <r>
    <d v="2016-06-03T00:00:00"/>
    <n v="1.74"/>
    <n v="1.68"/>
    <x v="232"/>
  </r>
  <r>
    <d v="2016-06-06T00:00:00"/>
    <n v="1.74"/>
    <n v="1.68"/>
    <x v="232"/>
  </r>
  <r>
    <d v="2016-06-07T00:00:00"/>
    <n v="1.74"/>
    <n v="1.68"/>
    <x v="232"/>
  </r>
  <r>
    <d v="2016-06-08T00:00:00"/>
    <n v="1.74"/>
    <n v="1.68"/>
    <x v="232"/>
  </r>
  <r>
    <d v="2016-06-09T00:00:00"/>
    <n v="1.75"/>
    <n v="1.68"/>
    <x v="232"/>
  </r>
  <r>
    <d v="2016-06-10T00:00:00"/>
    <n v="1.75"/>
    <n v="1.68"/>
    <x v="232"/>
  </r>
  <r>
    <d v="2016-06-13T00:00:00"/>
    <n v="1.75"/>
    <n v="1.68"/>
    <x v="232"/>
  </r>
  <r>
    <d v="2016-06-14T00:00:00"/>
    <n v="1.75"/>
    <n v="1.68"/>
    <x v="232"/>
  </r>
  <r>
    <d v="2016-06-15T00:00:00"/>
    <n v="1.75"/>
    <n v="1.68"/>
    <x v="232"/>
  </r>
  <r>
    <d v="2016-06-16T00:00:00"/>
    <n v="1.76"/>
    <n v="1.69"/>
    <x v="232"/>
  </r>
  <r>
    <d v="2016-06-17T00:00:00"/>
    <n v="1.77"/>
    <n v="1.7"/>
    <x v="232"/>
  </r>
  <r>
    <d v="2016-06-20T00:00:00"/>
    <n v="1.77"/>
    <n v="1.7"/>
    <x v="232"/>
  </r>
  <r>
    <d v="2016-06-21T00:00:00"/>
    <n v="1.78"/>
    <n v="1.71"/>
    <x v="232"/>
  </r>
  <r>
    <d v="2016-06-22T00:00:00"/>
    <n v="1.78"/>
    <n v="1.71"/>
    <x v="232"/>
  </r>
  <r>
    <d v="2016-06-23T00:00:00"/>
    <n v="1.78"/>
    <n v="1.71"/>
    <x v="232"/>
  </r>
  <r>
    <d v="2016-06-24T00:00:00"/>
    <n v="1.78"/>
    <n v="1.71"/>
    <x v="232"/>
  </r>
  <r>
    <d v="2016-06-27T00:00:00"/>
    <n v="1.79"/>
    <n v="1.71"/>
    <x v="232"/>
  </r>
  <r>
    <d v="2016-06-28T00:00:00"/>
    <n v="1.79"/>
    <n v="1.71"/>
    <x v="232"/>
  </r>
  <r>
    <d v="2016-06-29T00:00:00"/>
    <n v="1.79"/>
    <n v="1.71"/>
    <x v="232"/>
  </r>
  <r>
    <d v="2016-06-30T00:00:00"/>
    <n v="1.79"/>
    <n v="1.71"/>
    <x v="232"/>
  </r>
  <r>
    <d v="2016-07-01T00:00:00"/>
    <n v="1.79"/>
    <n v="1.71"/>
    <x v="233"/>
  </r>
  <r>
    <d v="2016-07-04T00:00:00"/>
    <n v="1.79"/>
    <n v="1.71"/>
    <x v="233"/>
  </r>
  <r>
    <d v="2016-07-05T00:00:00"/>
    <n v="1.79"/>
    <n v="1.71"/>
    <x v="233"/>
  </r>
  <r>
    <d v="2016-07-06T00:00:00"/>
    <n v="1.79"/>
    <n v="1.71"/>
    <x v="233"/>
  </r>
  <r>
    <d v="2016-07-07T00:00:00"/>
    <n v="1.79"/>
    <n v="1.71"/>
    <x v="233"/>
  </r>
  <r>
    <d v="2016-07-08T00:00:00"/>
    <n v="1.79"/>
    <n v="1.71"/>
    <x v="233"/>
  </r>
  <r>
    <d v="2016-07-11T00:00:00"/>
    <n v="1.79"/>
    <n v="1.71"/>
    <x v="233"/>
  </r>
  <r>
    <d v="2016-07-12T00:00:00"/>
    <n v="1.79"/>
    <n v="1.71"/>
    <x v="233"/>
  </r>
  <r>
    <d v="2016-07-13T00:00:00"/>
    <n v="1.79"/>
    <n v="1.71"/>
    <x v="233"/>
  </r>
  <r>
    <d v="2016-07-14T00:00:00"/>
    <n v="1.79"/>
    <n v="1.71"/>
    <x v="233"/>
  </r>
  <r>
    <d v="2016-07-15T00:00:00"/>
    <n v="1.79"/>
    <n v="1.71"/>
    <x v="233"/>
  </r>
  <r>
    <d v="2016-07-18T00:00:00"/>
    <n v="1.79"/>
    <n v="1.71"/>
    <x v="233"/>
  </r>
  <r>
    <d v="2016-07-19T00:00:00"/>
    <n v="1.79"/>
    <n v="1.71"/>
    <x v="233"/>
  </r>
  <r>
    <d v="2016-07-20T00:00:00"/>
    <n v="1.79"/>
    <n v="1.71"/>
    <x v="233"/>
  </r>
  <r>
    <d v="2016-07-21T00:00:00"/>
    <n v="1.79"/>
    <n v="1.71"/>
    <x v="233"/>
  </r>
  <r>
    <d v="2016-07-22T00:00:00"/>
    <n v="1.79"/>
    <n v="1.71"/>
    <x v="233"/>
  </r>
  <r>
    <d v="2016-07-25T00:00:00"/>
    <n v="1.79"/>
    <n v="1.71"/>
    <x v="233"/>
  </r>
  <r>
    <d v="2016-07-26T00:00:00"/>
    <n v="1.79"/>
    <n v="1.71"/>
    <x v="233"/>
  </r>
  <r>
    <d v="2016-07-27T00:00:00"/>
    <n v="1.79"/>
    <n v="1.71"/>
    <x v="233"/>
  </r>
  <r>
    <d v="2016-07-28T00:00:00"/>
    <n v="1.79"/>
    <n v="1.71"/>
    <x v="233"/>
  </r>
  <r>
    <d v="2016-07-29T00:00:00"/>
    <n v="1.79"/>
    <n v="1.71"/>
    <x v="233"/>
  </r>
  <r>
    <d v="2016-08-01T00:00:00"/>
    <n v="1.79"/>
    <n v="1.71"/>
    <x v="234"/>
  </r>
  <r>
    <d v="2016-08-02T00:00:00"/>
    <n v="1.79"/>
    <n v="1.71"/>
    <x v="234"/>
  </r>
  <r>
    <d v="2016-08-03T00:00:00"/>
    <n v="1.79"/>
    <n v="1.71"/>
    <x v="234"/>
  </r>
  <r>
    <d v="2016-08-04T00:00:00"/>
    <n v="1.79"/>
    <n v="1.71"/>
    <x v="234"/>
  </r>
  <r>
    <d v="2016-08-05T00:00:00"/>
    <n v="1.79"/>
    <n v="1.71"/>
    <x v="234"/>
  </r>
  <r>
    <d v="2016-08-08T00:00:00"/>
    <n v="1.79"/>
    <n v="1.71"/>
    <x v="234"/>
  </r>
  <r>
    <d v="2016-08-09T00:00:00"/>
    <n v="1.79"/>
    <n v="1.71"/>
    <x v="234"/>
  </r>
  <r>
    <d v="2016-08-10T00:00:00"/>
    <n v="1.79"/>
    <n v="1.71"/>
    <x v="234"/>
  </r>
  <r>
    <d v="2016-08-11T00:00:00"/>
    <n v="1.79"/>
    <n v="1.71"/>
    <x v="234"/>
  </r>
  <r>
    <d v="2016-08-12T00:00:00"/>
    <n v="1.79"/>
    <n v="1.71"/>
    <x v="234"/>
  </r>
  <r>
    <d v="2016-08-16T00:00:00"/>
    <n v="1.79"/>
    <n v="1.71"/>
    <x v="234"/>
  </r>
  <r>
    <d v="2016-08-17T00:00:00"/>
    <n v="1.79"/>
    <n v="1.71"/>
    <x v="234"/>
  </r>
  <r>
    <d v="2016-08-18T00:00:00"/>
    <n v="1.79"/>
    <n v="1.71"/>
    <x v="234"/>
  </r>
  <r>
    <d v="2016-08-19T00:00:00"/>
    <n v="1.79"/>
    <n v="1.71"/>
    <x v="234"/>
  </r>
  <r>
    <d v="2016-08-22T00:00:00"/>
    <n v="1.79"/>
    <n v="1.71"/>
    <x v="234"/>
  </r>
  <r>
    <d v="2016-08-23T00:00:00"/>
    <n v="1.79"/>
    <n v="1.71"/>
    <x v="234"/>
  </r>
  <r>
    <d v="2016-08-24T00:00:00"/>
    <n v="1.79"/>
    <n v="1.71"/>
    <x v="234"/>
  </r>
  <r>
    <d v="2016-08-25T00:00:00"/>
    <n v="1.79"/>
    <n v="1.71"/>
    <x v="234"/>
  </r>
  <r>
    <d v="2016-08-26T00:00:00"/>
    <n v="1.79"/>
    <n v="1.71"/>
    <x v="234"/>
  </r>
  <r>
    <d v="2016-08-29T00:00:00"/>
    <n v="1.79"/>
    <n v="1.71"/>
    <x v="234"/>
  </r>
  <r>
    <d v="2016-08-30T00:00:00"/>
    <n v="1.79"/>
    <n v="1.71"/>
    <x v="234"/>
  </r>
  <r>
    <d v="2016-08-31T00:00:00"/>
    <n v="1.79"/>
    <n v="1.71"/>
    <x v="234"/>
  </r>
  <r>
    <d v="2016-09-01T00:00:00"/>
    <n v="1.79"/>
    <n v="1.71"/>
    <x v="235"/>
  </r>
  <r>
    <d v="2016-09-02T00:00:00"/>
    <n v="1.79"/>
    <n v="1.71"/>
    <x v="235"/>
  </r>
  <r>
    <d v="2016-09-05T00:00:00"/>
    <n v="1.79"/>
    <n v="1.71"/>
    <x v="235"/>
  </r>
  <r>
    <d v="2016-09-06T00:00:00"/>
    <n v="1.79"/>
    <n v="1.71"/>
    <x v="235"/>
  </r>
  <r>
    <d v="2016-09-07T00:00:00"/>
    <n v="1.79"/>
    <n v="1.71"/>
    <x v="235"/>
  </r>
  <r>
    <d v="2016-09-08T00:00:00"/>
    <n v="1.79"/>
    <n v="1.71"/>
    <x v="235"/>
  </r>
  <r>
    <d v="2016-09-09T00:00:00"/>
    <n v="1.79"/>
    <n v="1.71"/>
    <x v="235"/>
  </r>
  <r>
    <d v="2016-09-12T00:00:00"/>
    <n v="1.79"/>
    <n v="1.71"/>
    <x v="235"/>
  </r>
  <r>
    <d v="2016-09-13T00:00:00"/>
    <n v="1.79"/>
    <n v="1.71"/>
    <x v="235"/>
  </r>
  <r>
    <d v="2016-09-14T00:00:00"/>
    <n v="1.79"/>
    <n v="1.71"/>
    <x v="235"/>
  </r>
  <r>
    <d v="2016-09-15T00:00:00"/>
    <n v="1.79"/>
    <n v="1.71"/>
    <x v="235"/>
  </r>
  <r>
    <d v="2016-09-16T00:00:00"/>
    <n v="1.79"/>
    <n v="1.71"/>
    <x v="235"/>
  </r>
  <r>
    <d v="2016-09-19T00:00:00"/>
    <n v="1.79"/>
    <n v="1.71"/>
    <x v="235"/>
  </r>
  <r>
    <d v="2016-09-20T00:00:00"/>
    <n v="1.79"/>
    <n v="1.71"/>
    <x v="235"/>
  </r>
  <r>
    <d v="2016-09-21T00:00:00"/>
    <n v="1.79"/>
    <n v="1.71"/>
    <x v="235"/>
  </r>
  <r>
    <d v="2016-09-22T00:00:00"/>
    <n v="1.79"/>
    <n v="1.71"/>
    <x v="235"/>
  </r>
  <r>
    <d v="2016-09-23T00:00:00"/>
    <n v="1.79"/>
    <n v="1.71"/>
    <x v="235"/>
  </r>
  <r>
    <d v="2016-09-26T00:00:00"/>
    <n v="1.79"/>
    <n v="1.71"/>
    <x v="235"/>
  </r>
  <r>
    <d v="2016-09-27T00:00:00"/>
    <n v="1.79"/>
    <n v="1.71"/>
    <x v="235"/>
  </r>
  <r>
    <d v="2016-09-28T00:00:00"/>
    <n v="1.79"/>
    <n v="1.71"/>
    <x v="235"/>
  </r>
  <r>
    <d v="2016-09-29T00:00:00"/>
    <n v="1.79"/>
    <n v="1.71"/>
    <x v="235"/>
  </r>
  <r>
    <d v="2016-09-30T00:00:00"/>
    <n v="1.79"/>
    <n v="1.71"/>
    <x v="235"/>
  </r>
  <r>
    <d v="2016-10-03T00:00:00"/>
    <n v="1.79"/>
    <n v="1.71"/>
    <x v="236"/>
  </r>
  <r>
    <d v="2016-10-04T00:00:00"/>
    <n v="1.79"/>
    <n v="1.71"/>
    <x v="236"/>
  </r>
  <r>
    <d v="2016-10-05T00:00:00"/>
    <n v="1.79"/>
    <n v="1.71"/>
    <x v="236"/>
  </r>
  <r>
    <d v="2016-10-06T00:00:00"/>
    <n v="1.79"/>
    <n v="1.71"/>
    <x v="236"/>
  </r>
  <r>
    <d v="2016-10-07T00:00:00"/>
    <n v="1.79"/>
    <n v="1.71"/>
    <x v="236"/>
  </r>
  <r>
    <d v="2016-10-10T00:00:00"/>
    <n v="1.8"/>
    <n v="1.72"/>
    <x v="236"/>
  </r>
  <r>
    <d v="2016-10-11T00:00:00"/>
    <n v="1.8"/>
    <n v="1.72"/>
    <x v="236"/>
  </r>
  <r>
    <d v="2016-10-12T00:00:00"/>
    <n v="1.8"/>
    <n v="1.72"/>
    <x v="236"/>
  </r>
  <r>
    <d v="2016-10-13T00:00:00"/>
    <n v="1.8"/>
    <n v="1.72"/>
    <x v="236"/>
  </r>
  <r>
    <d v="2016-10-14T00:00:00"/>
    <n v="1.8"/>
    <n v="1.72"/>
    <x v="236"/>
  </r>
  <r>
    <d v="2016-10-17T00:00:00"/>
    <n v="1.8"/>
    <n v="1.72"/>
    <x v="236"/>
  </r>
  <r>
    <d v="2016-10-18T00:00:00"/>
    <n v="1.8"/>
    <n v="1.72"/>
    <x v="236"/>
  </r>
  <r>
    <d v="2016-10-19T00:00:00"/>
    <n v="1.8"/>
    <n v="1.72"/>
    <x v="236"/>
  </r>
  <r>
    <d v="2016-10-20T00:00:00"/>
    <n v="1.8"/>
    <n v="1.72"/>
    <x v="236"/>
  </r>
  <r>
    <d v="2016-10-21T00:00:00"/>
    <n v="1.8"/>
    <n v="1.72"/>
    <x v="236"/>
  </r>
  <r>
    <d v="2016-10-24T00:00:00"/>
    <n v="1.8"/>
    <n v="1.72"/>
    <x v="236"/>
  </r>
  <r>
    <d v="2016-10-25T00:00:00"/>
    <n v="1.8"/>
    <n v="1.72"/>
    <x v="236"/>
  </r>
  <r>
    <d v="2016-10-26T00:00:00"/>
    <n v="1.8"/>
    <n v="1.72"/>
    <x v="236"/>
  </r>
  <r>
    <d v="2016-10-27T00:00:00"/>
    <n v="1.8"/>
    <n v="1.72"/>
    <x v="236"/>
  </r>
  <r>
    <d v="2016-10-28T00:00:00"/>
    <n v="1.8"/>
    <n v="1.72"/>
    <x v="236"/>
  </r>
  <r>
    <d v="2016-10-31T00:00:00"/>
    <n v="1.8"/>
    <n v="1.72"/>
    <x v="236"/>
  </r>
  <r>
    <d v="2016-11-02T00:00:00"/>
    <n v="1.8"/>
    <n v="1.72"/>
    <x v="237"/>
  </r>
  <r>
    <d v="2016-11-03T00:00:00"/>
    <n v="1.8"/>
    <n v="1.72"/>
    <x v="237"/>
  </r>
  <r>
    <d v="2016-11-04T00:00:00"/>
    <n v="1.8"/>
    <n v="1.72"/>
    <x v="237"/>
  </r>
  <r>
    <d v="2016-11-07T00:00:00"/>
    <n v="1.8"/>
    <n v="1.72"/>
    <x v="237"/>
  </r>
  <r>
    <d v="2016-11-08T00:00:00"/>
    <n v="1.8"/>
    <n v="1.72"/>
    <x v="237"/>
  </r>
  <r>
    <d v="2016-11-09T00:00:00"/>
    <n v="1.81"/>
    <n v="1.73"/>
    <x v="237"/>
  </r>
  <r>
    <d v="2016-11-10T00:00:00"/>
    <n v="1.81"/>
    <n v="1.73"/>
    <x v="237"/>
  </r>
  <r>
    <d v="2016-11-14T00:00:00"/>
    <n v="1.81"/>
    <n v="1.73"/>
    <x v="237"/>
  </r>
  <r>
    <d v="2016-11-15T00:00:00"/>
    <n v="1.81"/>
    <n v="1.73"/>
    <x v="237"/>
  </r>
  <r>
    <d v="2016-11-16T00:00:00"/>
    <n v="1.81"/>
    <n v="1.73"/>
    <x v="237"/>
  </r>
  <r>
    <d v="2016-11-17T00:00:00"/>
    <n v="1.81"/>
    <n v="1.73"/>
    <x v="237"/>
  </r>
  <r>
    <d v="2016-11-18T00:00:00"/>
    <n v="1.81"/>
    <n v="1.73"/>
    <x v="237"/>
  </r>
  <r>
    <d v="2016-11-21T00:00:00"/>
    <n v="1.81"/>
    <n v="1.73"/>
    <x v="237"/>
  </r>
  <r>
    <d v="2016-11-22T00:00:00"/>
    <n v="1.81"/>
    <n v="1.73"/>
    <x v="237"/>
  </r>
  <r>
    <d v="2016-11-23T00:00:00"/>
    <n v="1.81"/>
    <n v="1.73"/>
    <x v="237"/>
  </r>
  <r>
    <d v="2016-11-24T00:00:00"/>
    <n v="1.81"/>
    <n v="1.73"/>
    <x v="237"/>
  </r>
  <r>
    <d v="2016-11-25T00:00:00"/>
    <n v="1.81"/>
    <n v="1.73"/>
    <x v="237"/>
  </r>
  <r>
    <d v="2016-11-28T00:00:00"/>
    <n v="1.81"/>
    <n v="1.73"/>
    <x v="237"/>
  </r>
  <r>
    <d v="2016-11-29T00:00:00"/>
    <n v="1.81"/>
    <n v="1.73"/>
    <x v="237"/>
  </r>
  <r>
    <d v="2016-11-30T00:00:00"/>
    <n v="1.81"/>
    <n v="1.73"/>
    <x v="237"/>
  </r>
  <r>
    <d v="2016-12-01T00:00:00"/>
    <n v="1.81"/>
    <n v="1.73"/>
    <x v="238"/>
  </r>
  <r>
    <d v="2016-12-02T00:00:00"/>
    <n v="1.81"/>
    <n v="1.73"/>
    <x v="238"/>
  </r>
  <r>
    <d v="2016-12-05T00:00:00"/>
    <n v="1.81"/>
    <n v="1.73"/>
    <x v="238"/>
  </r>
  <r>
    <d v="2016-12-06T00:00:00"/>
    <n v="1.81"/>
    <n v="1.73"/>
    <x v="238"/>
  </r>
  <r>
    <d v="2016-12-07T00:00:00"/>
    <n v="1.81"/>
    <n v="1.73"/>
    <x v="238"/>
  </r>
  <r>
    <d v="2016-12-08T00:00:00"/>
    <n v="1.81"/>
    <n v="1.73"/>
    <x v="238"/>
  </r>
  <r>
    <d v="2016-12-09T00:00:00"/>
    <n v="1.81"/>
    <n v="1.73"/>
    <x v="238"/>
  </r>
  <r>
    <d v="2016-12-12T00:00:00"/>
    <n v="1.81"/>
    <n v="1.73"/>
    <x v="238"/>
  </r>
  <r>
    <d v="2016-12-13T00:00:00"/>
    <n v="1.81"/>
    <n v="1.73"/>
    <x v="238"/>
  </r>
  <r>
    <d v="2016-12-14T00:00:00"/>
    <n v="1.81"/>
    <n v="1.73"/>
    <x v="238"/>
  </r>
  <r>
    <d v="2016-12-15T00:00:00"/>
    <n v="1.81"/>
    <n v="1.73"/>
    <x v="238"/>
  </r>
  <r>
    <d v="2016-12-16T00:00:00"/>
    <n v="1.81"/>
    <n v="1.73"/>
    <x v="238"/>
  </r>
  <r>
    <d v="2016-12-19T00:00:00"/>
    <n v="1.81"/>
    <n v="1.73"/>
    <x v="238"/>
  </r>
  <r>
    <d v="2016-12-20T00:00:00"/>
    <n v="1.81"/>
    <n v="1.73"/>
    <x v="238"/>
  </r>
  <r>
    <d v="2016-12-21T00:00:00"/>
    <n v="1.81"/>
    <n v="1.73"/>
    <x v="238"/>
  </r>
  <r>
    <d v="2016-12-22T00:00:00"/>
    <n v="1.81"/>
    <n v="1.73"/>
    <x v="238"/>
  </r>
  <r>
    <d v="2016-12-23T00:00:00"/>
    <n v="1.81"/>
    <n v="1.73"/>
    <x v="238"/>
  </r>
  <r>
    <d v="2016-12-27T00:00:00"/>
    <n v="1.81"/>
    <n v="1.73"/>
    <x v="238"/>
  </r>
  <r>
    <d v="2016-12-28T00:00:00"/>
    <n v="1.81"/>
    <n v="1.73"/>
    <x v="238"/>
  </r>
  <r>
    <d v="2016-12-29T00:00:00"/>
    <n v="1.81"/>
    <n v="1.73"/>
    <x v="238"/>
  </r>
  <r>
    <d v="2016-12-30T00:00:00"/>
    <n v="1.81"/>
    <n v="1.73"/>
    <x v="238"/>
  </r>
  <r>
    <d v="2017-01-02T00:00:00"/>
    <n v="1.81"/>
    <n v="1.73"/>
    <x v="239"/>
  </r>
  <r>
    <d v="2017-01-03T00:00:00"/>
    <n v="1.81"/>
    <n v="1.73"/>
    <x v="239"/>
  </r>
  <r>
    <d v="2017-01-04T00:00:00"/>
    <n v="1.81"/>
    <n v="1.73"/>
    <x v="239"/>
  </r>
  <r>
    <d v="2017-01-05T00:00:00"/>
    <n v="1.81"/>
    <n v="1.73"/>
    <x v="239"/>
  </r>
  <r>
    <d v="2017-01-09T00:00:00"/>
    <n v="1.81"/>
    <n v="1.73"/>
    <x v="239"/>
  </r>
  <r>
    <d v="2017-01-10T00:00:00"/>
    <n v="1.81"/>
    <n v="1.73"/>
    <x v="239"/>
  </r>
  <r>
    <d v="2017-01-11T00:00:00"/>
    <n v="1.81"/>
    <n v="1.73"/>
    <x v="239"/>
  </r>
  <r>
    <d v="2017-01-12T00:00:00"/>
    <n v="1.81"/>
    <n v="1.73"/>
    <x v="239"/>
  </r>
  <r>
    <d v="2017-01-13T00:00:00"/>
    <n v="1.81"/>
    <n v="1.73"/>
    <x v="239"/>
  </r>
  <r>
    <d v="2017-01-16T00:00:00"/>
    <n v="1.81"/>
    <n v="1.73"/>
    <x v="239"/>
  </r>
  <r>
    <d v="2017-01-17T00:00:00"/>
    <n v="1.81"/>
    <n v="1.73"/>
    <x v="239"/>
  </r>
  <r>
    <d v="2017-01-18T00:00:00"/>
    <n v="1.81"/>
    <n v="1.73"/>
    <x v="239"/>
  </r>
  <r>
    <d v="2017-01-19T00:00:00"/>
    <n v="1.81"/>
    <n v="1.73"/>
    <x v="239"/>
  </r>
  <r>
    <d v="2017-01-20T00:00:00"/>
    <n v="1.81"/>
    <n v="1.73"/>
    <x v="239"/>
  </r>
  <r>
    <d v="2017-01-23T00:00:00"/>
    <n v="1.81"/>
    <n v="1.73"/>
    <x v="239"/>
  </r>
  <r>
    <d v="2017-01-24T00:00:00"/>
    <n v="1.81"/>
    <n v="1.73"/>
    <x v="239"/>
  </r>
  <r>
    <d v="2017-01-25T00:00:00"/>
    <n v="1.81"/>
    <n v="1.73"/>
    <x v="239"/>
  </r>
  <r>
    <d v="2017-01-26T00:00:00"/>
    <n v="1.81"/>
    <n v="1.73"/>
    <x v="239"/>
  </r>
  <r>
    <d v="2017-01-27T00:00:00"/>
    <n v="1.81"/>
    <n v="1.73"/>
    <x v="239"/>
  </r>
  <r>
    <d v="2017-01-30T00:00:00"/>
    <n v="1.81"/>
    <n v="1.73"/>
    <x v="239"/>
  </r>
  <r>
    <d v="2017-01-31T00:00:00"/>
    <n v="1.81"/>
    <n v="1.73"/>
    <x v="239"/>
  </r>
  <r>
    <d v="2017-02-01T00:00:00"/>
    <n v="1.81"/>
    <n v="1.73"/>
    <x v="240"/>
  </r>
  <r>
    <d v="2017-02-02T00:00:00"/>
    <n v="1.81"/>
    <n v="1.73"/>
    <x v="240"/>
  </r>
  <r>
    <d v="2017-02-03T00:00:00"/>
    <n v="1.81"/>
    <n v="1.73"/>
    <x v="240"/>
  </r>
  <r>
    <d v="2017-02-06T00:00:00"/>
    <n v="1.81"/>
    <n v="1.73"/>
    <x v="240"/>
  </r>
  <r>
    <d v="2017-02-07T00:00:00"/>
    <n v="1.81"/>
    <n v="1.73"/>
    <x v="240"/>
  </r>
  <r>
    <d v="2017-02-08T00:00:00"/>
    <n v="1.81"/>
    <n v="1.73"/>
    <x v="240"/>
  </r>
  <r>
    <d v="2017-02-09T00:00:00"/>
    <n v="1.81"/>
    <n v="1.73"/>
    <x v="240"/>
  </r>
  <r>
    <d v="2017-02-10T00:00:00"/>
    <n v="1.81"/>
    <n v="1.73"/>
    <x v="240"/>
  </r>
  <r>
    <d v="2017-02-13T00:00:00"/>
    <n v="1.81"/>
    <n v="1.73"/>
    <x v="240"/>
  </r>
  <r>
    <d v="2017-02-14T00:00:00"/>
    <n v="1.81"/>
    <n v="1.73"/>
    <x v="240"/>
  </r>
  <r>
    <d v="2017-02-15T00:00:00"/>
    <n v="1.81"/>
    <n v="1.73"/>
    <x v="240"/>
  </r>
  <r>
    <d v="2017-02-16T00:00:00"/>
    <n v="1.81"/>
    <n v="1.73"/>
    <x v="240"/>
  </r>
  <r>
    <d v="2017-02-17T00:00:00"/>
    <n v="1.81"/>
    <n v="1.73"/>
    <x v="240"/>
  </r>
  <r>
    <d v="2017-02-20T00:00:00"/>
    <n v="1.81"/>
    <n v="1.73"/>
    <x v="240"/>
  </r>
  <r>
    <d v="2017-02-21T00:00:00"/>
    <n v="1.81"/>
    <n v="1.73"/>
    <x v="240"/>
  </r>
  <r>
    <d v="2017-02-22T00:00:00"/>
    <n v="1.81"/>
    <n v="1.73"/>
    <x v="240"/>
  </r>
  <r>
    <d v="2017-02-23T00:00:00"/>
    <n v="1.81"/>
    <n v="1.73"/>
    <x v="240"/>
  </r>
  <r>
    <d v="2017-02-24T00:00:00"/>
    <n v="1.81"/>
    <n v="1.73"/>
    <x v="240"/>
  </r>
  <r>
    <d v="2017-02-27T00:00:00"/>
    <n v="1.81"/>
    <n v="1.73"/>
    <x v="240"/>
  </r>
  <r>
    <d v="2017-02-28T00:00:00"/>
    <n v="1.81"/>
    <n v="1.73"/>
    <x v="240"/>
  </r>
  <r>
    <d v="2017-03-01T00:00:00"/>
    <n v="1.81"/>
    <n v="1.73"/>
    <x v="241"/>
  </r>
  <r>
    <d v="2017-03-02T00:00:00"/>
    <n v="1.81"/>
    <n v="1.73"/>
    <x v="241"/>
  </r>
  <r>
    <d v="2017-03-03T00:00:00"/>
    <n v="1.81"/>
    <n v="1.73"/>
    <x v="241"/>
  </r>
  <r>
    <d v="2017-03-06T00:00:00"/>
    <n v="1.81"/>
    <n v="1.73"/>
    <x v="241"/>
  </r>
  <r>
    <d v="2017-03-07T00:00:00"/>
    <n v="1.81"/>
    <n v="1.73"/>
    <x v="241"/>
  </r>
  <r>
    <d v="2017-03-08T00:00:00"/>
    <n v="1.81"/>
    <n v="1.73"/>
    <x v="241"/>
  </r>
  <r>
    <d v="2017-03-09T00:00:00"/>
    <n v="1.81"/>
    <n v="1.73"/>
    <x v="241"/>
  </r>
  <r>
    <d v="2017-03-10T00:00:00"/>
    <n v="1.81"/>
    <n v="1.73"/>
    <x v="241"/>
  </r>
  <r>
    <d v="2017-03-13T00:00:00"/>
    <n v="1.81"/>
    <n v="1.73"/>
    <x v="241"/>
  </r>
  <r>
    <d v="2017-03-14T00:00:00"/>
    <n v="1.81"/>
    <n v="1.73"/>
    <x v="241"/>
  </r>
  <r>
    <d v="2017-03-15T00:00:00"/>
    <n v="1.81"/>
    <n v="1.73"/>
    <x v="241"/>
  </r>
  <r>
    <d v="2017-03-16T00:00:00"/>
    <n v="1.81"/>
    <n v="1.73"/>
    <x v="241"/>
  </r>
  <r>
    <d v="2017-03-17T00:00:00"/>
    <n v="1.81"/>
    <n v="1.73"/>
    <x v="241"/>
  </r>
  <r>
    <d v="2017-03-20T00:00:00"/>
    <n v="1.81"/>
    <n v="1.73"/>
    <x v="241"/>
  </r>
  <r>
    <d v="2017-03-21T00:00:00"/>
    <n v="1.81"/>
    <n v="1.73"/>
    <x v="241"/>
  </r>
  <r>
    <d v="2017-03-22T00:00:00"/>
    <n v="1.81"/>
    <n v="1.73"/>
    <x v="241"/>
  </r>
  <r>
    <d v="2017-03-23T00:00:00"/>
    <n v="1.81"/>
    <n v="1.73"/>
    <x v="241"/>
  </r>
  <r>
    <d v="2017-03-24T00:00:00"/>
    <n v="1.81"/>
    <n v="1.73"/>
    <x v="241"/>
  </r>
  <r>
    <d v="2017-03-27T00:00:00"/>
    <n v="1.81"/>
    <n v="1.73"/>
    <x v="241"/>
  </r>
  <r>
    <d v="2017-03-28T00:00:00"/>
    <n v="1.81"/>
    <n v="1.73"/>
    <x v="241"/>
  </r>
  <r>
    <d v="2017-03-29T00:00:00"/>
    <n v="1.81"/>
    <n v="1.73"/>
    <x v="241"/>
  </r>
  <r>
    <d v="2017-03-30T00:00:00"/>
    <n v="1.81"/>
    <n v="1.73"/>
    <x v="241"/>
  </r>
  <r>
    <d v="2017-03-31T00:00:00"/>
    <n v="1.81"/>
    <n v="1.73"/>
    <x v="241"/>
  </r>
  <r>
    <d v="2017-04-03T00:00:00"/>
    <n v="1.81"/>
    <n v="1.73"/>
    <x v="242"/>
  </r>
  <r>
    <d v="2017-04-04T00:00:00"/>
    <n v="1.81"/>
    <n v="1.73"/>
    <x v="242"/>
  </r>
  <r>
    <d v="2017-04-05T00:00:00"/>
    <n v="1.81"/>
    <n v="1.73"/>
    <x v="242"/>
  </r>
  <r>
    <d v="2017-04-06T00:00:00"/>
    <n v="1.81"/>
    <n v="1.73"/>
    <x v="242"/>
  </r>
  <r>
    <d v="2017-04-07T00:00:00"/>
    <n v="1.81"/>
    <n v="1.73"/>
    <x v="242"/>
  </r>
  <r>
    <d v="2017-04-10T00:00:00"/>
    <n v="1.81"/>
    <n v="1.73"/>
    <x v="242"/>
  </r>
  <r>
    <d v="2017-04-11T00:00:00"/>
    <n v="1.81"/>
    <n v="1.73"/>
    <x v="242"/>
  </r>
  <r>
    <d v="2017-04-12T00:00:00"/>
    <n v="1.81"/>
    <n v="1.73"/>
    <x v="242"/>
  </r>
  <r>
    <d v="2017-04-13T00:00:00"/>
    <n v="1.81"/>
    <n v="1.73"/>
    <x v="242"/>
  </r>
  <r>
    <d v="2017-04-14T00:00:00"/>
    <n v="1.81"/>
    <n v="1.73"/>
    <x v="242"/>
  </r>
  <r>
    <d v="2017-04-18T00:00:00"/>
    <n v="1.81"/>
    <n v="1.73"/>
    <x v="242"/>
  </r>
  <r>
    <d v="2017-04-19T00:00:00"/>
    <n v="1.81"/>
    <n v="1.73"/>
    <x v="242"/>
  </r>
  <r>
    <d v="2017-04-20T00:00:00"/>
    <n v="1.81"/>
    <n v="1.73"/>
    <x v="242"/>
  </r>
  <r>
    <d v="2017-04-21T00:00:00"/>
    <n v="1.81"/>
    <n v="1.73"/>
    <x v="242"/>
  </r>
  <r>
    <d v="2017-04-24T00:00:00"/>
    <n v="1.81"/>
    <n v="1.73"/>
    <x v="242"/>
  </r>
  <r>
    <d v="2017-04-25T00:00:00"/>
    <n v="1.81"/>
    <n v="1.73"/>
    <x v="242"/>
  </r>
  <r>
    <d v="2017-04-26T00:00:00"/>
    <n v="1.81"/>
    <n v="1.73"/>
    <x v="242"/>
  </r>
  <r>
    <d v="2017-04-27T00:00:00"/>
    <n v="1.81"/>
    <n v="1.73"/>
    <x v="242"/>
  </r>
  <r>
    <d v="2017-04-28T00:00:00"/>
    <n v="1.81"/>
    <n v="1.73"/>
    <x v="242"/>
  </r>
  <r>
    <d v="2017-05-02T00:00:00"/>
    <n v="1.81"/>
    <n v="1.73"/>
    <x v="243"/>
  </r>
  <r>
    <d v="2017-05-04T00:00:00"/>
    <n v="1.81"/>
    <n v="1.73"/>
    <x v="243"/>
  </r>
  <r>
    <d v="2017-05-05T00:00:00"/>
    <n v="1.81"/>
    <n v="1.73"/>
    <x v="243"/>
  </r>
  <r>
    <d v="2017-05-08T00:00:00"/>
    <n v="1.81"/>
    <n v="1.73"/>
    <x v="243"/>
  </r>
  <r>
    <d v="2017-05-09T00:00:00"/>
    <n v="1.81"/>
    <n v="1.73"/>
    <x v="243"/>
  </r>
  <r>
    <d v="2017-05-10T00:00:00"/>
    <n v="1.81"/>
    <n v="1.73"/>
    <x v="243"/>
  </r>
  <r>
    <d v="2017-05-11T00:00:00"/>
    <n v="1.81"/>
    <n v="1.73"/>
    <x v="243"/>
  </r>
  <r>
    <d v="2017-05-12T00:00:00"/>
    <n v="1.81"/>
    <n v="1.73"/>
    <x v="243"/>
  </r>
  <r>
    <d v="2017-05-15T00:00:00"/>
    <n v="1.81"/>
    <n v="1.73"/>
    <x v="243"/>
  </r>
  <r>
    <d v="2017-05-16T00:00:00"/>
    <n v="1.81"/>
    <n v="1.73"/>
    <x v="243"/>
  </r>
  <r>
    <d v="2017-05-17T00:00:00"/>
    <n v="1.81"/>
    <n v="1.73"/>
    <x v="243"/>
  </r>
  <r>
    <d v="2017-05-18T00:00:00"/>
    <n v="1.81"/>
    <n v="1.73"/>
    <x v="243"/>
  </r>
  <r>
    <d v="2017-05-19T00:00:00"/>
    <n v="1.81"/>
    <n v="1.73"/>
    <x v="243"/>
  </r>
  <r>
    <d v="2017-05-22T00:00:00"/>
    <n v="1.81"/>
    <n v="1.73"/>
    <x v="243"/>
  </r>
  <r>
    <d v="2017-05-23T00:00:00"/>
    <n v="1.81"/>
    <n v="1.73"/>
    <x v="243"/>
  </r>
  <r>
    <d v="2017-05-24T00:00:00"/>
    <n v="1.81"/>
    <n v="1.73"/>
    <x v="243"/>
  </r>
  <r>
    <d v="2017-05-25T00:00:00"/>
    <n v="1.81"/>
    <n v="1.73"/>
    <x v="243"/>
  </r>
  <r>
    <d v="2017-05-26T00:00:00"/>
    <n v="1.81"/>
    <n v="1.73"/>
    <x v="243"/>
  </r>
  <r>
    <d v="2017-05-29T00:00:00"/>
    <n v="1.81"/>
    <n v="1.73"/>
    <x v="243"/>
  </r>
  <r>
    <d v="2017-05-30T00:00:00"/>
    <n v="1.81"/>
    <n v="1.73"/>
    <x v="243"/>
  </r>
  <r>
    <d v="2017-05-31T00:00:00"/>
    <n v="1.81"/>
    <n v="1.73"/>
    <x v="243"/>
  </r>
  <r>
    <d v="2017-06-01T00:00:00"/>
    <n v="1.81"/>
    <n v="1.73"/>
    <x v="244"/>
  </r>
  <r>
    <d v="2017-06-02T00:00:00"/>
    <n v="1.81"/>
    <n v="1.73"/>
    <x v="244"/>
  </r>
  <r>
    <d v="2017-06-05T00:00:00"/>
    <n v="1.81"/>
    <n v="1.73"/>
    <x v="244"/>
  </r>
  <r>
    <d v="2017-06-06T00:00:00"/>
    <n v="1.81"/>
    <n v="1.73"/>
    <x v="244"/>
  </r>
  <r>
    <d v="2017-06-07T00:00:00"/>
    <n v="1.81"/>
    <n v="1.73"/>
    <x v="244"/>
  </r>
  <r>
    <d v="2017-06-08T00:00:00"/>
    <n v="1.81"/>
    <n v="1.73"/>
    <x v="244"/>
  </r>
  <r>
    <d v="2017-06-09T00:00:00"/>
    <n v="1.81"/>
    <n v="1.73"/>
    <x v="244"/>
  </r>
  <r>
    <d v="2017-06-12T00:00:00"/>
    <n v="1.81"/>
    <n v="1.73"/>
    <x v="244"/>
  </r>
  <r>
    <d v="2017-06-13T00:00:00"/>
    <n v="1.81"/>
    <n v="1.73"/>
    <x v="244"/>
  </r>
  <r>
    <d v="2017-06-14T00:00:00"/>
    <n v="1.81"/>
    <n v="1.73"/>
    <x v="244"/>
  </r>
  <r>
    <d v="2017-06-16T00:00:00"/>
    <n v="1.81"/>
    <n v="1.73"/>
    <x v="244"/>
  </r>
  <r>
    <d v="2017-06-19T00:00:00"/>
    <n v="1.81"/>
    <n v="1.73"/>
    <x v="244"/>
  </r>
  <r>
    <d v="2017-06-20T00:00:00"/>
    <n v="1.81"/>
    <n v="1.73"/>
    <x v="244"/>
  </r>
  <r>
    <d v="2017-06-21T00:00:00"/>
    <n v="1.81"/>
    <n v="1.73"/>
    <x v="244"/>
  </r>
  <r>
    <d v="2017-06-22T00:00:00"/>
    <n v="1.81"/>
    <n v="1.73"/>
    <x v="244"/>
  </r>
  <r>
    <d v="2017-06-23T00:00:00"/>
    <n v="1.81"/>
    <n v="1.73"/>
    <x v="244"/>
  </r>
  <r>
    <d v="2017-06-26T00:00:00"/>
    <n v="1.81"/>
    <n v="1.73"/>
    <x v="244"/>
  </r>
  <r>
    <d v="2017-06-27T00:00:00"/>
    <n v="1.81"/>
    <n v="1.73"/>
    <x v="244"/>
  </r>
  <r>
    <d v="2017-06-28T00:00:00"/>
    <n v="1.81"/>
    <n v="1.73"/>
    <x v="244"/>
  </r>
  <r>
    <d v="2017-06-29T00:00:00"/>
    <n v="1.81"/>
    <n v="1.73"/>
    <x v="244"/>
  </r>
  <r>
    <d v="2017-06-30T00:00:00"/>
    <n v="1.81"/>
    <n v="1.73"/>
    <x v="244"/>
  </r>
  <r>
    <d v="2017-07-03T00:00:00"/>
    <n v="1.81"/>
    <n v="1.73"/>
    <x v="245"/>
  </r>
  <r>
    <d v="2017-07-04T00:00:00"/>
    <n v="1.81"/>
    <n v="1.73"/>
    <x v="245"/>
  </r>
  <r>
    <d v="2017-07-05T00:00:00"/>
    <n v="1.81"/>
    <n v="1.73"/>
    <x v="245"/>
  </r>
  <r>
    <d v="2017-07-06T00:00:00"/>
    <n v="1.81"/>
    <n v="1.73"/>
    <x v="245"/>
  </r>
  <r>
    <d v="2017-07-07T00:00:00"/>
    <n v="1.81"/>
    <n v="1.73"/>
    <x v="245"/>
  </r>
  <r>
    <d v="2017-07-10T00:00:00"/>
    <n v="1.81"/>
    <n v="1.73"/>
    <x v="245"/>
  </r>
  <r>
    <d v="2017-07-11T00:00:00"/>
    <n v="1.81"/>
    <n v="1.73"/>
    <x v="245"/>
  </r>
  <r>
    <d v="2017-07-12T00:00:00"/>
    <n v="1.81"/>
    <n v="1.73"/>
    <x v="245"/>
  </r>
  <r>
    <d v="2017-07-13T00:00:00"/>
    <n v="1.81"/>
    <n v="1.73"/>
    <x v="245"/>
  </r>
  <r>
    <d v="2017-07-14T00:00:00"/>
    <n v="1.81"/>
    <n v="1.73"/>
    <x v="245"/>
  </r>
  <r>
    <d v="2017-07-17T00:00:00"/>
    <n v="1.81"/>
    <n v="1.73"/>
    <x v="245"/>
  </r>
  <r>
    <d v="2017-07-18T00:00:00"/>
    <n v="1.81"/>
    <n v="1.73"/>
    <x v="245"/>
  </r>
  <r>
    <d v="2017-07-19T00:00:00"/>
    <n v="1.81"/>
    <n v="1.73"/>
    <x v="245"/>
  </r>
  <r>
    <d v="2017-07-20T00:00:00"/>
    <n v="1.81"/>
    <n v="1.73"/>
    <x v="245"/>
  </r>
  <r>
    <d v="2017-07-21T00:00:00"/>
    <n v="1.81"/>
    <n v="1.73"/>
    <x v="245"/>
  </r>
  <r>
    <d v="2017-07-24T00:00:00"/>
    <n v="1.81"/>
    <n v="1.73"/>
    <x v="245"/>
  </r>
  <r>
    <d v="2017-07-25T00:00:00"/>
    <n v="1.81"/>
    <n v="1.73"/>
    <x v="245"/>
  </r>
  <r>
    <d v="2017-07-26T00:00:00"/>
    <n v="1.81"/>
    <n v="1.73"/>
    <x v="245"/>
  </r>
  <r>
    <d v="2017-07-27T00:00:00"/>
    <n v="1.81"/>
    <n v="1.73"/>
    <x v="245"/>
  </r>
  <r>
    <d v="2017-07-28T00:00:00"/>
    <n v="1.81"/>
    <n v="1.73"/>
    <x v="245"/>
  </r>
  <r>
    <d v="2017-07-31T00:00:00"/>
    <n v="1.81"/>
    <n v="1.73"/>
    <x v="245"/>
  </r>
  <r>
    <d v="2017-08-01T00:00:00"/>
    <n v="1.81"/>
    <n v="1.73"/>
    <x v="246"/>
  </r>
  <r>
    <d v="2017-08-02T00:00:00"/>
    <n v="1.81"/>
    <n v="1.73"/>
    <x v="246"/>
  </r>
  <r>
    <d v="2017-08-03T00:00:00"/>
    <n v="1.81"/>
    <n v="1.73"/>
    <x v="246"/>
  </r>
  <r>
    <d v="2017-08-04T00:00:00"/>
    <n v="1.81"/>
    <n v="1.73"/>
    <x v="246"/>
  </r>
  <r>
    <d v="2017-08-07T00:00:00"/>
    <n v="1.81"/>
    <n v="1.73"/>
    <x v="246"/>
  </r>
  <r>
    <d v="2017-08-08T00:00:00"/>
    <n v="1.81"/>
    <n v="1.73"/>
    <x v="246"/>
  </r>
  <r>
    <d v="2017-08-09T00:00:00"/>
    <n v="1.81"/>
    <n v="1.73"/>
    <x v="246"/>
  </r>
  <r>
    <d v="2017-08-10T00:00:00"/>
    <n v="1.81"/>
    <n v="1.73"/>
    <x v="246"/>
  </r>
  <r>
    <d v="2017-08-11T00:00:00"/>
    <n v="1.81"/>
    <n v="1.73"/>
    <x v="246"/>
  </r>
  <r>
    <d v="2017-08-14T00:00:00"/>
    <n v="1.81"/>
    <n v="1.73"/>
    <x v="246"/>
  </r>
  <r>
    <d v="2017-08-16T00:00:00"/>
    <n v="1.81"/>
    <n v="1.73"/>
    <x v="246"/>
  </r>
  <r>
    <d v="2017-08-17T00:00:00"/>
    <n v="1.81"/>
    <n v="1.73"/>
    <x v="246"/>
  </r>
  <r>
    <d v="2017-08-18T00:00:00"/>
    <n v="1.81"/>
    <n v="1.73"/>
    <x v="246"/>
  </r>
  <r>
    <d v="2017-08-21T00:00:00"/>
    <n v="1.81"/>
    <n v="1.73"/>
    <x v="246"/>
  </r>
  <r>
    <d v="2017-08-22T00:00:00"/>
    <n v="1.81"/>
    <n v="1.73"/>
    <x v="246"/>
  </r>
  <r>
    <d v="2017-08-23T00:00:00"/>
    <n v="1.81"/>
    <n v="1.73"/>
    <x v="246"/>
  </r>
  <r>
    <d v="2017-08-24T00:00:00"/>
    <n v="1.81"/>
    <n v="1.73"/>
    <x v="246"/>
  </r>
  <r>
    <d v="2017-08-25T00:00:00"/>
    <n v="1.81"/>
    <n v="1.73"/>
    <x v="246"/>
  </r>
  <r>
    <d v="2017-08-28T00:00:00"/>
    <n v="1.81"/>
    <n v="1.73"/>
    <x v="246"/>
  </r>
  <r>
    <d v="2017-08-29T00:00:00"/>
    <n v="1.81"/>
    <n v="1.73"/>
    <x v="246"/>
  </r>
  <r>
    <d v="2017-08-30T00:00:00"/>
    <n v="1.81"/>
    <n v="1.73"/>
    <x v="246"/>
  </r>
  <r>
    <d v="2017-08-31T00:00:00"/>
    <n v="1.81"/>
    <n v="1.73"/>
    <x v="246"/>
  </r>
  <r>
    <d v="2017-09-01T00:00:00"/>
    <n v="1.81"/>
    <n v="1.73"/>
    <x v="247"/>
  </r>
  <r>
    <d v="2017-09-04T00:00:00"/>
    <n v="1.81"/>
    <n v="1.73"/>
    <x v="247"/>
  </r>
  <r>
    <d v="2017-09-05T00:00:00"/>
    <n v="1.81"/>
    <n v="1.73"/>
    <x v="247"/>
  </r>
  <r>
    <d v="2017-09-06T00:00:00"/>
    <n v="1.81"/>
    <n v="1.73"/>
    <x v="247"/>
  </r>
  <r>
    <d v="2017-09-07T00:00:00"/>
    <n v="1.81"/>
    <n v="1.73"/>
    <x v="247"/>
  </r>
  <r>
    <d v="2017-09-08T00:00:00"/>
    <n v="1.81"/>
    <n v="1.73"/>
    <x v="247"/>
  </r>
  <r>
    <d v="2017-09-11T00:00:00"/>
    <n v="1.81"/>
    <n v="1.73"/>
    <x v="247"/>
  </r>
  <r>
    <d v="2017-09-12T00:00:00"/>
    <n v="1.81"/>
    <n v="1.73"/>
    <x v="247"/>
  </r>
  <r>
    <d v="2017-09-13T00:00:00"/>
    <n v="1.81"/>
    <n v="1.73"/>
    <x v="247"/>
  </r>
  <r>
    <d v="2017-09-14T00:00:00"/>
    <n v="1.81"/>
    <n v="1.73"/>
    <x v="247"/>
  </r>
  <r>
    <d v="2017-09-15T00:00:00"/>
    <n v="1.81"/>
    <n v="1.73"/>
    <x v="247"/>
  </r>
  <r>
    <d v="2017-09-18T00:00:00"/>
    <n v="1.81"/>
    <n v="1.73"/>
    <x v="247"/>
  </r>
  <r>
    <d v="2017-09-19T00:00:00"/>
    <n v="1.81"/>
    <n v="1.73"/>
    <x v="247"/>
  </r>
  <r>
    <d v="2017-09-20T00:00:00"/>
    <n v="1.81"/>
    <n v="1.73"/>
    <x v="247"/>
  </r>
  <r>
    <d v="2017-09-21T00:00:00"/>
    <n v="1.81"/>
    <n v="1.73"/>
    <x v="247"/>
  </r>
  <r>
    <d v="2017-09-22T00:00:00"/>
    <n v="1.81"/>
    <n v="1.73"/>
    <x v="247"/>
  </r>
  <r>
    <d v="2017-09-25T00:00:00"/>
    <n v="1.81"/>
    <n v="1.73"/>
    <x v="247"/>
  </r>
  <r>
    <d v="2017-09-26T00:00:00"/>
    <n v="1.81"/>
    <n v="1.73"/>
    <x v="247"/>
  </r>
  <r>
    <d v="2017-09-27T00:00:00"/>
    <n v="1.81"/>
    <n v="1.73"/>
    <x v="247"/>
  </r>
  <r>
    <d v="2017-09-28T00:00:00"/>
    <n v="1.81"/>
    <n v="1.73"/>
    <x v="247"/>
  </r>
  <r>
    <d v="2017-09-29T00:00:00"/>
    <n v="1.81"/>
    <n v="1.73"/>
    <x v="247"/>
  </r>
  <r>
    <d v="2017-10-02T00:00:00"/>
    <n v="1.81"/>
    <n v="1.73"/>
    <x v="248"/>
  </r>
  <r>
    <d v="2017-10-03T00:00:00"/>
    <n v="1.81"/>
    <n v="1.73"/>
    <x v="248"/>
  </r>
  <r>
    <d v="2017-10-04T00:00:00"/>
    <n v="1.81"/>
    <n v="1.73"/>
    <x v="248"/>
  </r>
  <r>
    <d v="2017-10-05T00:00:00"/>
    <n v="1.81"/>
    <n v="1.73"/>
    <x v="248"/>
  </r>
  <r>
    <d v="2017-10-06T00:00:00"/>
    <n v="1.81"/>
    <n v="1.73"/>
    <x v="248"/>
  </r>
  <r>
    <d v="2017-10-09T00:00:00"/>
    <n v="1.81"/>
    <n v="1.73"/>
    <x v="248"/>
  </r>
  <r>
    <d v="2017-10-10T00:00:00"/>
    <n v="1.81"/>
    <n v="1.73"/>
    <x v="248"/>
  </r>
  <r>
    <d v="2017-10-11T00:00:00"/>
    <n v="1.81"/>
    <n v="1.73"/>
    <x v="248"/>
  </r>
  <r>
    <d v="2017-10-12T00:00:00"/>
    <n v="1.81"/>
    <n v="1.73"/>
    <x v="248"/>
  </r>
  <r>
    <d v="2017-10-13T00:00:00"/>
    <n v="1.81"/>
    <n v="1.73"/>
    <x v="248"/>
  </r>
  <r>
    <d v="2017-10-16T00:00:00"/>
    <n v="1.81"/>
    <n v="1.73"/>
    <x v="248"/>
  </r>
  <r>
    <d v="2017-10-17T00:00:00"/>
    <n v="1.81"/>
    <n v="1.73"/>
    <x v="248"/>
  </r>
  <r>
    <d v="2017-10-18T00:00:00"/>
    <n v="1.81"/>
    <n v="1.73"/>
    <x v="248"/>
  </r>
  <r>
    <d v="2017-10-19T00:00:00"/>
    <n v="1.81"/>
    <n v="1.73"/>
    <x v="248"/>
  </r>
  <r>
    <d v="2017-10-20T00:00:00"/>
    <n v="1.81"/>
    <n v="1.73"/>
    <x v="248"/>
  </r>
  <r>
    <d v="2017-10-23T00:00:00"/>
    <n v="1.81"/>
    <n v="1.73"/>
    <x v="248"/>
  </r>
  <r>
    <d v="2017-10-24T00:00:00"/>
    <n v="1.81"/>
    <n v="1.73"/>
    <x v="248"/>
  </r>
  <r>
    <d v="2017-10-25T00:00:00"/>
    <n v="1.81"/>
    <n v="1.73"/>
    <x v="248"/>
  </r>
  <r>
    <d v="2017-10-26T00:00:00"/>
    <n v="1.81"/>
    <n v="1.73"/>
    <x v="248"/>
  </r>
  <r>
    <d v="2017-10-27T00:00:00"/>
    <n v="1.81"/>
    <n v="1.73"/>
    <x v="248"/>
  </r>
  <r>
    <d v="2017-10-30T00:00:00"/>
    <n v="1.81"/>
    <n v="1.73"/>
    <x v="248"/>
  </r>
  <r>
    <d v="2017-10-31T00:00:00"/>
    <n v="1.81"/>
    <n v="1.73"/>
    <x v="248"/>
  </r>
  <r>
    <d v="2017-11-02T00:00:00"/>
    <n v="1.81"/>
    <n v="1.73"/>
    <x v="249"/>
  </r>
  <r>
    <d v="2017-11-03T00:00:00"/>
    <n v="1.81"/>
    <n v="1.73"/>
    <x v="249"/>
  </r>
  <r>
    <d v="2017-11-06T00:00:00"/>
    <n v="1.81"/>
    <n v="1.73"/>
    <x v="249"/>
  </r>
  <r>
    <d v="2017-11-07T00:00:00"/>
    <n v="1.81"/>
    <n v="1.73"/>
    <x v="249"/>
  </r>
  <r>
    <d v="2017-11-08T00:00:00"/>
    <n v="1.81"/>
    <n v="1.73"/>
    <x v="249"/>
  </r>
  <r>
    <d v="2017-11-09T00:00:00"/>
    <n v="1.81"/>
    <n v="1.73"/>
    <x v="249"/>
  </r>
  <r>
    <d v="2017-11-10T00:00:00"/>
    <n v="1.81"/>
    <n v="1.73"/>
    <x v="249"/>
  </r>
  <r>
    <d v="2017-11-13T00:00:00"/>
    <n v="1.81"/>
    <n v="1.73"/>
    <x v="249"/>
  </r>
  <r>
    <d v="2017-11-14T00:00:00"/>
    <n v="1.81"/>
    <n v="1.73"/>
    <x v="249"/>
  </r>
  <r>
    <d v="2017-11-15T00:00:00"/>
    <n v="1.81"/>
    <n v="1.73"/>
    <x v="249"/>
  </r>
  <r>
    <d v="2017-11-16T00:00:00"/>
    <n v="1.81"/>
    <n v="1.73"/>
    <x v="249"/>
  </r>
  <r>
    <d v="2017-11-17T00:00:00"/>
    <n v="1.81"/>
    <n v="1.73"/>
    <x v="249"/>
  </r>
  <r>
    <d v="2017-11-20T00:00:00"/>
    <n v="1.81"/>
    <n v="1.73"/>
    <x v="249"/>
  </r>
  <r>
    <d v="2017-11-21T00:00:00"/>
    <n v="1.81"/>
    <n v="1.73"/>
    <x v="249"/>
  </r>
  <r>
    <d v="2017-11-22T00:00:00"/>
    <n v="1.81"/>
    <n v="1.73"/>
    <x v="249"/>
  </r>
  <r>
    <d v="2017-11-23T00:00:00"/>
    <n v="1.81"/>
    <n v="1.73"/>
    <x v="249"/>
  </r>
  <r>
    <d v="2017-11-24T00:00:00"/>
    <n v="1.81"/>
    <n v="1.73"/>
    <x v="249"/>
  </r>
  <r>
    <d v="2017-11-27T00:00:00"/>
    <n v="1.81"/>
    <n v="1.73"/>
    <x v="249"/>
  </r>
  <r>
    <d v="2017-11-28T00:00:00"/>
    <n v="1.81"/>
    <n v="1.73"/>
    <x v="249"/>
  </r>
  <r>
    <d v="2017-11-29T00:00:00"/>
    <n v="1.81"/>
    <n v="1.73"/>
    <x v="249"/>
  </r>
  <r>
    <d v="2017-11-30T00:00:00"/>
    <n v="1.81"/>
    <n v="1.73"/>
    <x v="249"/>
  </r>
  <r>
    <d v="2017-12-01T00:00:00"/>
    <n v="1.81"/>
    <n v="1.73"/>
    <x v="250"/>
  </r>
  <r>
    <d v="2017-12-04T00:00:00"/>
    <n v="1.81"/>
    <n v="1.73"/>
    <x v="250"/>
  </r>
  <r>
    <d v="2017-12-05T00:00:00"/>
    <n v="1.81"/>
    <n v="1.73"/>
    <x v="250"/>
  </r>
  <r>
    <d v="2017-12-06T00:00:00"/>
    <n v="1.81"/>
    <n v="1.73"/>
    <x v="250"/>
  </r>
  <r>
    <d v="2017-12-07T00:00:00"/>
    <n v="1.81"/>
    <n v="1.72"/>
    <x v="250"/>
  </r>
  <r>
    <d v="2017-12-08T00:00:00"/>
    <n v="1.81"/>
    <n v="1.72"/>
    <x v="250"/>
  </r>
  <r>
    <d v="2017-12-11T00:00:00"/>
    <n v="1.81"/>
    <n v="1.72"/>
    <x v="250"/>
  </r>
  <r>
    <d v="2017-12-12T00:00:00"/>
    <n v="1.81"/>
    <n v="1.72"/>
    <x v="250"/>
  </r>
  <r>
    <d v="2017-12-13T00:00:00"/>
    <n v="1.81"/>
    <n v="1.72"/>
    <x v="250"/>
  </r>
  <r>
    <d v="2017-12-14T00:00:00"/>
    <n v="1.81"/>
    <n v="1.72"/>
    <x v="250"/>
  </r>
  <r>
    <d v="2017-12-15T00:00:00"/>
    <n v="1.81"/>
    <n v="1.72"/>
    <x v="250"/>
  </r>
  <r>
    <d v="2017-12-18T00:00:00"/>
    <n v="1.81"/>
    <n v="1.72"/>
    <x v="250"/>
  </r>
  <r>
    <d v="2017-12-19T00:00:00"/>
    <n v="1.81"/>
    <n v="1.72"/>
    <x v="250"/>
  </r>
  <r>
    <d v="2017-12-20T00:00:00"/>
    <n v="1.81"/>
    <n v="1.72"/>
    <x v="250"/>
  </r>
  <r>
    <d v="2017-12-21T00:00:00"/>
    <n v="1.81"/>
    <n v="1.72"/>
    <x v="250"/>
  </r>
  <r>
    <d v="2017-12-22T00:00:00"/>
    <n v="1.81"/>
    <n v="1.72"/>
    <x v="250"/>
  </r>
  <r>
    <d v="2017-12-27T00:00:00"/>
    <n v="1.81"/>
    <n v="1.72"/>
    <x v="250"/>
  </r>
  <r>
    <d v="2017-12-28T00:00:00"/>
    <n v="1.81"/>
    <n v="1.72"/>
    <x v="250"/>
  </r>
  <r>
    <d v="2017-12-29T00:00:00"/>
    <n v="1.81"/>
    <n v="1.72"/>
    <x v="250"/>
  </r>
  <r>
    <d v="2018-01-02T00:00:00"/>
    <n v="1.81"/>
    <n v="1.72"/>
    <x v="251"/>
  </r>
  <r>
    <d v="2018-01-03T00:00:00"/>
    <n v="1.81"/>
    <n v="1.72"/>
    <x v="251"/>
  </r>
  <r>
    <d v="2018-01-04T00:00:00"/>
    <n v="1.81"/>
    <n v="1.72"/>
    <x v="251"/>
  </r>
  <r>
    <d v="2018-01-05T00:00:00"/>
    <n v="1.81"/>
    <n v="1.72"/>
    <x v="251"/>
  </r>
  <r>
    <d v="2018-01-08T00:00:00"/>
    <n v="1.81"/>
    <n v="1.72"/>
    <x v="251"/>
  </r>
  <r>
    <d v="2018-01-09T00:00:00"/>
    <n v="1.81"/>
    <n v="1.72"/>
    <x v="251"/>
  </r>
  <r>
    <d v="2018-01-10T00:00:00"/>
    <n v="1.81"/>
    <n v="1.72"/>
    <x v="251"/>
  </r>
  <r>
    <d v="2018-01-11T00:00:00"/>
    <n v="1.81"/>
    <n v="1.72"/>
    <x v="251"/>
  </r>
  <r>
    <d v="2018-01-12T00:00:00"/>
    <n v="1.81"/>
    <n v="1.72"/>
    <x v="251"/>
  </r>
  <r>
    <d v="2018-01-15T00:00:00"/>
    <n v="1.81"/>
    <n v="1.72"/>
    <x v="251"/>
  </r>
  <r>
    <d v="2018-01-16T00:00:00"/>
    <n v="1.81"/>
    <n v="1.72"/>
    <x v="251"/>
  </r>
  <r>
    <d v="2018-01-17T00:00:00"/>
    <n v="1.81"/>
    <n v="1.72"/>
    <x v="251"/>
  </r>
  <r>
    <d v="2018-01-18T00:00:00"/>
    <n v="1.81"/>
    <n v="1.72"/>
    <x v="251"/>
  </r>
  <r>
    <d v="2018-01-19T00:00:00"/>
    <n v="1.81"/>
    <n v="1.72"/>
    <x v="251"/>
  </r>
  <r>
    <d v="2018-01-22T00:00:00"/>
    <n v="1.81"/>
    <n v="1.72"/>
    <x v="251"/>
  </r>
  <r>
    <d v="2018-01-23T00:00:00"/>
    <n v="1.81"/>
    <n v="1.72"/>
    <x v="251"/>
  </r>
  <r>
    <d v="2018-01-24T00:00:00"/>
    <n v="1.81"/>
    <n v="1.72"/>
    <x v="251"/>
  </r>
  <r>
    <d v="2018-01-25T00:00:00"/>
    <n v="1.81"/>
    <n v="1.72"/>
    <x v="251"/>
  </r>
  <r>
    <d v="2018-01-26T00:00:00"/>
    <n v="1.81"/>
    <n v="1.72"/>
    <x v="251"/>
  </r>
  <r>
    <d v="2018-01-29T00:00:00"/>
    <n v="1.81"/>
    <n v="1.72"/>
    <x v="251"/>
  </r>
  <r>
    <d v="2018-01-30T00:00:00"/>
    <n v="1.81"/>
    <n v="1.72"/>
    <x v="251"/>
  </r>
  <r>
    <d v="2018-01-31T00:00:00"/>
    <n v="1.81"/>
    <n v="1.72"/>
    <x v="251"/>
  </r>
  <r>
    <d v="2018-02-01T00:00:00"/>
    <n v="1.81"/>
    <n v="1.72"/>
    <x v="252"/>
  </r>
  <r>
    <d v="2018-02-02T00:00:00"/>
    <n v="1.81"/>
    <n v="1.72"/>
    <x v="252"/>
  </r>
  <r>
    <d v="2018-02-05T00:00:00"/>
    <n v="1.81"/>
    <n v="1.72"/>
    <x v="252"/>
  </r>
  <r>
    <d v="2018-02-06T00:00:00"/>
    <n v="1.81"/>
    <n v="1.72"/>
    <x v="252"/>
  </r>
  <r>
    <d v="2018-02-07T00:00:00"/>
    <n v="1.81"/>
    <n v="1.72"/>
    <x v="252"/>
  </r>
  <r>
    <d v="2018-02-08T00:00:00"/>
    <n v="1.81"/>
    <n v="1.72"/>
    <x v="252"/>
  </r>
  <r>
    <d v="2018-02-09T00:00:00"/>
    <n v="1.81"/>
    <n v="1.72"/>
    <x v="252"/>
  </r>
  <r>
    <d v="2018-02-12T00:00:00"/>
    <n v="1.81"/>
    <n v="1.72"/>
    <x v="252"/>
  </r>
  <r>
    <d v="2018-02-13T00:00:00"/>
    <n v="1.81"/>
    <n v="1.72"/>
    <x v="252"/>
  </r>
  <r>
    <d v="2018-02-14T00:00:00"/>
    <n v="1.81"/>
    <n v="1.72"/>
    <x v="252"/>
  </r>
  <r>
    <d v="2018-02-15T00:00:00"/>
    <n v="1.81"/>
    <n v="1.72"/>
    <x v="252"/>
  </r>
  <r>
    <d v="2018-02-16T00:00:00"/>
    <n v="1.81"/>
    <n v="1.72"/>
    <x v="252"/>
  </r>
  <r>
    <d v="2018-02-19T00:00:00"/>
    <n v="1.81"/>
    <n v="1.72"/>
    <x v="252"/>
  </r>
  <r>
    <d v="2018-02-20T00:00:00"/>
    <n v="1.81"/>
    <n v="1.72"/>
    <x v="252"/>
  </r>
  <r>
    <d v="2018-02-21T00:00:00"/>
    <n v="1.81"/>
    <n v="1.72"/>
    <x v="252"/>
  </r>
  <r>
    <d v="2018-02-22T00:00:00"/>
    <n v="1.81"/>
    <n v="1.72"/>
    <x v="252"/>
  </r>
  <r>
    <d v="2018-02-23T00:00:00"/>
    <n v="1.81"/>
    <n v="1.72"/>
    <x v="252"/>
  </r>
  <r>
    <d v="2018-02-26T00:00:00"/>
    <n v="1.81"/>
    <n v="1.72"/>
    <x v="252"/>
  </r>
  <r>
    <d v="2018-02-27T00:00:00"/>
    <n v="1.81"/>
    <n v="1.72"/>
    <x v="252"/>
  </r>
  <r>
    <d v="2018-02-28T00:00:00"/>
    <n v="1.81"/>
    <n v="1.72"/>
    <x v="252"/>
  </r>
  <r>
    <d v="2018-03-01T00:00:00"/>
    <n v="1.81"/>
    <n v="1.72"/>
    <x v="253"/>
  </r>
  <r>
    <d v="2018-03-02T00:00:00"/>
    <n v="1.81"/>
    <n v="1.72"/>
    <x v="253"/>
  </r>
  <r>
    <d v="2018-03-05T00:00:00"/>
    <n v="1.81"/>
    <n v="1.72"/>
    <x v="253"/>
  </r>
  <r>
    <d v="2018-03-06T00:00:00"/>
    <n v="1.81"/>
    <n v="1.72"/>
    <x v="253"/>
  </r>
  <r>
    <d v="2018-03-07T00:00:00"/>
    <n v="1.81"/>
    <n v="1.72"/>
    <x v="253"/>
  </r>
  <r>
    <d v="2018-03-08T00:00:00"/>
    <n v="1.8"/>
    <n v="1.71"/>
    <x v="253"/>
  </r>
  <r>
    <d v="2018-03-09T00:00:00"/>
    <n v="1.8"/>
    <n v="1.71"/>
    <x v="253"/>
  </r>
  <r>
    <d v="2018-03-12T00:00:00"/>
    <n v="1.79"/>
    <n v="1.71"/>
    <x v="253"/>
  </r>
  <r>
    <d v="2018-03-13T00:00:00"/>
    <n v="1.79"/>
    <n v="1.71"/>
    <x v="253"/>
  </r>
  <r>
    <d v="2018-03-14T00:00:00"/>
    <n v="1.79"/>
    <n v="1.71"/>
    <x v="253"/>
  </r>
  <r>
    <d v="2018-03-15T00:00:00"/>
    <n v="1.78"/>
    <n v="1.7"/>
    <x v="253"/>
  </r>
  <r>
    <d v="2018-03-16T00:00:00"/>
    <n v="1.78"/>
    <n v="1.7"/>
    <x v="253"/>
  </r>
  <r>
    <d v="2018-03-19T00:00:00"/>
    <n v="1.78"/>
    <n v="1.7"/>
    <x v="253"/>
  </r>
  <r>
    <d v="2018-03-20T00:00:00"/>
    <n v="1.78"/>
    <n v="1.7"/>
    <x v="253"/>
  </r>
  <r>
    <d v="2018-03-21T00:00:00"/>
    <n v="1.78"/>
    <n v="1.7"/>
    <x v="253"/>
  </r>
  <r>
    <d v="2018-03-22T00:00:00"/>
    <n v="1.78"/>
    <n v="1.7"/>
    <x v="253"/>
  </r>
  <r>
    <d v="2018-03-23T00:00:00"/>
    <n v="1.78"/>
    <n v="1.7"/>
    <x v="253"/>
  </r>
  <r>
    <d v="2018-03-26T00:00:00"/>
    <n v="1.78"/>
    <n v="1.7"/>
    <x v="253"/>
  </r>
  <r>
    <d v="2018-03-27T00:00:00"/>
    <n v="1.78"/>
    <n v="1.7"/>
    <x v="253"/>
  </r>
  <r>
    <d v="2018-03-28T00:00:00"/>
    <n v="1.78"/>
    <n v="1.7"/>
    <x v="253"/>
  </r>
  <r>
    <d v="2018-03-29T00:00:00"/>
    <n v="1.78"/>
    <n v="1.7"/>
    <x v="253"/>
  </r>
  <r>
    <d v="2018-03-30T00:00:00"/>
    <n v="1.78"/>
    <n v="1.7"/>
    <x v="253"/>
  </r>
  <r>
    <d v="2018-04-03T00:00:00"/>
    <n v="1.78"/>
    <n v="1.7"/>
    <x v="254"/>
  </r>
  <r>
    <d v="2018-04-04T00:00:00"/>
    <n v="1.78"/>
    <n v="1.7"/>
    <x v="254"/>
  </r>
  <r>
    <d v="2018-04-05T00:00:00"/>
    <n v="1.78"/>
    <n v="1.7"/>
    <x v="254"/>
  </r>
  <r>
    <d v="2018-04-06T00:00:00"/>
    <n v="1.78"/>
    <n v="1.7"/>
    <x v="254"/>
  </r>
  <r>
    <d v="2018-04-09T00:00:00"/>
    <n v="1.78"/>
    <n v="1.7"/>
    <x v="254"/>
  </r>
  <r>
    <d v="2018-04-10T00:00:00"/>
    <n v="1.78"/>
    <n v="1.7"/>
    <x v="254"/>
  </r>
  <r>
    <d v="2018-04-11T00:00:00"/>
    <n v="1.78"/>
    <n v="1.7"/>
    <x v="254"/>
  </r>
  <r>
    <d v="2018-04-12T00:00:00"/>
    <n v="1.78"/>
    <n v="1.7"/>
    <x v="254"/>
  </r>
  <r>
    <d v="2018-04-13T00:00:00"/>
    <n v="1.78"/>
    <n v="1.7"/>
    <x v="254"/>
  </r>
  <r>
    <d v="2018-04-16T00:00:00"/>
    <n v="1.78"/>
    <n v="1.7"/>
    <x v="254"/>
  </r>
  <r>
    <d v="2018-04-17T00:00:00"/>
    <n v="1.78"/>
    <n v="1.7"/>
    <x v="254"/>
  </r>
  <r>
    <d v="2018-04-18T00:00:00"/>
    <n v="1.78"/>
    <n v="1.7"/>
    <x v="254"/>
  </r>
  <r>
    <d v="2018-04-19T00:00:00"/>
    <n v="1.78"/>
    <n v="1.7"/>
    <x v="254"/>
  </r>
  <r>
    <d v="2018-04-20T00:00:00"/>
    <n v="1.78"/>
    <n v="1.7"/>
    <x v="254"/>
  </r>
  <r>
    <d v="2018-04-23T00:00:00"/>
    <n v="1.78"/>
    <n v="1.7"/>
    <x v="254"/>
  </r>
  <r>
    <d v="2018-04-24T00:00:00"/>
    <n v="1.78"/>
    <n v="1.7"/>
    <x v="254"/>
  </r>
  <r>
    <d v="2018-04-25T00:00:00"/>
    <n v="1.78"/>
    <n v="1.7"/>
    <x v="254"/>
  </r>
  <r>
    <d v="2018-04-26T00:00:00"/>
    <n v="1.78"/>
    <n v="1.7"/>
    <x v="254"/>
  </r>
  <r>
    <d v="2018-04-27T00:00:00"/>
    <n v="1.78"/>
    <n v="1.7"/>
    <x v="254"/>
  </r>
  <r>
    <d v="2018-04-30T00:00:00"/>
    <n v="1.78"/>
    <n v="1.7"/>
    <x v="254"/>
  </r>
  <r>
    <d v="2018-05-02T00:00:00"/>
    <n v="1.78"/>
    <n v="1.7"/>
    <x v="255"/>
  </r>
  <r>
    <d v="2018-05-04T00:00:00"/>
    <n v="1.78"/>
    <n v="1.7"/>
    <x v="255"/>
  </r>
  <r>
    <d v="2018-05-07T00:00:00"/>
    <n v="1.78"/>
    <n v="1.7"/>
    <x v="255"/>
  </r>
  <r>
    <d v="2018-05-08T00:00:00"/>
    <n v="1.78"/>
    <n v="1.7"/>
    <x v="255"/>
  </r>
  <r>
    <d v="2018-05-09T00:00:00"/>
    <n v="1.78"/>
    <n v="1.7"/>
    <x v="255"/>
  </r>
  <r>
    <d v="2018-05-10T00:00:00"/>
    <n v="1.78"/>
    <n v="1.7"/>
    <x v="255"/>
  </r>
  <r>
    <d v="2018-05-11T00:00:00"/>
    <n v="1.78"/>
    <n v="1.7"/>
    <x v="255"/>
  </r>
  <r>
    <d v="2018-05-14T00:00:00"/>
    <n v="1.78"/>
    <n v="1.7"/>
    <x v="255"/>
  </r>
  <r>
    <d v="2018-05-15T00:00:00"/>
    <n v="1.78"/>
    <n v="1.7"/>
    <x v="255"/>
  </r>
  <r>
    <d v="2018-05-16T00:00:00"/>
    <n v="1.78"/>
    <n v="1.7"/>
    <x v="255"/>
  </r>
  <r>
    <d v="2018-05-17T00:00:00"/>
    <n v="1.78"/>
    <n v="1.7"/>
    <x v="255"/>
  </r>
  <r>
    <d v="2018-05-18T00:00:00"/>
    <n v="1.78"/>
    <n v="1.7"/>
    <x v="255"/>
  </r>
  <r>
    <d v="2018-05-21T00:00:00"/>
    <n v="1.78"/>
    <n v="1.7"/>
    <x v="255"/>
  </r>
  <r>
    <d v="2018-05-22T00:00:00"/>
    <n v="1.78"/>
    <n v="1.7"/>
    <x v="255"/>
  </r>
  <r>
    <d v="2018-05-23T00:00:00"/>
    <n v="1.78"/>
    <n v="1.7"/>
    <x v="255"/>
  </r>
  <r>
    <d v="2018-05-24T00:00:00"/>
    <n v="1.78"/>
    <n v="1.7"/>
    <x v="255"/>
  </r>
  <r>
    <d v="2018-05-25T00:00:00"/>
    <n v="1.78"/>
    <n v="1.7"/>
    <x v="255"/>
  </r>
  <r>
    <d v="2018-05-28T00:00:00"/>
    <n v="1.78"/>
    <n v="1.7"/>
    <x v="255"/>
  </r>
  <r>
    <d v="2018-05-29T00:00:00"/>
    <n v="1.78"/>
    <n v="1.7"/>
    <x v="255"/>
  </r>
  <r>
    <d v="2018-05-30T00:00:00"/>
    <n v="1.78"/>
    <n v="1.7"/>
    <x v="255"/>
  </r>
  <r>
    <d v="2018-06-01T00:00:00"/>
    <n v="1.78"/>
    <n v="1.7"/>
    <x v="256"/>
  </r>
  <r>
    <d v="2018-06-04T00:00:00"/>
    <n v="1.78"/>
    <n v="1.7"/>
    <x v="256"/>
  </r>
  <r>
    <d v="2018-06-05T00:00:00"/>
    <n v="1.78"/>
    <n v="1.7"/>
    <x v="256"/>
  </r>
  <r>
    <d v="2018-06-06T00:00:00"/>
    <n v="1.78"/>
    <n v="1.7"/>
    <x v="256"/>
  </r>
  <r>
    <d v="2018-06-07T00:00:00"/>
    <n v="1.78"/>
    <n v="1.7"/>
    <x v="256"/>
  </r>
  <r>
    <d v="2018-06-08T00:00:00"/>
    <n v="1.78"/>
    <n v="1.7"/>
    <x v="256"/>
  </r>
  <r>
    <d v="2018-06-11T00:00:00"/>
    <n v="1.78"/>
    <n v="1.7"/>
    <x v="256"/>
  </r>
  <r>
    <d v="2018-06-12T00:00:00"/>
    <n v="1.78"/>
    <n v="1.7"/>
    <x v="256"/>
  </r>
  <r>
    <d v="2018-06-13T00:00:00"/>
    <n v="1.78"/>
    <n v="1.7"/>
    <x v="256"/>
  </r>
  <r>
    <d v="2018-06-14T00:00:00"/>
    <n v="1.78"/>
    <n v="1.7"/>
    <x v="256"/>
  </r>
  <r>
    <d v="2018-06-15T00:00:00"/>
    <n v="1.78"/>
    <n v="1.7"/>
    <x v="256"/>
  </r>
  <r>
    <d v="2018-06-18T00:00:00"/>
    <n v="1.78"/>
    <n v="1.7"/>
    <x v="256"/>
  </r>
  <r>
    <d v="2018-06-19T00:00:00"/>
    <n v="1.78"/>
    <n v="1.7"/>
    <x v="256"/>
  </r>
  <r>
    <d v="2018-06-20T00:00:00"/>
    <n v="1.78"/>
    <n v="1.7"/>
    <x v="256"/>
  </r>
  <r>
    <d v="2018-06-21T00:00:00"/>
    <n v="1.78"/>
    <n v="1.7"/>
    <x v="256"/>
  </r>
  <r>
    <d v="2018-06-22T00:00:00"/>
    <n v="1.78"/>
    <n v="1.7"/>
    <x v="256"/>
  </r>
  <r>
    <d v="2018-06-25T00:00:00"/>
    <n v="1.78"/>
    <n v="1.7"/>
    <x v="256"/>
  </r>
  <r>
    <d v="2018-06-26T00:00:00"/>
    <n v="1.78"/>
    <n v="1.7"/>
    <x v="256"/>
  </r>
  <r>
    <d v="2018-06-27T00:00:00"/>
    <n v="1.78"/>
    <n v="1.7"/>
    <x v="256"/>
  </r>
  <r>
    <d v="2018-06-28T00:00:00"/>
    <n v="1.78"/>
    <n v="1.7"/>
    <x v="256"/>
  </r>
  <r>
    <d v="2018-06-29T00:00:00"/>
    <n v="1.78"/>
    <n v="1.7"/>
    <x v="256"/>
  </r>
  <r>
    <d v="2018-07-02T00:00:00"/>
    <n v="1.78"/>
    <n v="1.7"/>
    <x v="257"/>
  </r>
  <r>
    <d v="2018-07-03T00:00:00"/>
    <n v="1.78"/>
    <n v="1.7"/>
    <x v="257"/>
  </r>
  <r>
    <d v="2018-07-04T00:00:00"/>
    <n v="1.78"/>
    <n v="1.7"/>
    <x v="257"/>
  </r>
  <r>
    <d v="2018-07-05T00:00:00"/>
    <n v="1.78"/>
    <n v="1.7"/>
    <x v="257"/>
  </r>
  <r>
    <d v="2018-07-06T00:00:00"/>
    <n v="1.78"/>
    <n v="1.7"/>
    <x v="257"/>
  </r>
  <r>
    <d v="2018-07-09T00:00:00"/>
    <n v="1.78"/>
    <n v="1.7"/>
    <x v="257"/>
  </r>
  <r>
    <d v="2018-07-10T00:00:00"/>
    <n v="1.78"/>
    <n v="1.7"/>
    <x v="257"/>
  </r>
  <r>
    <d v="2018-07-11T00:00:00"/>
    <n v="1.78"/>
    <n v="1.7"/>
    <x v="257"/>
  </r>
  <r>
    <d v="2018-07-12T00:00:00"/>
    <n v="1.78"/>
    <n v="1.7"/>
    <x v="257"/>
  </r>
  <r>
    <d v="2018-07-13T00:00:00"/>
    <n v="1.78"/>
    <n v="1.7"/>
    <x v="257"/>
  </r>
  <r>
    <d v="2018-07-16T00:00:00"/>
    <n v="1.78"/>
    <n v="1.7"/>
    <x v="257"/>
  </r>
  <r>
    <d v="2018-07-17T00:00:00"/>
    <n v="1.78"/>
    <n v="1.7"/>
    <x v="257"/>
  </r>
  <r>
    <d v="2018-07-18T00:00:00"/>
    <n v="1.78"/>
    <n v="1.7"/>
    <x v="257"/>
  </r>
  <r>
    <d v="2018-07-19T00:00:00"/>
    <n v="1.78"/>
    <n v="1.7"/>
    <x v="257"/>
  </r>
  <r>
    <d v="2018-07-20T00:00:00"/>
    <n v="1.78"/>
    <n v="1.7"/>
    <x v="257"/>
  </r>
  <r>
    <d v="2018-07-23T00:00:00"/>
    <n v="1.78"/>
    <n v="1.7"/>
    <x v="257"/>
  </r>
  <r>
    <d v="2018-07-24T00:00:00"/>
    <n v="1.78"/>
    <n v="1.7"/>
    <x v="257"/>
  </r>
  <r>
    <d v="2018-07-25T00:00:00"/>
    <n v="1.78"/>
    <n v="1.7"/>
    <x v="257"/>
  </r>
  <r>
    <d v="2018-07-26T00:00:00"/>
    <n v="1.78"/>
    <n v="1.7"/>
    <x v="257"/>
  </r>
  <r>
    <d v="2018-07-27T00:00:00"/>
    <n v="1.78"/>
    <n v="1.7"/>
    <x v="257"/>
  </r>
  <r>
    <d v="2018-07-30T00:00:00"/>
    <n v="1.78"/>
    <n v="1.7"/>
    <x v="257"/>
  </r>
  <r>
    <d v="2018-07-31T00:00:00"/>
    <n v="1.78"/>
    <n v="1.7"/>
    <x v="257"/>
  </r>
  <r>
    <d v="2018-08-01T00:00:00"/>
    <n v="1.78"/>
    <n v="1.7"/>
    <x v="258"/>
  </r>
  <r>
    <d v="2018-08-02T00:00:00"/>
    <n v="1.78"/>
    <n v="1.7"/>
    <x v="258"/>
  </r>
  <r>
    <d v="2018-08-03T00:00:00"/>
    <n v="1.78"/>
    <n v="1.7"/>
    <x v="258"/>
  </r>
  <r>
    <d v="2018-08-06T00:00:00"/>
    <n v="1.78"/>
    <n v="1.7"/>
    <x v="258"/>
  </r>
  <r>
    <d v="2018-08-07T00:00:00"/>
    <n v="1.78"/>
    <n v="1.7"/>
    <x v="258"/>
  </r>
  <r>
    <d v="2018-08-08T00:00:00"/>
    <n v="1.78"/>
    <n v="1.7"/>
    <x v="258"/>
  </r>
  <r>
    <d v="2018-08-09T00:00:00"/>
    <n v="1.78"/>
    <n v="1.7"/>
    <x v="258"/>
  </r>
  <r>
    <d v="2018-08-10T00:00:00"/>
    <n v="1.78"/>
    <n v="1.7"/>
    <x v="258"/>
  </r>
  <r>
    <d v="2018-08-13T00:00:00"/>
    <n v="1.78"/>
    <n v="1.7"/>
    <x v="258"/>
  </r>
  <r>
    <d v="2018-08-14T00:00:00"/>
    <n v="1.78"/>
    <n v="1.7"/>
    <x v="258"/>
  </r>
  <r>
    <d v="2018-08-16T00:00:00"/>
    <n v="1.78"/>
    <n v="1.7"/>
    <x v="258"/>
  </r>
  <r>
    <d v="2018-08-17T00:00:00"/>
    <n v="1.78"/>
    <n v="1.7"/>
    <x v="258"/>
  </r>
  <r>
    <d v="2018-08-20T00:00:00"/>
    <n v="1.79"/>
    <n v="1.71"/>
    <x v="258"/>
  </r>
  <r>
    <d v="2018-08-21T00:00:00"/>
    <n v="1.79"/>
    <n v="1.71"/>
    <x v="258"/>
  </r>
  <r>
    <d v="2018-08-22T00:00:00"/>
    <n v="1.79"/>
    <n v="1.71"/>
    <x v="258"/>
  </r>
  <r>
    <d v="2018-08-23T00:00:00"/>
    <n v="1.79"/>
    <n v="1.71"/>
    <x v="258"/>
  </r>
  <r>
    <d v="2018-08-24T00:00:00"/>
    <n v="1.79"/>
    <n v="1.71"/>
    <x v="258"/>
  </r>
  <r>
    <d v="2018-08-27T00:00:00"/>
    <n v="1.79"/>
    <n v="1.71"/>
    <x v="258"/>
  </r>
  <r>
    <d v="2018-08-28T00:00:00"/>
    <n v="1.79"/>
    <n v="1.71"/>
    <x v="258"/>
  </r>
  <r>
    <d v="2018-08-29T00:00:00"/>
    <n v="1.79"/>
    <n v="1.71"/>
    <x v="258"/>
  </r>
  <r>
    <d v="2018-08-30T00:00:00"/>
    <n v="1.79"/>
    <n v="1.71"/>
    <x v="258"/>
  </r>
  <r>
    <d v="2018-08-31T00:00:00"/>
    <n v="1.79"/>
    <n v="1.71"/>
    <x v="258"/>
  </r>
  <r>
    <d v="2018-09-03T00:00:00"/>
    <n v="1.79"/>
    <n v="1.71"/>
    <x v="259"/>
  </r>
  <r>
    <d v="2018-09-04T00:00:00"/>
    <n v="1.79"/>
    <n v="1.71"/>
    <x v="259"/>
  </r>
  <r>
    <d v="2018-09-05T00:00:00"/>
    <n v="1.79"/>
    <n v="1.71"/>
    <x v="259"/>
  </r>
  <r>
    <d v="2018-09-06T00:00:00"/>
    <n v="1.79"/>
    <n v="1.71"/>
    <x v="259"/>
  </r>
  <r>
    <d v="2018-09-07T00:00:00"/>
    <n v="1.79"/>
    <n v="1.71"/>
    <x v="259"/>
  </r>
  <r>
    <d v="2018-09-10T00:00:00"/>
    <n v="1.79"/>
    <n v="1.71"/>
    <x v="259"/>
  </r>
  <r>
    <d v="2018-09-11T00:00:00"/>
    <n v="1.79"/>
    <n v="1.71"/>
    <x v="259"/>
  </r>
  <r>
    <d v="2018-09-12T00:00:00"/>
    <n v="1.79"/>
    <n v="1.71"/>
    <x v="259"/>
  </r>
  <r>
    <d v="2018-09-13T00:00:00"/>
    <n v="1.79"/>
    <n v="1.71"/>
    <x v="259"/>
  </r>
  <r>
    <d v="2018-09-14T00:00:00"/>
    <n v="1.79"/>
    <n v="1.71"/>
    <x v="259"/>
  </r>
  <r>
    <d v="2018-09-17T00:00:00"/>
    <n v="1.79"/>
    <n v="1.72"/>
    <x v="259"/>
  </r>
  <r>
    <d v="2018-09-18T00:00:00"/>
    <n v="1.79"/>
    <n v="1.72"/>
    <x v="259"/>
  </r>
  <r>
    <d v="2018-09-19T00:00:00"/>
    <n v="1.79"/>
    <n v="1.72"/>
    <x v="259"/>
  </r>
  <r>
    <d v="2018-09-20T00:00:00"/>
    <n v="1.79"/>
    <n v="1.72"/>
    <x v="259"/>
  </r>
  <r>
    <d v="2018-09-21T00:00:00"/>
    <n v="1.79"/>
    <n v="1.72"/>
    <x v="259"/>
  </r>
  <r>
    <d v="2018-09-24T00:00:00"/>
    <n v="1.79"/>
    <n v="1.72"/>
    <x v="259"/>
  </r>
  <r>
    <d v="2018-09-25T00:00:00"/>
    <n v="1.79"/>
    <n v="1.72"/>
    <x v="259"/>
  </r>
  <r>
    <d v="2018-09-26T00:00:00"/>
    <n v="1.79"/>
    <n v="1.72"/>
    <x v="259"/>
  </r>
  <r>
    <d v="2018-09-27T00:00:00"/>
    <n v="1.79"/>
    <n v="1.72"/>
    <x v="259"/>
  </r>
  <r>
    <d v="2018-09-28T00:00:00"/>
    <n v="1.79"/>
    <n v="1.72"/>
    <x v="259"/>
  </r>
  <r>
    <d v="2018-10-01T00:00:00"/>
    <n v="1.79"/>
    <n v="1.72"/>
    <x v="260"/>
  </r>
  <r>
    <d v="2018-10-02T00:00:00"/>
    <n v="1.79"/>
    <n v="1.72"/>
    <x v="260"/>
  </r>
  <r>
    <d v="2018-10-03T00:00:00"/>
    <n v="1.79"/>
    <n v="1.72"/>
    <x v="260"/>
  </r>
  <r>
    <d v="2018-10-04T00:00:00"/>
    <n v="1.79"/>
    <n v="1.72"/>
    <x v="260"/>
  </r>
  <r>
    <d v="2018-10-05T00:00:00"/>
    <n v="1.79"/>
    <n v="1.72"/>
    <x v="260"/>
  </r>
  <r>
    <d v="2018-10-08T00:00:00"/>
    <n v="1.79"/>
    <n v="1.72"/>
    <x v="260"/>
  </r>
  <r>
    <d v="2018-10-09T00:00:00"/>
    <n v="1.79"/>
    <n v="1.72"/>
    <x v="260"/>
  </r>
  <r>
    <d v="2018-10-10T00:00:00"/>
    <n v="1.79"/>
    <n v="1.72"/>
    <x v="260"/>
  </r>
  <r>
    <d v="2018-10-11T00:00:00"/>
    <n v="1.79"/>
    <n v="1.72"/>
    <x v="260"/>
  </r>
  <r>
    <d v="2018-10-12T00:00:00"/>
    <n v="1.79"/>
    <n v="1.72"/>
    <x v="260"/>
  </r>
  <r>
    <d v="2018-10-15T00:00:00"/>
    <n v="1.79"/>
    <n v="1.72"/>
    <x v="260"/>
  </r>
  <r>
    <d v="2018-10-16T00:00:00"/>
    <n v="1.79"/>
    <n v="1.72"/>
    <x v="260"/>
  </r>
  <r>
    <d v="2018-10-17T00:00:00"/>
    <n v="1.79"/>
    <n v="1.72"/>
    <x v="260"/>
  </r>
  <r>
    <d v="2018-10-18T00:00:00"/>
    <n v="1.79"/>
    <n v="1.72"/>
    <x v="260"/>
  </r>
  <r>
    <d v="2018-10-19T00:00:00"/>
    <n v="1.79"/>
    <n v="1.72"/>
    <x v="260"/>
  </r>
  <r>
    <d v="2018-10-22T00:00:00"/>
    <n v="1.79"/>
    <n v="1.72"/>
    <x v="260"/>
  </r>
  <r>
    <d v="2018-10-23T00:00:00"/>
    <n v="1.79"/>
    <n v="1.72"/>
    <x v="260"/>
  </r>
  <r>
    <d v="2018-10-24T00:00:00"/>
    <n v="1.79"/>
    <n v="1.72"/>
    <x v="260"/>
  </r>
  <r>
    <d v="2018-10-25T00:00:00"/>
    <n v="1.79"/>
    <n v="1.72"/>
    <x v="260"/>
  </r>
  <r>
    <d v="2018-10-26T00:00:00"/>
    <n v="1.79"/>
    <n v="1.72"/>
    <x v="260"/>
  </r>
  <r>
    <d v="2018-10-29T00:00:00"/>
    <n v="1.79"/>
    <n v="1.72"/>
    <x v="260"/>
  </r>
  <r>
    <d v="2018-10-30T00:00:00"/>
    <n v="1.79"/>
    <n v="1.72"/>
    <x v="260"/>
  </r>
  <r>
    <d v="2018-10-31T00:00:00"/>
    <n v="1.79"/>
    <n v="1.72"/>
    <x v="260"/>
  </r>
  <r>
    <d v="2018-11-02T00:00:00"/>
    <n v="1.79"/>
    <n v="1.72"/>
    <x v="261"/>
  </r>
  <r>
    <d v="2018-11-05T00:00:00"/>
    <n v="1.79"/>
    <n v="1.72"/>
    <x v="261"/>
  </r>
  <r>
    <d v="2018-11-06T00:00:00"/>
    <n v="1.79"/>
    <n v="1.72"/>
    <x v="261"/>
  </r>
  <r>
    <d v="2018-11-07T00:00:00"/>
    <n v="1.79"/>
    <n v="1.72"/>
    <x v="261"/>
  </r>
  <r>
    <d v="2018-11-08T00:00:00"/>
    <n v="1.79"/>
    <n v="1.72"/>
    <x v="261"/>
  </r>
  <r>
    <d v="2018-11-09T00:00:00"/>
    <n v="1.79"/>
    <n v="1.72"/>
    <x v="261"/>
  </r>
  <r>
    <d v="2018-11-12T00:00:00"/>
    <n v="1.79"/>
    <n v="1.72"/>
    <x v="261"/>
  </r>
  <r>
    <d v="2018-11-13T00:00:00"/>
    <n v="1.79"/>
    <n v="1.72"/>
    <x v="261"/>
  </r>
  <r>
    <d v="2018-11-14T00:00:00"/>
    <n v="1.79"/>
    <n v="1.72"/>
    <x v="261"/>
  </r>
  <r>
    <d v="2018-11-15T00:00:00"/>
    <n v="1.79"/>
    <n v="1.72"/>
    <x v="261"/>
  </r>
  <r>
    <d v="2018-11-16T00:00:00"/>
    <n v="1.79"/>
    <n v="1.72"/>
    <x v="261"/>
  </r>
  <r>
    <d v="2018-11-19T00:00:00"/>
    <n v="1.79"/>
    <n v="1.72"/>
    <x v="261"/>
  </r>
  <r>
    <d v="2018-11-20T00:00:00"/>
    <n v="1.79"/>
    <n v="1.72"/>
    <x v="261"/>
  </r>
  <r>
    <d v="2018-11-21T00:00:00"/>
    <n v="1.79"/>
    <n v="1.72"/>
    <x v="261"/>
  </r>
  <r>
    <d v="2018-11-22T00:00:00"/>
    <n v="1.79"/>
    <n v="1.72"/>
    <x v="261"/>
  </r>
  <r>
    <d v="2018-11-23T00:00:00"/>
    <n v="1.79"/>
    <n v="1.72"/>
    <x v="261"/>
  </r>
  <r>
    <d v="2018-11-26T00:00:00"/>
    <n v="1.79"/>
    <n v="1.72"/>
    <x v="261"/>
  </r>
  <r>
    <d v="2018-11-27T00:00:00"/>
    <n v="1.79"/>
    <n v="1.72"/>
    <x v="261"/>
  </r>
  <r>
    <d v="2018-11-28T00:00:00"/>
    <n v="1.79"/>
    <n v="1.72"/>
    <x v="261"/>
  </r>
  <r>
    <d v="2018-11-29T00:00:00"/>
    <n v="1.79"/>
    <n v="1.72"/>
    <x v="261"/>
  </r>
  <r>
    <d v="2018-11-30T00:00:00"/>
    <n v="1.79"/>
    <n v="1.72"/>
    <x v="261"/>
  </r>
  <r>
    <d v="2018-12-03T00:00:00"/>
    <n v="1.79"/>
    <n v="1.72"/>
    <x v="262"/>
  </r>
  <r>
    <d v="2018-12-04T00:00:00"/>
    <n v="1.79"/>
    <n v="1.72"/>
    <x v="262"/>
  </r>
  <r>
    <d v="2018-12-05T00:00:00"/>
    <n v="1.79"/>
    <n v="1.72"/>
    <x v="262"/>
  </r>
  <r>
    <d v="2018-12-06T00:00:00"/>
    <n v="1.79"/>
    <n v="1.72"/>
    <x v="262"/>
  </r>
  <r>
    <d v="2018-12-07T00:00:00"/>
    <n v="1.79"/>
    <n v="1.72"/>
    <x v="262"/>
  </r>
  <r>
    <d v="2018-12-10T00:00:00"/>
    <n v="1.79"/>
    <n v="1.72"/>
    <x v="262"/>
  </r>
  <r>
    <d v="2018-12-11T00:00:00"/>
    <n v="1.79"/>
    <n v="1.72"/>
    <x v="262"/>
  </r>
  <r>
    <d v="2018-12-12T00:00:00"/>
    <n v="1.79"/>
    <n v="1.72"/>
    <x v="262"/>
  </r>
  <r>
    <d v="2018-12-13T00:00:00"/>
    <n v="1.79"/>
    <n v="1.72"/>
    <x v="262"/>
  </r>
  <r>
    <d v="2018-12-14T00:00:00"/>
    <n v="1.79"/>
    <n v="1.72"/>
    <x v="262"/>
  </r>
  <r>
    <d v="2018-12-17T00:00:00"/>
    <n v="1.79"/>
    <n v="1.72"/>
    <x v="262"/>
  </r>
  <r>
    <d v="2018-12-18T00:00:00"/>
    <n v="1.79"/>
    <n v="1.72"/>
    <x v="262"/>
  </r>
  <r>
    <d v="2018-12-19T00:00:00"/>
    <n v="1.79"/>
    <n v="1.72"/>
    <x v="262"/>
  </r>
  <r>
    <d v="2018-12-20T00:00:00"/>
    <n v="1.79"/>
    <n v="1.72"/>
    <x v="262"/>
  </r>
  <r>
    <d v="2018-12-21T00:00:00"/>
    <n v="1.79"/>
    <n v="1.72"/>
    <x v="262"/>
  </r>
  <r>
    <d v="2018-12-24T00:00:00"/>
    <n v="1.79"/>
    <n v="1.72"/>
    <x v="262"/>
  </r>
  <r>
    <d v="2018-12-27T00:00:00"/>
    <n v="1.79"/>
    <n v="1.72"/>
    <x v="262"/>
  </r>
  <r>
    <d v="2018-12-28T00:00:00"/>
    <n v="1.79"/>
    <n v="1.72"/>
    <x v="262"/>
  </r>
  <r>
    <d v="2018-12-31T00:00:00"/>
    <n v="1.79"/>
    <n v="1.72"/>
    <x v="262"/>
  </r>
  <r>
    <d v="2019-01-02T00:00:00"/>
    <n v="1.79"/>
    <n v="1.72"/>
    <x v="263"/>
  </r>
  <r>
    <d v="2019-01-03T00:00:00"/>
    <n v="1.79"/>
    <n v="1.72"/>
    <x v="263"/>
  </r>
  <r>
    <d v="2019-01-04T00:00:00"/>
    <n v="1.79"/>
    <n v="1.72"/>
    <x v="263"/>
  </r>
  <r>
    <d v="2019-01-07T00:00:00"/>
    <n v="1.79"/>
    <n v="1.72"/>
    <x v="263"/>
  </r>
  <r>
    <d v="2019-01-08T00:00:00"/>
    <n v="1.79"/>
    <n v="1.72"/>
    <x v="263"/>
  </r>
  <r>
    <d v="2019-01-09T00:00:00"/>
    <n v="1.79"/>
    <n v="1.72"/>
    <x v="263"/>
  </r>
  <r>
    <d v="2019-01-10T00:00:00"/>
    <n v="1.79"/>
    <n v="1.72"/>
    <x v="263"/>
  </r>
  <r>
    <d v="2019-01-11T00:00:00"/>
    <n v="1.79"/>
    <n v="1.72"/>
    <x v="263"/>
  </r>
  <r>
    <d v="2019-01-14T00:00:00"/>
    <n v="1.79"/>
    <n v="1.72"/>
    <x v="263"/>
  </r>
  <r>
    <d v="2019-01-15T00:00:00"/>
    <n v="1.79"/>
    <n v="1.72"/>
    <x v="263"/>
  </r>
  <r>
    <d v="2019-01-16T00:00:00"/>
    <n v="1.79"/>
    <n v="1.72"/>
    <x v="263"/>
  </r>
  <r>
    <d v="2019-01-17T00:00:00"/>
    <n v="1.79"/>
    <n v="1.72"/>
    <x v="263"/>
  </r>
  <r>
    <d v="2019-01-18T00:00:00"/>
    <n v="1.79"/>
    <n v="1.72"/>
    <x v="263"/>
  </r>
  <r>
    <d v="2019-01-21T00:00:00"/>
    <n v="1.79"/>
    <n v="1.72"/>
    <x v="263"/>
  </r>
  <r>
    <d v="2019-01-22T00:00:00"/>
    <n v="1.79"/>
    <n v="1.72"/>
    <x v="263"/>
  </r>
  <r>
    <d v="2019-01-23T00:00:00"/>
    <n v="1.79"/>
    <n v="1.72"/>
    <x v="263"/>
  </r>
  <r>
    <d v="2019-01-24T00:00:00"/>
    <n v="1.79"/>
    <n v="1.72"/>
    <x v="263"/>
  </r>
  <r>
    <d v="2019-01-25T00:00:00"/>
    <n v="1.79"/>
    <n v="1.72"/>
    <x v="263"/>
  </r>
  <r>
    <d v="2019-01-28T00:00:00"/>
    <n v="1.79"/>
    <n v="1.72"/>
    <x v="263"/>
  </r>
  <r>
    <d v="2019-01-29T00:00:00"/>
    <n v="1.79"/>
    <n v="1.72"/>
    <x v="263"/>
  </r>
  <r>
    <d v="2019-01-30T00:00:00"/>
    <n v="1.79"/>
    <n v="1.72"/>
    <x v="263"/>
  </r>
  <r>
    <d v="2019-01-31T00:00:00"/>
    <n v="1.79"/>
    <n v="1.72"/>
    <x v="263"/>
  </r>
  <r>
    <d v="2019-02-01T00:00:00"/>
    <n v="1.79"/>
    <n v="1.72"/>
    <x v="264"/>
  </r>
  <r>
    <d v="2019-02-04T00:00:00"/>
    <n v="1.79"/>
    <n v="1.72"/>
    <x v="264"/>
  </r>
  <r>
    <d v="2019-02-05T00:00:00"/>
    <n v="1.79"/>
    <n v="1.72"/>
    <x v="264"/>
  </r>
  <r>
    <d v="2019-02-06T00:00:00"/>
    <n v="1.79"/>
    <n v="1.72"/>
    <x v="264"/>
  </r>
  <r>
    <d v="2019-02-07T00:00:00"/>
    <n v="1.79"/>
    <n v="1.72"/>
    <x v="264"/>
  </r>
  <r>
    <d v="2019-02-08T00:00:00"/>
    <n v="1.79"/>
    <n v="1.72"/>
    <x v="264"/>
  </r>
  <r>
    <d v="2019-02-11T00:00:00"/>
    <n v="1.79"/>
    <n v="1.72"/>
    <x v="264"/>
  </r>
  <r>
    <d v="2019-02-12T00:00:00"/>
    <n v="1.79"/>
    <n v="1.72"/>
    <x v="264"/>
  </r>
  <r>
    <d v="2019-02-13T00:00:00"/>
    <n v="1.79"/>
    <n v="1.72"/>
    <x v="264"/>
  </r>
  <r>
    <d v="2019-02-14T00:00:00"/>
    <n v="1.79"/>
    <n v="1.72"/>
    <x v="264"/>
  </r>
  <r>
    <d v="2019-02-15T00:00:00"/>
    <n v="1.79"/>
    <n v="1.72"/>
    <x v="264"/>
  </r>
  <r>
    <d v="2019-02-18T00:00:00"/>
    <n v="1.79"/>
    <n v="1.72"/>
    <x v="264"/>
  </r>
  <r>
    <d v="2019-02-19T00:00:00"/>
    <n v="1.79"/>
    <n v="1.72"/>
    <x v="264"/>
  </r>
  <r>
    <d v="2019-02-20T00:00:00"/>
    <n v="1.79"/>
    <n v="1.72"/>
    <x v="264"/>
  </r>
  <r>
    <d v="2019-02-21T00:00:00"/>
    <n v="1.79"/>
    <n v="1.72"/>
    <x v="264"/>
  </r>
  <r>
    <d v="2019-02-22T00:00:00"/>
    <n v="1.79"/>
    <n v="1.72"/>
    <x v="264"/>
  </r>
  <r>
    <d v="2019-02-25T00:00:00"/>
    <n v="1.79"/>
    <n v="1.72"/>
    <x v="264"/>
  </r>
  <r>
    <d v="2019-02-26T00:00:00"/>
    <n v="1.79"/>
    <n v="1.72"/>
    <x v="264"/>
  </r>
  <r>
    <d v="2019-02-27T00:00:00"/>
    <n v="1.79"/>
    <n v="1.72"/>
    <x v="264"/>
  </r>
  <r>
    <d v="2019-02-28T00:00:00"/>
    <n v="1.79"/>
    <n v="1.72"/>
    <x v="264"/>
  </r>
  <r>
    <d v="2019-03-01T00:00:00"/>
    <n v="1.79"/>
    <n v="1.72"/>
    <x v="265"/>
  </r>
  <r>
    <d v="2019-03-04T00:00:00"/>
    <n v="1.79"/>
    <n v="1.72"/>
    <x v="265"/>
  </r>
  <r>
    <d v="2019-03-05T00:00:00"/>
    <n v="1.79"/>
    <n v="1.72"/>
    <x v="265"/>
  </r>
  <r>
    <d v="2019-03-06T00:00:00"/>
    <n v="1.79"/>
    <n v="1.72"/>
    <x v="265"/>
  </r>
  <r>
    <d v="2019-03-07T00:00:00"/>
    <n v="1.79"/>
    <n v="1.72"/>
    <x v="265"/>
  </r>
  <r>
    <d v="2019-03-08T00:00:00"/>
    <n v="1.79"/>
    <n v="1.72"/>
    <x v="265"/>
  </r>
  <r>
    <d v="2019-03-11T00:00:00"/>
    <n v="1.79"/>
    <n v="1.72"/>
    <x v="265"/>
  </r>
  <r>
    <d v="2019-03-12T00:00:00"/>
    <n v="1.79"/>
    <n v="1.72"/>
    <x v="265"/>
  </r>
  <r>
    <d v="2019-03-13T00:00:00"/>
    <n v="1.79"/>
    <n v="1.72"/>
    <x v="265"/>
  </r>
  <r>
    <d v="2019-03-14T00:00:00"/>
    <n v="1.79"/>
    <n v="1.72"/>
    <x v="265"/>
  </r>
  <r>
    <d v="2019-03-15T00:00:00"/>
    <n v="1.79"/>
    <n v="1.72"/>
    <x v="265"/>
  </r>
  <r>
    <d v="2019-03-18T00:00:00"/>
    <n v="1.79"/>
    <n v="1.72"/>
    <x v="265"/>
  </r>
  <r>
    <d v="2019-03-19T00:00:00"/>
    <n v="1.79"/>
    <n v="1.72"/>
    <x v="265"/>
  </r>
  <r>
    <d v="2019-03-20T00:00:00"/>
    <n v="1.79"/>
    <n v="1.72"/>
    <x v="265"/>
  </r>
  <r>
    <d v="2019-03-21T00:00:00"/>
    <n v="1.79"/>
    <n v="1.72"/>
    <x v="265"/>
  </r>
  <r>
    <d v="2019-03-22T00:00:00"/>
    <n v="1.79"/>
    <n v="1.72"/>
    <x v="265"/>
  </r>
  <r>
    <d v="2019-03-25T00:00:00"/>
    <n v="1.79"/>
    <n v="1.72"/>
    <x v="265"/>
  </r>
  <r>
    <d v="2019-03-26T00:00:00"/>
    <n v="1.79"/>
    <n v="1.72"/>
    <x v="265"/>
  </r>
  <r>
    <d v="2019-03-27T00:00:00"/>
    <n v="1.79"/>
    <n v="1.72"/>
    <x v="265"/>
  </r>
  <r>
    <d v="2019-03-28T00:00:00"/>
    <n v="1.79"/>
    <n v="1.72"/>
    <x v="265"/>
  </r>
  <r>
    <d v="2019-03-29T00:00:00"/>
    <n v="1.79"/>
    <n v="1.72"/>
    <x v="265"/>
  </r>
  <r>
    <d v="2019-04-01T00:00:00"/>
    <n v="1.79"/>
    <n v="1.72"/>
    <x v="266"/>
  </r>
  <r>
    <d v="2019-04-02T00:00:00"/>
    <n v="1.79"/>
    <n v="1.72"/>
    <x v="266"/>
  </r>
  <r>
    <d v="2019-04-03T00:00:00"/>
    <n v="1.79"/>
    <n v="1.72"/>
    <x v="266"/>
  </r>
  <r>
    <d v="2019-04-04T00:00:00"/>
    <n v="1.79"/>
    <n v="1.72"/>
    <x v="266"/>
  </r>
  <r>
    <d v="2019-04-05T00:00:00"/>
    <n v="1.79"/>
    <n v="1.72"/>
    <x v="266"/>
  </r>
  <r>
    <d v="2019-04-08T00:00:00"/>
    <n v="1.79"/>
    <n v="1.72"/>
    <x v="266"/>
  </r>
  <r>
    <d v="2019-04-09T00:00:00"/>
    <n v="1.79"/>
    <n v="1.72"/>
    <x v="266"/>
  </r>
  <r>
    <d v="2019-04-10T00:00:00"/>
    <n v="1.79"/>
    <n v="1.72"/>
    <x v="266"/>
  </r>
  <r>
    <d v="2019-04-11T00:00:00"/>
    <n v="1.79"/>
    <n v="1.72"/>
    <x v="266"/>
  </r>
  <r>
    <d v="2019-04-12T00:00:00"/>
    <n v="1.79"/>
    <n v="1.72"/>
    <x v="266"/>
  </r>
  <r>
    <d v="2019-04-15T00:00:00"/>
    <n v="1.79"/>
    <n v="1.72"/>
    <x v="266"/>
  </r>
  <r>
    <d v="2019-04-16T00:00:00"/>
    <n v="1.79"/>
    <n v="1.72"/>
    <x v="266"/>
  </r>
  <r>
    <d v="2019-04-17T00:00:00"/>
    <n v="1.79"/>
    <n v="1.72"/>
    <x v="266"/>
  </r>
  <r>
    <d v="2019-04-18T00:00:00"/>
    <n v="1.79"/>
    <n v="1.72"/>
    <x v="266"/>
  </r>
  <r>
    <d v="2019-04-23T00:00:00"/>
    <n v="1.79"/>
    <n v="1.72"/>
    <x v="266"/>
  </r>
  <r>
    <d v="2019-04-24T00:00:00"/>
    <n v="1.79"/>
    <n v="1.72"/>
    <x v="266"/>
  </r>
  <r>
    <d v="2019-04-25T00:00:00"/>
    <n v="1.79"/>
    <n v="1.72"/>
    <x v="266"/>
  </r>
  <r>
    <d v="2019-04-26T00:00:00"/>
    <n v="1.79"/>
    <n v="1.72"/>
    <x v="266"/>
  </r>
  <r>
    <d v="2019-04-29T00:00:00"/>
    <n v="1.79"/>
    <n v="1.72"/>
    <x v="266"/>
  </r>
  <r>
    <d v="2019-04-30T00:00:00"/>
    <n v="1.79"/>
    <n v="1.72"/>
    <x v="266"/>
  </r>
  <r>
    <d v="2019-05-02T00:00:00"/>
    <n v="1.79"/>
    <n v="1.72"/>
    <x v="267"/>
  </r>
  <r>
    <d v="2019-05-06T00:00:00"/>
    <n v="1.79"/>
    <n v="1.72"/>
    <x v="267"/>
  </r>
  <r>
    <d v="2019-05-07T00:00:00"/>
    <n v="1.79"/>
    <n v="1.72"/>
    <x v="267"/>
  </r>
  <r>
    <d v="2019-05-08T00:00:00"/>
    <n v="1.79"/>
    <n v="1.72"/>
    <x v="267"/>
  </r>
  <r>
    <d v="2019-05-09T00:00:00"/>
    <n v="1.79"/>
    <n v="1.72"/>
    <x v="267"/>
  </r>
  <r>
    <d v="2019-05-10T00:00:00"/>
    <n v="1.79"/>
    <n v="1.72"/>
    <x v="267"/>
  </r>
  <r>
    <d v="2019-05-13T00:00:00"/>
    <n v="1.79"/>
    <n v="1.72"/>
    <x v="267"/>
  </r>
  <r>
    <d v="2019-05-14T00:00:00"/>
    <n v="1.79"/>
    <n v="1.72"/>
    <x v="267"/>
  </r>
  <r>
    <d v="2019-05-15T00:00:00"/>
    <n v="1.79"/>
    <n v="1.72"/>
    <x v="267"/>
  </r>
  <r>
    <d v="2019-05-16T00:00:00"/>
    <n v="1.79"/>
    <n v="1.72"/>
    <x v="267"/>
  </r>
  <r>
    <d v="2019-05-17T00:00:00"/>
    <n v="1.79"/>
    <n v="1.72"/>
    <x v="267"/>
  </r>
  <r>
    <d v="2019-05-20T00:00:00"/>
    <n v="1.79"/>
    <n v="1.72"/>
    <x v="267"/>
  </r>
  <r>
    <d v="2019-05-21T00:00:00"/>
    <n v="1.79"/>
    <n v="1.72"/>
    <x v="267"/>
  </r>
  <r>
    <d v="2019-05-22T00:00:00"/>
    <n v="1.79"/>
    <n v="1.72"/>
    <x v="267"/>
  </r>
  <r>
    <d v="2019-05-23T00:00:00"/>
    <n v="1.79"/>
    <n v="1.72"/>
    <x v="267"/>
  </r>
  <r>
    <d v="2019-05-24T00:00:00"/>
    <n v="1.79"/>
    <n v="1.72"/>
    <x v="267"/>
  </r>
  <r>
    <d v="2019-05-27T00:00:00"/>
    <n v="1.79"/>
    <n v="1.72"/>
    <x v="267"/>
  </r>
  <r>
    <d v="2019-05-28T00:00:00"/>
    <n v="1.79"/>
    <n v="1.72"/>
    <x v="267"/>
  </r>
  <r>
    <d v="2019-05-29T00:00:00"/>
    <n v="1.79"/>
    <n v="1.72"/>
    <x v="267"/>
  </r>
  <r>
    <d v="2019-05-30T00:00:00"/>
    <n v="1.79"/>
    <n v="1.72"/>
    <x v="267"/>
  </r>
  <r>
    <d v="2019-05-31T00:00:00"/>
    <n v="1.79"/>
    <n v="1.72"/>
    <x v="267"/>
  </r>
  <r>
    <d v="2019-06-03T00:00:00"/>
    <n v="1.79"/>
    <n v="1.72"/>
    <x v="268"/>
  </r>
  <r>
    <d v="2019-06-04T00:00:00"/>
    <n v="1.79"/>
    <n v="1.72"/>
    <x v="268"/>
  </r>
  <r>
    <d v="2019-06-05T00:00:00"/>
    <n v="1.79"/>
    <n v="1.72"/>
    <x v="268"/>
  </r>
  <r>
    <d v="2019-06-06T00:00:00"/>
    <n v="1.79"/>
    <n v="1.72"/>
    <x v="268"/>
  </r>
  <r>
    <d v="2019-06-07T00:00:00"/>
    <n v="1.79"/>
    <n v="1.72"/>
    <x v="268"/>
  </r>
  <r>
    <d v="2019-06-10T00:00:00"/>
    <n v="1.79"/>
    <n v="1.72"/>
    <x v="268"/>
  </r>
  <r>
    <d v="2019-06-11T00:00:00"/>
    <n v="1.79"/>
    <n v="1.72"/>
    <x v="268"/>
  </r>
  <r>
    <d v="2019-06-12T00:00:00"/>
    <n v="1.79"/>
    <n v="1.72"/>
    <x v="268"/>
  </r>
  <r>
    <d v="2019-06-13T00:00:00"/>
    <n v="1.79"/>
    <n v="1.72"/>
    <x v="268"/>
  </r>
  <r>
    <d v="2019-06-14T00:00:00"/>
    <n v="1.79"/>
    <n v="1.72"/>
    <x v="268"/>
  </r>
  <r>
    <d v="2019-06-17T00:00:00"/>
    <n v="1.79"/>
    <n v="1.72"/>
    <x v="268"/>
  </r>
  <r>
    <d v="2019-06-18T00:00:00"/>
    <n v="1.79"/>
    <n v="1.72"/>
    <x v="268"/>
  </r>
  <r>
    <d v="2019-06-19T00:00:00"/>
    <n v="1.79"/>
    <n v="1.72"/>
    <x v="268"/>
  </r>
  <r>
    <d v="2019-06-21T00:00:00"/>
    <n v="1.79"/>
    <n v="1.72"/>
    <x v="268"/>
  </r>
  <r>
    <d v="2019-06-24T00:00:00"/>
    <n v="1.79"/>
    <n v="1.72"/>
    <x v="268"/>
  </r>
  <r>
    <d v="2019-06-25T00:00:00"/>
    <n v="1.79"/>
    <n v="1.72"/>
    <x v="268"/>
  </r>
  <r>
    <d v="2019-06-26T00:00:00"/>
    <n v="1.79"/>
    <n v="1.72"/>
    <x v="268"/>
  </r>
  <r>
    <d v="2019-06-27T00:00:00"/>
    <n v="1.79"/>
    <n v="1.72"/>
    <x v="268"/>
  </r>
  <r>
    <d v="2019-06-28T00:00:00"/>
    <n v="1.79"/>
    <n v="1.72"/>
    <x v="268"/>
  </r>
  <r>
    <d v="2019-07-01T00:00:00"/>
    <n v="1.79"/>
    <n v="1.72"/>
    <x v="269"/>
  </r>
  <r>
    <d v="2019-07-02T00:00:00"/>
    <n v="1.79"/>
    <n v="1.72"/>
    <x v="269"/>
  </r>
  <r>
    <d v="2019-07-03T00:00:00"/>
    <n v="1.79"/>
    <n v="1.72"/>
    <x v="269"/>
  </r>
  <r>
    <d v="2019-07-04T00:00:00"/>
    <n v="1.79"/>
    <n v="1.72"/>
    <x v="269"/>
  </r>
  <r>
    <d v="2019-07-05T00:00:00"/>
    <n v="1.79"/>
    <n v="1.72"/>
    <x v="269"/>
  </r>
  <r>
    <d v="2019-07-08T00:00:00"/>
    <n v="1.79"/>
    <n v="1.72"/>
    <x v="269"/>
  </r>
  <r>
    <d v="2019-07-09T00:00:00"/>
    <n v="1.79"/>
    <n v="1.72"/>
    <x v="269"/>
  </r>
  <r>
    <d v="2019-07-10T00:00:00"/>
    <n v="1.79"/>
    <n v="1.72"/>
    <x v="269"/>
  </r>
  <r>
    <d v="2019-07-11T00:00:00"/>
    <n v="1.79"/>
    <n v="1.72"/>
    <x v="269"/>
  </r>
  <r>
    <d v="2019-07-12T00:00:00"/>
    <n v="1.79"/>
    <n v="1.72"/>
    <x v="269"/>
  </r>
  <r>
    <d v="2019-07-15T00:00:00"/>
    <n v="1.79"/>
    <n v="1.72"/>
    <x v="269"/>
  </r>
  <r>
    <d v="2019-07-16T00:00:00"/>
    <n v="1.79"/>
    <n v="1.72"/>
    <x v="269"/>
  </r>
  <r>
    <d v="2019-07-17T00:00:00"/>
    <n v="1.79"/>
    <n v="1.72"/>
    <x v="269"/>
  </r>
  <r>
    <d v="2019-07-18T00:00:00"/>
    <n v="1.79"/>
    <n v="1.72"/>
    <x v="269"/>
  </r>
  <r>
    <d v="2019-07-19T00:00:00"/>
    <n v="1.79"/>
    <n v="1.72"/>
    <x v="269"/>
  </r>
  <r>
    <d v="2019-07-22T00:00:00"/>
    <n v="1.79"/>
    <n v="1.72"/>
    <x v="269"/>
  </r>
  <r>
    <d v="2019-07-23T00:00:00"/>
    <n v="1.79"/>
    <n v="1.72"/>
    <x v="269"/>
  </r>
  <r>
    <d v="2019-07-24T00:00:00"/>
    <n v="1.79"/>
    <n v="1.72"/>
    <x v="269"/>
  </r>
  <r>
    <d v="2019-07-25T00:00:00"/>
    <n v="1.79"/>
    <n v="1.72"/>
    <x v="269"/>
  </r>
  <r>
    <d v="2019-07-26T00:00:00"/>
    <n v="1.79"/>
    <n v="1.72"/>
    <x v="269"/>
  </r>
  <r>
    <d v="2019-07-29T00:00:00"/>
    <n v="1.79"/>
    <n v="1.72"/>
    <x v="269"/>
  </r>
  <r>
    <d v="2019-07-30T00:00:00"/>
    <n v="1.79"/>
    <n v="1.72"/>
    <x v="269"/>
  </r>
  <r>
    <d v="2019-07-31T00:00:00"/>
    <n v="1.79"/>
    <n v="1.72"/>
    <x v="269"/>
  </r>
  <r>
    <d v="2019-08-01T00:00:00"/>
    <n v="1.79"/>
    <n v="1.72"/>
    <x v="270"/>
  </r>
  <r>
    <d v="2019-08-02T00:00:00"/>
    <n v="1.79"/>
    <n v="1.72"/>
    <x v="270"/>
  </r>
  <r>
    <d v="2019-08-05T00:00:00"/>
    <n v="1.79"/>
    <n v="1.72"/>
    <x v="270"/>
  </r>
  <r>
    <d v="2019-08-06T00:00:00"/>
    <n v="1.79"/>
    <n v="1.72"/>
    <x v="270"/>
  </r>
  <r>
    <d v="2019-08-07T00:00:00"/>
    <n v="1.79"/>
    <n v="1.72"/>
    <x v="270"/>
  </r>
  <r>
    <d v="2019-08-08T00:00:00"/>
    <n v="1.79"/>
    <n v="1.72"/>
    <x v="270"/>
  </r>
  <r>
    <d v="2019-08-09T00:00:00"/>
    <n v="1.79"/>
    <n v="1.72"/>
    <x v="270"/>
  </r>
  <r>
    <d v="2019-08-12T00:00:00"/>
    <n v="1.79"/>
    <n v="1.72"/>
    <x v="270"/>
  </r>
  <r>
    <d v="2019-08-13T00:00:00"/>
    <n v="1.79"/>
    <n v="1.72"/>
    <x v="270"/>
  </r>
  <r>
    <d v="2019-08-14T00:00:00"/>
    <n v="1.79"/>
    <n v="1.72"/>
    <x v="270"/>
  </r>
  <r>
    <d v="2019-08-16T00:00:00"/>
    <n v="1.79"/>
    <n v="1.72"/>
    <x v="270"/>
  </r>
  <r>
    <d v="2019-08-19T00:00:00"/>
    <n v="1.79"/>
    <n v="1.72"/>
    <x v="270"/>
  </r>
  <r>
    <d v="2019-08-20T00:00:00"/>
    <n v="1.79"/>
    <n v="1.72"/>
    <x v="270"/>
  </r>
  <r>
    <d v="2019-08-21T00:00:00"/>
    <n v="1.79"/>
    <n v="1.72"/>
    <x v="270"/>
  </r>
  <r>
    <d v="2019-08-22T00:00:00"/>
    <n v="1.79"/>
    <n v="1.72"/>
    <x v="270"/>
  </r>
  <r>
    <d v="2019-08-23T00:00:00"/>
    <n v="1.79"/>
    <n v="1.72"/>
    <x v="270"/>
  </r>
  <r>
    <d v="2019-08-26T00:00:00"/>
    <n v="1.79"/>
    <n v="1.72"/>
    <x v="270"/>
  </r>
  <r>
    <d v="2019-08-27T00:00:00"/>
    <n v="1.79"/>
    <n v="1.72"/>
    <x v="270"/>
  </r>
  <r>
    <d v="2019-08-28T00:00:00"/>
    <n v="1.79"/>
    <n v="1.72"/>
    <x v="270"/>
  </r>
  <r>
    <d v="2019-08-29T00:00:00"/>
    <n v="1.79"/>
    <n v="1.72"/>
    <x v="270"/>
  </r>
  <r>
    <d v="2019-08-30T00:00:00"/>
    <n v="1.79"/>
    <n v="1.72"/>
    <x v="270"/>
  </r>
  <r>
    <d v="2019-09-02T00:00:00"/>
    <n v="1.79"/>
    <n v="1.72"/>
    <x v="271"/>
  </r>
  <r>
    <d v="2019-09-03T00:00:00"/>
    <n v="1.79"/>
    <n v="1.72"/>
    <x v="271"/>
  </r>
  <r>
    <d v="2019-09-04T00:00:00"/>
    <n v="1.79"/>
    <n v="1.72"/>
    <x v="271"/>
  </r>
  <r>
    <d v="2019-09-05T00:00:00"/>
    <n v="1.79"/>
    <n v="1.72"/>
    <x v="271"/>
  </r>
  <r>
    <d v="2019-09-06T00:00:00"/>
    <n v="1.79"/>
    <n v="1.72"/>
    <x v="271"/>
  </r>
  <r>
    <d v="2019-09-09T00:00:00"/>
    <n v="1.79"/>
    <n v="1.72"/>
    <x v="271"/>
  </r>
  <r>
    <d v="2019-09-10T00:00:00"/>
    <n v="1.79"/>
    <n v="1.72"/>
    <x v="271"/>
  </r>
  <r>
    <d v="2019-09-11T00:00:00"/>
    <n v="1.79"/>
    <n v="1.72"/>
    <x v="271"/>
  </r>
  <r>
    <d v="2019-09-12T00:00:00"/>
    <n v="1.79"/>
    <n v="1.72"/>
    <x v="271"/>
  </r>
  <r>
    <d v="2019-09-13T00:00:00"/>
    <n v="1.79"/>
    <n v="1.72"/>
    <x v="271"/>
  </r>
  <r>
    <d v="2019-09-16T00:00:00"/>
    <n v="1.79"/>
    <n v="1.72"/>
    <x v="271"/>
  </r>
  <r>
    <d v="2019-09-17T00:00:00"/>
    <n v="1.79"/>
    <n v="1.72"/>
    <x v="271"/>
  </r>
  <r>
    <d v="2019-09-18T00:00:00"/>
    <n v="1.79"/>
    <n v="1.72"/>
    <x v="271"/>
  </r>
  <r>
    <d v="2019-09-19T00:00:00"/>
    <n v="1.79"/>
    <n v="1.72"/>
    <x v="271"/>
  </r>
  <r>
    <d v="2019-09-20T00:00:00"/>
    <n v="1.79"/>
    <n v="1.72"/>
    <x v="271"/>
  </r>
  <r>
    <d v="2019-09-23T00:00:00"/>
    <n v="1.79"/>
    <n v="1.72"/>
    <x v="271"/>
  </r>
  <r>
    <d v="2019-09-24T00:00:00"/>
    <n v="1.79"/>
    <n v="1.72"/>
    <x v="271"/>
  </r>
  <r>
    <d v="2019-09-25T00:00:00"/>
    <n v="1.79"/>
    <n v="1.72"/>
    <x v="271"/>
  </r>
  <r>
    <d v="2019-09-26T00:00:00"/>
    <n v="1.79"/>
    <n v="1.72"/>
    <x v="271"/>
  </r>
  <r>
    <d v="2019-09-27T00:00:00"/>
    <n v="1.79"/>
    <n v="1.72"/>
    <x v="271"/>
  </r>
  <r>
    <d v="2019-09-30T00:00:00"/>
    <n v="1.79"/>
    <n v="1.72"/>
    <x v="271"/>
  </r>
  <r>
    <d v="2019-10-01T00:00:00"/>
    <n v="1.79"/>
    <n v="1.72"/>
    <x v="272"/>
  </r>
  <r>
    <d v="2019-10-02T00:00:00"/>
    <n v="1.79"/>
    <n v="1.72"/>
    <x v="272"/>
  </r>
  <r>
    <d v="2019-10-03T00:00:00"/>
    <n v="1.79"/>
    <n v="1.72"/>
    <x v="272"/>
  </r>
  <r>
    <d v="2019-10-04T00:00:00"/>
    <n v="1.79"/>
    <n v="1.72"/>
    <x v="272"/>
  </r>
  <r>
    <d v="2019-10-07T00:00:00"/>
    <n v="1.79"/>
    <n v="1.72"/>
    <x v="272"/>
  </r>
  <r>
    <d v="2019-10-08T00:00:00"/>
    <n v="1.79"/>
    <n v="1.72"/>
    <x v="272"/>
  </r>
  <r>
    <d v="2019-10-09T00:00:00"/>
    <n v="1.79"/>
    <n v="1.72"/>
    <x v="272"/>
  </r>
  <r>
    <d v="2019-10-10T00:00:00"/>
    <n v="1.79"/>
    <n v="1.72"/>
    <x v="272"/>
  </r>
  <r>
    <d v="2019-10-11T00:00:00"/>
    <n v="1.79"/>
    <n v="1.72"/>
    <x v="272"/>
  </r>
  <r>
    <d v="2019-10-14T00:00:00"/>
    <n v="1.79"/>
    <n v="1.71"/>
    <x v="272"/>
  </r>
  <r>
    <d v="2019-10-15T00:00:00"/>
    <n v="1.79"/>
    <n v="1.71"/>
    <x v="272"/>
  </r>
  <r>
    <d v="2019-10-16T00:00:00"/>
    <n v="1.79"/>
    <n v="1.71"/>
    <x v="272"/>
  </r>
  <r>
    <d v="2019-10-17T00:00:00"/>
    <n v="1.79"/>
    <n v="1.71"/>
    <x v="272"/>
  </r>
  <r>
    <d v="2019-10-18T00:00:00"/>
    <n v="1.79"/>
    <n v="1.71"/>
    <x v="272"/>
  </r>
  <r>
    <d v="2019-10-21T00:00:00"/>
    <n v="1.79"/>
    <n v="1.71"/>
    <x v="272"/>
  </r>
  <r>
    <d v="2019-10-22T00:00:00"/>
    <n v="1.79"/>
    <n v="1.71"/>
    <x v="272"/>
  </r>
  <r>
    <d v="2019-10-23T00:00:00"/>
    <n v="1.79"/>
    <n v="1.72"/>
    <x v="272"/>
  </r>
  <r>
    <d v="2019-10-24T00:00:00"/>
    <n v="1.79"/>
    <n v="1.72"/>
    <x v="272"/>
  </r>
  <r>
    <d v="2019-10-25T00:00:00"/>
    <n v="1.79"/>
    <n v="1.72"/>
    <x v="272"/>
  </r>
  <r>
    <d v="2019-10-28T00:00:00"/>
    <n v="1.79"/>
    <n v="1.72"/>
    <x v="272"/>
  </r>
  <r>
    <d v="2019-10-29T00:00:00"/>
    <n v="1.79"/>
    <n v="1.71"/>
    <x v="272"/>
  </r>
  <r>
    <d v="2019-10-30T00:00:00"/>
    <n v="1.79"/>
    <n v="1.71"/>
    <x v="272"/>
  </r>
  <r>
    <d v="2019-10-31T00:00:00"/>
    <n v="1.79"/>
    <n v="1.71"/>
    <x v="272"/>
  </r>
  <r>
    <d v="2019-11-04T00:00:00"/>
    <n v="1.79"/>
    <n v="1.71"/>
    <x v="273"/>
  </r>
  <r>
    <d v="2019-11-05T00:00:00"/>
    <n v="1.79"/>
    <n v="1.71"/>
    <x v="273"/>
  </r>
  <r>
    <d v="2019-11-06T00:00:00"/>
    <n v="1.79"/>
    <n v="1.71"/>
    <x v="273"/>
  </r>
  <r>
    <d v="2019-11-07T00:00:00"/>
    <n v="1.79"/>
    <n v="1.71"/>
    <x v="273"/>
  </r>
  <r>
    <d v="2019-11-08T00:00:00"/>
    <n v="1.79"/>
    <n v="1.71"/>
    <x v="273"/>
  </r>
  <r>
    <d v="2019-11-12T00:00:00"/>
    <n v="1.79"/>
    <n v="1.71"/>
    <x v="273"/>
  </r>
  <r>
    <d v="2019-11-13T00:00:00"/>
    <n v="1.79"/>
    <n v="1.71"/>
    <x v="273"/>
  </r>
  <r>
    <d v="2019-11-14T00:00:00"/>
    <n v="1.79"/>
    <n v="1.71"/>
    <x v="273"/>
  </r>
  <r>
    <d v="2019-11-15T00:00:00"/>
    <n v="1.79"/>
    <n v="1.71"/>
    <x v="273"/>
  </r>
  <r>
    <d v="2019-11-18T00:00:00"/>
    <n v="1.79"/>
    <n v="1.71"/>
    <x v="273"/>
  </r>
  <r>
    <d v="2019-11-19T00:00:00"/>
    <n v="1.79"/>
    <n v="1.71"/>
    <x v="273"/>
  </r>
  <r>
    <d v="2019-11-20T00:00:00"/>
    <n v="1.79"/>
    <n v="1.71"/>
    <x v="273"/>
  </r>
  <r>
    <d v="2019-11-21T00:00:00"/>
    <n v="1.79"/>
    <n v="1.71"/>
    <x v="273"/>
  </r>
  <r>
    <d v="2019-11-22T00:00:00"/>
    <n v="1.79"/>
    <n v="1.71"/>
    <x v="273"/>
  </r>
  <r>
    <d v="2019-11-25T00:00:00"/>
    <n v="1.79"/>
    <n v="1.71"/>
    <x v="273"/>
  </r>
  <r>
    <d v="2019-11-26T00:00:00"/>
    <n v="1.79"/>
    <n v="1.71"/>
    <x v="273"/>
  </r>
  <r>
    <d v="2019-11-27T00:00:00"/>
    <n v="1.79"/>
    <n v="1.71"/>
    <x v="273"/>
  </r>
  <r>
    <d v="2019-11-28T00:00:00"/>
    <n v="1.79"/>
    <n v="1.71"/>
    <x v="273"/>
  </r>
  <r>
    <d v="2019-11-29T00:00:00"/>
    <n v="1.79"/>
    <n v="1.71"/>
    <x v="273"/>
  </r>
  <r>
    <d v="2019-12-02T00:00:00"/>
    <n v="1.79"/>
    <n v="1.71"/>
    <x v="274"/>
  </r>
  <r>
    <d v="2019-12-03T00:00:00"/>
    <n v="1.79"/>
    <n v="1.71"/>
    <x v="274"/>
  </r>
  <r>
    <d v="2019-12-04T00:00:00"/>
    <n v="1.79"/>
    <n v="1.71"/>
    <x v="274"/>
  </r>
  <r>
    <d v="2019-12-05T00:00:00"/>
    <n v="1.79"/>
    <n v="1.71"/>
    <x v="274"/>
  </r>
  <r>
    <d v="2019-12-06T00:00:00"/>
    <n v="1.79"/>
    <n v="1.7"/>
    <x v="274"/>
  </r>
  <r>
    <d v="2019-12-09T00:00:00"/>
    <n v="1.79"/>
    <n v="1.7"/>
    <x v="274"/>
  </r>
  <r>
    <d v="2019-12-10T00:00:00"/>
    <n v="1.79"/>
    <n v="1.7"/>
    <x v="274"/>
  </r>
  <r>
    <d v="2019-12-11T00:00:00"/>
    <n v="1.79"/>
    <n v="1.7"/>
    <x v="274"/>
  </r>
  <r>
    <d v="2019-12-12T00:00:00"/>
    <n v="1.79"/>
    <n v="1.7"/>
    <x v="274"/>
  </r>
  <r>
    <d v="2019-12-13T00:00:00"/>
    <n v="1.79"/>
    <n v="1.7"/>
    <x v="274"/>
  </r>
  <r>
    <d v="2019-12-16T00:00:00"/>
    <n v="1.79"/>
    <n v="1.7"/>
    <x v="274"/>
  </r>
  <r>
    <d v="2019-12-17T00:00:00"/>
    <n v="1.79"/>
    <n v="1.7"/>
    <x v="274"/>
  </r>
  <r>
    <d v="2019-12-18T00:00:00"/>
    <n v="1.79"/>
    <n v="1.7"/>
    <x v="274"/>
  </r>
  <r>
    <d v="2019-12-19T00:00:00"/>
    <n v="1.79"/>
    <n v="1.7"/>
    <x v="274"/>
  </r>
  <r>
    <d v="2019-12-20T00:00:00"/>
    <n v="1.79"/>
    <n v="1.7"/>
    <x v="274"/>
  </r>
  <r>
    <d v="2019-12-23T00:00:00"/>
    <n v="1.79"/>
    <n v="1.71"/>
    <x v="274"/>
  </r>
  <r>
    <d v="2019-12-27T00:00:00"/>
    <n v="1.79"/>
    <n v="1.71"/>
    <x v="274"/>
  </r>
  <r>
    <d v="2019-12-30T00:00:00"/>
    <n v="1.79"/>
    <n v="1.71"/>
    <x v="274"/>
  </r>
  <r>
    <d v="2020-01-02T00:00:00"/>
    <n v="1.79"/>
    <n v="1.71"/>
    <x v="275"/>
  </r>
  <r>
    <d v="2020-01-03T00:00:00"/>
    <n v="1.79"/>
    <n v="1.71"/>
    <x v="275"/>
  </r>
  <r>
    <d v="2020-01-07T00:00:00"/>
    <n v="1.79"/>
    <n v="1.71"/>
    <x v="275"/>
  </r>
  <r>
    <d v="2020-01-08T00:00:00"/>
    <n v="1.79"/>
    <n v="1.71"/>
    <x v="275"/>
  </r>
  <r>
    <d v="2020-01-09T00:00:00"/>
    <n v="1.79"/>
    <n v="1.71"/>
    <x v="275"/>
  </r>
  <r>
    <d v="2020-01-10T00:00:00"/>
    <n v="1.79"/>
    <n v="1.71"/>
    <x v="275"/>
  </r>
  <r>
    <d v="2020-01-13T00:00:00"/>
    <n v="1.79"/>
    <n v="1.71"/>
    <x v="275"/>
  </r>
  <r>
    <d v="2020-01-14T00:00:00"/>
    <n v="1.79"/>
    <n v="1.71"/>
    <x v="275"/>
  </r>
  <r>
    <d v="2020-01-15T00:00:00"/>
    <n v="1.79"/>
    <n v="1.71"/>
    <x v="275"/>
  </r>
  <r>
    <d v="2020-01-16T00:00:00"/>
    <n v="1.79"/>
    <n v="1.71"/>
    <x v="275"/>
  </r>
  <r>
    <d v="2020-01-17T00:00:00"/>
    <n v="1.79"/>
    <n v="1.71"/>
    <x v="275"/>
  </r>
  <r>
    <d v="2020-01-20T00:00:00"/>
    <n v="1.79"/>
    <n v="1.71"/>
    <x v="275"/>
  </r>
  <r>
    <d v="2020-01-21T00:00:00"/>
    <n v="1.79"/>
    <n v="1.71"/>
    <x v="275"/>
  </r>
  <r>
    <d v="2020-01-22T00:00:00"/>
    <n v="1.79"/>
    <n v="1.71"/>
    <x v="275"/>
  </r>
  <r>
    <d v="2020-01-23T00:00:00"/>
    <n v="1.79"/>
    <n v="1.71"/>
    <x v="275"/>
  </r>
  <r>
    <d v="2020-01-24T00:00:00"/>
    <n v="1.79"/>
    <n v="1.71"/>
    <x v="275"/>
  </r>
  <r>
    <d v="2020-01-27T00:00:00"/>
    <n v="1.79"/>
    <n v="1.71"/>
    <x v="275"/>
  </r>
  <r>
    <d v="2020-01-28T00:00:00"/>
    <n v="1.79"/>
    <n v="1.71"/>
    <x v="275"/>
  </r>
  <r>
    <d v="2020-01-29T00:00:00"/>
    <n v="1.79"/>
    <n v="1.71"/>
    <x v="275"/>
  </r>
  <r>
    <d v="2020-01-30T00:00:00"/>
    <n v="1.79"/>
    <n v="1.71"/>
    <x v="275"/>
  </r>
  <r>
    <d v="2020-01-31T00:00:00"/>
    <n v="1.79"/>
    <n v="1.71"/>
    <x v="275"/>
  </r>
  <r>
    <d v="2020-02-03T00:00:00"/>
    <n v="1.79"/>
    <n v="1.71"/>
    <x v="276"/>
  </r>
  <r>
    <d v="2020-02-04T00:00:00"/>
    <n v="1.79"/>
    <n v="1.71"/>
    <x v="276"/>
  </r>
  <r>
    <d v="2020-02-05T00:00:00"/>
    <n v="1.79"/>
    <n v="1.71"/>
    <x v="276"/>
  </r>
  <r>
    <d v="2020-02-06T00:00:00"/>
    <n v="1.79"/>
    <n v="1.71"/>
    <x v="276"/>
  </r>
  <r>
    <d v="2020-02-07T00:00:00"/>
    <n v="1.79"/>
    <n v="1.71"/>
    <x v="276"/>
  </r>
  <r>
    <d v="2020-02-10T00:00:00"/>
    <n v="1.79"/>
    <n v="1.71"/>
    <x v="276"/>
  </r>
  <r>
    <d v="2020-02-11T00:00:00"/>
    <n v="1.79"/>
    <n v="1.71"/>
    <x v="276"/>
  </r>
  <r>
    <d v="2020-02-12T00:00:00"/>
    <n v="1.79"/>
    <n v="1.71"/>
    <x v="276"/>
  </r>
  <r>
    <d v="2020-02-13T00:00:00"/>
    <n v="1.79"/>
    <n v="1.71"/>
    <x v="276"/>
  </r>
  <r>
    <d v="2020-02-14T00:00:00"/>
    <n v="1.79"/>
    <n v="1.71"/>
    <x v="276"/>
  </r>
  <r>
    <d v="2020-02-17T00:00:00"/>
    <n v="1.79"/>
    <n v="1.71"/>
    <x v="276"/>
  </r>
  <r>
    <d v="2020-02-18T00:00:00"/>
    <n v="1.79"/>
    <n v="1.71"/>
    <x v="276"/>
  </r>
  <r>
    <d v="2020-02-19T00:00:00"/>
    <n v="1.79"/>
    <n v="1.71"/>
    <x v="276"/>
  </r>
  <r>
    <d v="2020-02-20T00:00:00"/>
    <n v="1.79"/>
    <n v="1.71"/>
    <x v="276"/>
  </r>
  <r>
    <d v="2020-02-21T00:00:00"/>
    <n v="1.79"/>
    <n v="1.71"/>
    <x v="276"/>
  </r>
  <r>
    <d v="2020-02-24T00:00:00"/>
    <n v="1.79"/>
    <n v="1.71"/>
    <x v="276"/>
  </r>
  <r>
    <d v="2020-02-25T00:00:00"/>
    <n v="1.79"/>
    <n v="1.71"/>
    <x v="276"/>
  </r>
  <r>
    <d v="2020-02-26T00:00:00"/>
    <n v="1.79"/>
    <n v="1.71"/>
    <x v="276"/>
  </r>
  <r>
    <d v="2020-02-27T00:00:00"/>
    <n v="1.79"/>
    <n v="1.71"/>
    <x v="276"/>
  </r>
  <r>
    <d v="2020-02-28T00:00:00"/>
    <n v="1.78"/>
    <n v="1.71"/>
    <x v="276"/>
  </r>
  <r>
    <d v="2020-03-02T00:00:00"/>
    <n v="1.77"/>
    <n v="1.71"/>
    <x v="277"/>
  </r>
  <r>
    <d v="2020-03-03T00:00:00"/>
    <n v="1.77"/>
    <n v="1.7"/>
    <x v="277"/>
  </r>
  <r>
    <d v="2020-03-04T00:00:00"/>
    <n v="1.76"/>
    <n v="1.7"/>
    <x v="277"/>
  </r>
  <r>
    <d v="2020-03-05T00:00:00"/>
    <n v="1.76"/>
    <n v="1.7"/>
    <x v="277"/>
  </r>
  <r>
    <d v="2020-03-06T00:00:00"/>
    <n v="1.76"/>
    <n v="1.7"/>
    <x v="277"/>
  </r>
  <r>
    <d v="2020-03-09T00:00:00"/>
    <n v="1.76"/>
    <n v="1.7"/>
    <x v="277"/>
  </r>
  <r>
    <d v="2020-03-10T00:00:00"/>
    <n v="1.75"/>
    <n v="1.69"/>
    <x v="277"/>
  </r>
  <r>
    <d v="2020-03-11T00:00:00"/>
    <n v="1.75"/>
    <n v="1.69"/>
    <x v="277"/>
  </r>
  <r>
    <d v="2020-03-12T00:00:00"/>
    <n v="1.75"/>
    <n v="1.69"/>
    <x v="277"/>
  </r>
  <r>
    <d v="2020-03-13T00:00:00"/>
    <n v="1.74"/>
    <n v="1.69"/>
    <x v="277"/>
  </r>
  <r>
    <d v="2020-03-16T00:00:00"/>
    <n v="1.63"/>
    <n v="1.6"/>
    <x v="277"/>
  </r>
  <r>
    <d v="2020-03-17T00:00:00"/>
    <n v="1.52"/>
    <n v="1.5"/>
    <x v="277"/>
  </r>
  <r>
    <d v="2020-03-18T00:00:00"/>
    <n v="1.24"/>
    <n v="1.22"/>
    <x v="277"/>
  </r>
  <r>
    <d v="2020-03-19T00:00:00"/>
    <n v="1.21"/>
    <n v="1.19"/>
    <x v="277"/>
  </r>
  <r>
    <d v="2020-03-20T00:00:00"/>
    <n v="1.2"/>
    <n v="1.18"/>
    <x v="277"/>
  </r>
  <r>
    <d v="2020-03-23T00:00:00"/>
    <n v="1.2"/>
    <n v="1.18"/>
    <x v="277"/>
  </r>
  <r>
    <d v="2020-03-24T00:00:00"/>
    <n v="1.2"/>
    <n v="1.17"/>
    <x v="277"/>
  </r>
  <r>
    <d v="2020-03-25T00:00:00"/>
    <n v="1.2"/>
    <n v="1.17"/>
    <x v="277"/>
  </r>
  <r>
    <d v="2020-03-26T00:00:00"/>
    <n v="1.19"/>
    <n v="1.17"/>
    <x v="277"/>
  </r>
  <r>
    <d v="2020-03-27T00:00:00"/>
    <n v="1.19"/>
    <n v="1.17"/>
    <x v="277"/>
  </r>
  <r>
    <d v="2020-03-30T00:00:00"/>
    <n v="1.19"/>
    <n v="1.17"/>
    <x v="277"/>
  </r>
  <r>
    <d v="2020-03-31T00:00:00"/>
    <n v="1.19"/>
    <n v="1.17"/>
    <x v="277"/>
  </r>
  <r>
    <d v="2020-04-01T00:00:00"/>
    <n v="1.18"/>
    <n v="1.17"/>
    <x v="278"/>
  </r>
  <r>
    <d v="2020-04-02T00:00:00"/>
    <n v="1.18"/>
    <n v="1.17"/>
    <x v="278"/>
  </r>
  <r>
    <d v="2020-04-03T00:00:00"/>
    <n v="1.18"/>
    <n v="1.17"/>
    <x v="278"/>
  </r>
  <r>
    <d v="2020-04-06T00:00:00"/>
    <n v="1.17"/>
    <n v="1.17"/>
    <x v="278"/>
  </r>
  <r>
    <d v="2020-04-07T00:00:00"/>
    <n v="1.17"/>
    <n v="1.17"/>
    <x v="278"/>
  </r>
  <r>
    <d v="2020-04-08T00:00:00"/>
    <n v="1.17"/>
    <n v="1.17"/>
    <x v="278"/>
  </r>
  <r>
    <d v="2020-04-09T00:00:00"/>
    <n v="0.72"/>
    <n v="0.71"/>
    <x v="278"/>
  </r>
  <r>
    <d v="2020-04-10T00:00:00"/>
    <n v="0.72"/>
    <n v="0.7"/>
    <x v="278"/>
  </r>
  <r>
    <d v="2020-04-14T00:00:00"/>
    <n v="0.72"/>
    <n v="0.7"/>
    <x v="278"/>
  </r>
  <r>
    <d v="2020-04-15T00:00:00"/>
    <n v="0.72"/>
    <n v="0.7"/>
    <x v="278"/>
  </r>
  <r>
    <d v="2020-04-16T00:00:00"/>
    <n v="0.72"/>
    <n v="0.7"/>
    <x v="278"/>
  </r>
  <r>
    <d v="2020-04-17T00:00:00"/>
    <n v="0.72"/>
    <n v="0.7"/>
    <x v="278"/>
  </r>
  <r>
    <d v="2020-04-20T00:00:00"/>
    <n v="0.71"/>
    <n v="0.7"/>
    <x v="278"/>
  </r>
  <r>
    <d v="2020-04-21T00:00:00"/>
    <n v="0.71"/>
    <n v="0.7"/>
    <x v="278"/>
  </r>
  <r>
    <d v="2020-04-22T00:00:00"/>
    <n v="0.71"/>
    <n v="0.7"/>
    <x v="278"/>
  </r>
  <r>
    <d v="2020-04-23T00:00:00"/>
    <n v="0.71"/>
    <n v="0.69"/>
    <x v="278"/>
  </r>
  <r>
    <d v="2020-04-24T00:00:00"/>
    <n v="0.71"/>
    <n v="0.69"/>
    <x v="278"/>
  </r>
  <r>
    <d v="2020-04-27T00:00:00"/>
    <n v="0.7"/>
    <n v="0.69"/>
    <x v="278"/>
  </r>
  <r>
    <d v="2020-04-28T00:00:00"/>
    <n v="0.7"/>
    <n v="0.69"/>
    <x v="278"/>
  </r>
  <r>
    <d v="2020-04-29T00:00:00"/>
    <n v="0.69"/>
    <n v="0.69"/>
    <x v="278"/>
  </r>
  <r>
    <d v="2020-04-30T00:00:00"/>
    <n v="0.69"/>
    <n v="0.68"/>
    <x v="278"/>
  </r>
  <r>
    <d v="2020-05-04T00:00:00"/>
    <n v="0.69"/>
    <n v="0.68"/>
    <x v="279"/>
  </r>
  <r>
    <d v="2020-05-05T00:00:00"/>
    <n v="0.69"/>
    <n v="0.68"/>
    <x v="279"/>
  </r>
  <r>
    <d v="2020-05-06T00:00:00"/>
    <n v="0.69"/>
    <n v="0.68"/>
    <x v="279"/>
  </r>
  <r>
    <d v="2020-05-07T00:00:00"/>
    <n v="0.69"/>
    <n v="0.68"/>
    <x v="279"/>
  </r>
  <r>
    <d v="2020-05-08T00:00:00"/>
    <n v="0.69"/>
    <n v="0.68"/>
    <x v="279"/>
  </r>
  <r>
    <d v="2020-05-11T00:00:00"/>
    <n v="0.69"/>
    <n v="0.68"/>
    <x v="279"/>
  </r>
  <r>
    <d v="2020-05-12T00:00:00"/>
    <n v="0.69"/>
    <n v="0.68"/>
    <x v="279"/>
  </r>
  <r>
    <d v="2020-05-13T00:00:00"/>
    <n v="0.69"/>
    <n v="0.68"/>
    <x v="279"/>
  </r>
  <r>
    <d v="2020-05-14T00:00:00"/>
    <n v="0.69"/>
    <n v="0.68"/>
    <x v="279"/>
  </r>
  <r>
    <d v="2020-05-15T00:00:00"/>
    <n v="0.69"/>
    <n v="0.68"/>
    <x v="279"/>
  </r>
  <r>
    <d v="2020-05-18T00:00:00"/>
    <n v="0.69"/>
    <n v="0.68"/>
    <x v="279"/>
  </r>
  <r>
    <d v="2020-05-19T00:00:00"/>
    <n v="0.69"/>
    <n v="0.68"/>
    <x v="279"/>
  </r>
  <r>
    <d v="2020-05-20T00:00:00"/>
    <n v="0.69"/>
    <n v="0.68"/>
    <x v="279"/>
  </r>
  <r>
    <d v="2020-05-21T00:00:00"/>
    <n v="0.69"/>
    <n v="0.68"/>
    <x v="279"/>
  </r>
  <r>
    <d v="2020-05-22T00:00:00"/>
    <n v="0.69"/>
    <n v="0.68"/>
    <x v="279"/>
  </r>
  <r>
    <d v="2020-05-25T00:00:00"/>
    <n v="0.69"/>
    <n v="0.68"/>
    <x v="279"/>
  </r>
  <r>
    <d v="2020-05-26T00:00:00"/>
    <n v="0.69"/>
    <n v="0.68"/>
    <x v="279"/>
  </r>
  <r>
    <d v="2020-05-27T00:00:00"/>
    <n v="0.69"/>
    <n v="0.68"/>
    <x v="279"/>
  </r>
  <r>
    <d v="2020-05-28T00:00:00"/>
    <n v="0.69"/>
    <n v="0.68"/>
    <x v="279"/>
  </r>
  <r>
    <d v="2020-05-29T00:00:00"/>
    <n v="0.28999999999999998"/>
    <n v="0.28000000000000003"/>
    <x v="279"/>
  </r>
  <r>
    <d v="2020-06-01T00:00:00"/>
    <n v="0.28999999999999998"/>
    <n v="0.28000000000000003"/>
    <x v="280"/>
  </r>
  <r>
    <d v="2020-06-02T00:00:00"/>
    <n v="0.28999999999999998"/>
    <n v="0.28000000000000003"/>
    <x v="280"/>
  </r>
  <r>
    <d v="2020-06-03T00:00:00"/>
    <n v="0.28999999999999998"/>
    <n v="0.27"/>
    <x v="280"/>
  </r>
  <r>
    <d v="2020-06-04T00:00:00"/>
    <n v="0.28999999999999998"/>
    <n v="0.27"/>
    <x v="280"/>
  </r>
  <r>
    <d v="2020-06-05T00:00:00"/>
    <n v="0.28999999999999998"/>
    <n v="0.27"/>
    <x v="280"/>
  </r>
  <r>
    <d v="2020-06-08T00:00:00"/>
    <n v="0.28999999999999998"/>
    <n v="0.27"/>
    <x v="280"/>
  </r>
  <r>
    <d v="2020-06-09T00:00:00"/>
    <n v="0.28999999999999998"/>
    <n v="0.27"/>
    <x v="280"/>
  </r>
  <r>
    <d v="2020-06-10T00:00:00"/>
    <n v="0.28999999999999998"/>
    <n v="0.27"/>
    <x v="280"/>
  </r>
  <r>
    <d v="2020-06-12T00:00:00"/>
    <n v="0.28999999999999998"/>
    <n v="0.27"/>
    <x v="280"/>
  </r>
  <r>
    <d v="2020-06-15T00:00:00"/>
    <n v="0.28999999999999998"/>
    <n v="0.27"/>
    <x v="280"/>
  </r>
  <r>
    <d v="2020-06-16T00:00:00"/>
    <n v="0.28999999999999998"/>
    <n v="0.27"/>
    <x v="280"/>
  </r>
  <r>
    <d v="2020-06-17T00:00:00"/>
    <n v="0.28999999999999998"/>
    <n v="0.27"/>
    <x v="280"/>
  </r>
  <r>
    <d v="2020-06-18T00:00:00"/>
    <n v="0.28999999999999998"/>
    <n v="0.27"/>
    <x v="280"/>
  </r>
  <r>
    <d v="2020-06-19T00:00:00"/>
    <n v="0.28999999999999998"/>
    <n v="0.27"/>
    <x v="280"/>
  </r>
  <r>
    <d v="2020-06-22T00:00:00"/>
    <n v="0.28999999999999998"/>
    <n v="0.27"/>
    <x v="280"/>
  </r>
  <r>
    <d v="2020-06-23T00:00:00"/>
    <n v="0.28999999999999998"/>
    <n v="0.27"/>
    <x v="280"/>
  </r>
  <r>
    <d v="2020-06-24T00:00:00"/>
    <n v="0.28999999999999998"/>
    <n v="0.26"/>
    <x v="280"/>
  </r>
  <r>
    <d v="2020-06-25T00:00:00"/>
    <n v="0.28999999999999998"/>
    <n v="0.26"/>
    <x v="280"/>
  </r>
  <r>
    <d v="2020-06-26T00:00:00"/>
    <n v="0.28000000000000003"/>
    <n v="0.26"/>
    <x v="280"/>
  </r>
  <r>
    <d v="2020-06-29T00:00:00"/>
    <n v="0.28000000000000003"/>
    <n v="0.26"/>
    <x v="280"/>
  </r>
  <r>
    <d v="2020-06-30T00:00:00"/>
    <n v="0.28000000000000003"/>
    <n v="0.26"/>
    <x v="280"/>
  </r>
  <r>
    <d v="2020-07-01T00:00:00"/>
    <n v="0.28000000000000003"/>
    <n v="0.26"/>
    <x v="281"/>
  </r>
  <r>
    <d v="2020-07-02T00:00:00"/>
    <n v="0.28000000000000003"/>
    <n v="0.26"/>
    <x v="281"/>
  </r>
  <r>
    <d v="2020-07-03T00:00:00"/>
    <n v="0.28000000000000003"/>
    <n v="0.26"/>
    <x v="281"/>
  </r>
  <r>
    <d v="2020-07-06T00:00:00"/>
    <n v="0.28000000000000003"/>
    <n v="0.26"/>
    <x v="281"/>
  </r>
  <r>
    <d v="2020-07-07T00:00:00"/>
    <n v="0.28000000000000003"/>
    <n v="0.26"/>
    <x v="281"/>
  </r>
  <r>
    <d v="2020-07-08T00:00:00"/>
    <n v="0.28000000000000003"/>
    <n v="0.26"/>
    <x v="281"/>
  </r>
  <r>
    <d v="2020-07-09T00:00:00"/>
    <n v="0.28000000000000003"/>
    <n v="0.26"/>
    <x v="281"/>
  </r>
  <r>
    <d v="2020-07-10T00:00:00"/>
    <n v="0.28000000000000003"/>
    <n v="0.26"/>
    <x v="281"/>
  </r>
  <r>
    <d v="2020-07-13T00:00:00"/>
    <n v="0.28000000000000003"/>
    <n v="0.26"/>
    <x v="281"/>
  </r>
  <r>
    <d v="2020-07-14T00:00:00"/>
    <n v="0.28000000000000003"/>
    <n v="0.25"/>
    <x v="281"/>
  </r>
  <r>
    <d v="2020-07-15T00:00:00"/>
    <n v="0.28000000000000003"/>
    <n v="0.25"/>
    <x v="281"/>
  </r>
  <r>
    <d v="2020-07-16T00:00:00"/>
    <n v="0.28000000000000003"/>
    <n v="0.25"/>
    <x v="281"/>
  </r>
  <r>
    <d v="2020-07-17T00:00:00"/>
    <n v="0.28000000000000003"/>
    <n v="0.25"/>
    <x v="281"/>
  </r>
  <r>
    <d v="2020-07-20T00:00:00"/>
    <n v="0.28000000000000003"/>
    <n v="0.25"/>
    <x v="281"/>
  </r>
  <r>
    <d v="2020-07-21T00:00:00"/>
    <n v="0.28000000000000003"/>
    <n v="0.25"/>
    <x v="281"/>
  </r>
  <r>
    <d v="2020-07-22T00:00:00"/>
    <n v="0.28000000000000003"/>
    <n v="0.25"/>
    <x v="281"/>
  </r>
  <r>
    <d v="2020-07-23T00:00:00"/>
    <n v="0.28000000000000003"/>
    <n v="0.25"/>
    <x v="281"/>
  </r>
  <r>
    <d v="2020-07-24T00:00:00"/>
    <n v="0.28000000000000003"/>
    <n v="0.25"/>
    <x v="281"/>
  </r>
  <r>
    <d v="2020-07-27T00:00:00"/>
    <n v="0.28000000000000003"/>
    <n v="0.24"/>
    <x v="281"/>
  </r>
  <r>
    <d v="2020-07-28T00:00:00"/>
    <n v="0.28000000000000003"/>
    <n v="0.24"/>
    <x v="281"/>
  </r>
  <r>
    <d v="2020-07-29T00:00:00"/>
    <n v="0.28000000000000003"/>
    <n v="0.24"/>
    <x v="281"/>
  </r>
  <r>
    <d v="2020-07-30T00:00:00"/>
    <n v="0.27"/>
    <n v="0.23"/>
    <x v="281"/>
  </r>
  <r>
    <d v="2020-07-31T00:00:00"/>
    <n v="0.27"/>
    <n v="0.23"/>
    <x v="281"/>
  </r>
  <r>
    <d v="2020-08-03T00:00:00"/>
    <n v="0.27"/>
    <n v="0.23"/>
    <x v="282"/>
  </r>
  <r>
    <d v="2020-08-04T00:00:00"/>
    <n v="0.27"/>
    <n v="0.23"/>
    <x v="282"/>
  </r>
  <r>
    <d v="2020-08-05T00:00:00"/>
    <n v="0.27"/>
    <n v="0.23"/>
    <x v="282"/>
  </r>
  <r>
    <d v="2020-08-06T00:00:00"/>
    <n v="0.27"/>
    <n v="0.23"/>
    <x v="282"/>
  </r>
  <r>
    <d v="2020-08-07T00:00:00"/>
    <n v="0.27"/>
    <n v="0.23"/>
    <x v="282"/>
  </r>
  <r>
    <d v="2020-08-10T00:00:00"/>
    <n v="0.27"/>
    <n v="0.23"/>
    <x v="282"/>
  </r>
  <r>
    <d v="2020-08-11T00:00:00"/>
    <n v="0.27"/>
    <n v="0.23"/>
    <x v="282"/>
  </r>
  <r>
    <d v="2020-08-12T00:00:00"/>
    <n v="0.27"/>
    <n v="0.23"/>
    <x v="282"/>
  </r>
  <r>
    <d v="2020-08-13T00:00:00"/>
    <n v="0.27"/>
    <n v="0.23"/>
    <x v="282"/>
  </r>
  <r>
    <d v="2020-08-14T00:00:00"/>
    <n v="0.27"/>
    <n v="0.23"/>
    <x v="282"/>
  </r>
  <r>
    <d v="2020-08-17T00:00:00"/>
    <n v="0.27"/>
    <n v="0.23"/>
    <x v="282"/>
  </r>
  <r>
    <d v="2020-08-18T00:00:00"/>
    <n v="0.27"/>
    <n v="0.23"/>
    <x v="282"/>
  </r>
  <r>
    <d v="2020-08-19T00:00:00"/>
    <n v="0.27"/>
    <n v="0.23"/>
    <x v="282"/>
  </r>
  <r>
    <d v="2020-08-20T00:00:00"/>
    <n v="0.27"/>
    <n v="0.23"/>
    <x v="282"/>
  </r>
  <r>
    <d v="2020-08-21T00:00:00"/>
    <n v="0.27"/>
    <n v="0.23"/>
    <x v="282"/>
  </r>
  <r>
    <d v="2020-08-24T00:00:00"/>
    <n v="0.27"/>
    <n v="0.23"/>
    <x v="282"/>
  </r>
  <r>
    <d v="2020-08-25T00:00:00"/>
    <n v="0.27"/>
    <n v="0.23"/>
    <x v="282"/>
  </r>
  <r>
    <d v="2020-08-26T00:00:00"/>
    <n v="0.27"/>
    <n v="0.23"/>
    <x v="282"/>
  </r>
  <r>
    <d v="2020-08-27T00:00:00"/>
    <n v="0.27"/>
    <n v="0.23"/>
    <x v="282"/>
  </r>
  <r>
    <d v="2020-08-28T00:00:00"/>
    <n v="0.27"/>
    <n v="0.23"/>
    <x v="282"/>
  </r>
  <r>
    <d v="2020-08-31T00:00:00"/>
    <n v="0.27"/>
    <n v="0.23"/>
    <x v="282"/>
  </r>
  <r>
    <d v="2020-09-01T00:00:00"/>
    <n v="0.27"/>
    <n v="0.23"/>
    <x v="283"/>
  </r>
  <r>
    <d v="2020-09-02T00:00:00"/>
    <n v="0.27"/>
    <n v="0.23"/>
    <x v="283"/>
  </r>
  <r>
    <d v="2020-09-03T00:00:00"/>
    <n v="0.27"/>
    <n v="0.23"/>
    <x v="283"/>
  </r>
  <r>
    <d v="2020-09-04T00:00:00"/>
    <n v="0.27"/>
    <n v="0.23"/>
    <x v="283"/>
  </r>
  <r>
    <d v="2020-09-07T00:00:00"/>
    <n v="0.27"/>
    <n v="0.23"/>
    <x v="283"/>
  </r>
  <r>
    <d v="2020-09-08T00:00:00"/>
    <n v="0.27"/>
    <n v="0.23"/>
    <x v="283"/>
  </r>
  <r>
    <d v="2020-09-09T00:00:00"/>
    <n v="0.26"/>
    <n v="0.23"/>
    <x v="283"/>
  </r>
  <r>
    <d v="2020-09-10T00:00:00"/>
    <n v="0.26"/>
    <n v="0.23"/>
    <x v="283"/>
  </r>
  <r>
    <d v="2020-09-11T00:00:00"/>
    <n v="0.26"/>
    <n v="0.23"/>
    <x v="283"/>
  </r>
  <r>
    <d v="2020-09-14T00:00:00"/>
    <n v="0.26"/>
    <n v="0.23"/>
    <x v="283"/>
  </r>
  <r>
    <d v="2020-09-15T00:00:00"/>
    <n v="0.26"/>
    <n v="0.23"/>
    <x v="283"/>
  </r>
  <r>
    <d v="2020-09-16T00:00:00"/>
    <n v="0.26"/>
    <n v="0.23"/>
    <x v="283"/>
  </r>
  <r>
    <d v="2020-09-17T00:00:00"/>
    <n v="0.26"/>
    <n v="0.23"/>
    <x v="283"/>
  </r>
  <r>
    <d v="2020-09-18T00:00:00"/>
    <n v="0.26"/>
    <n v="0.23"/>
    <x v="283"/>
  </r>
  <r>
    <d v="2020-09-21T00:00:00"/>
    <n v="0.26"/>
    <n v="0.22"/>
    <x v="283"/>
  </r>
  <r>
    <d v="2020-09-22T00:00:00"/>
    <n v="0.26"/>
    <n v="0.22"/>
    <x v="283"/>
  </r>
  <r>
    <d v="2020-09-23T00:00:00"/>
    <n v="0.26"/>
    <n v="0.22"/>
    <x v="283"/>
  </r>
  <r>
    <d v="2020-09-24T00:00:00"/>
    <n v="0.26"/>
    <n v="0.22"/>
    <x v="283"/>
  </r>
  <r>
    <d v="2020-09-25T00:00:00"/>
    <n v="0.26"/>
    <n v="0.22"/>
    <x v="283"/>
  </r>
  <r>
    <d v="2020-09-28T00:00:00"/>
    <n v="0.26"/>
    <n v="0.22"/>
    <x v="283"/>
  </r>
  <r>
    <d v="2020-09-29T00:00:00"/>
    <n v="0.26"/>
    <n v="0.22"/>
    <x v="283"/>
  </r>
  <r>
    <d v="2020-09-30T00:00:00"/>
    <n v="0.26"/>
    <n v="0.22"/>
    <x v="283"/>
  </r>
  <r>
    <d v="2020-10-01T00:00:00"/>
    <n v="0.26"/>
    <n v="0.22"/>
    <x v="284"/>
  </r>
  <r>
    <d v="2020-10-02T00:00:00"/>
    <n v="0.26"/>
    <n v="0.22"/>
    <x v="284"/>
  </r>
  <r>
    <d v="2020-10-05T00:00:00"/>
    <n v="0.26"/>
    <n v="0.22"/>
    <x v="284"/>
  </r>
  <r>
    <d v="2020-10-06T00:00:00"/>
    <n v="0.26"/>
    <n v="0.22"/>
    <x v="284"/>
  </r>
  <r>
    <d v="2020-10-07T00:00:00"/>
    <n v="0.26"/>
    <n v="0.22"/>
    <x v="284"/>
  </r>
  <r>
    <d v="2020-10-08T00:00:00"/>
    <n v="0.26"/>
    <n v="0.22"/>
    <x v="284"/>
  </r>
  <r>
    <d v="2020-10-09T00:00:00"/>
    <n v="0.26"/>
    <n v="0.22"/>
    <x v="284"/>
  </r>
  <r>
    <d v="2020-10-12T00:00:00"/>
    <n v="0.25"/>
    <n v="0.22"/>
    <x v="284"/>
  </r>
  <r>
    <d v="2020-10-13T00:00:00"/>
    <n v="0.25"/>
    <n v="0.22"/>
    <x v="284"/>
  </r>
  <r>
    <d v="2020-10-14T00:00:00"/>
    <n v="0.25"/>
    <n v="0.22"/>
    <x v="284"/>
  </r>
  <r>
    <d v="2020-10-15T00:00:00"/>
    <n v="0.25"/>
    <n v="0.22"/>
    <x v="284"/>
  </r>
  <r>
    <d v="2020-10-16T00:00:00"/>
    <n v="0.25"/>
    <n v="0.22"/>
    <x v="284"/>
  </r>
  <r>
    <d v="2020-10-19T00:00:00"/>
    <n v="0.25"/>
    <n v="0.22"/>
    <x v="284"/>
  </r>
  <r>
    <d v="2020-10-20T00:00:00"/>
    <n v="0.25"/>
    <n v="0.22"/>
    <x v="284"/>
  </r>
  <r>
    <d v="2020-10-21T00:00:00"/>
    <n v="0.25"/>
    <n v="0.22"/>
    <x v="284"/>
  </r>
  <r>
    <d v="2020-10-22T00:00:00"/>
    <n v="0.25"/>
    <n v="0.22"/>
    <x v="284"/>
  </r>
  <r>
    <d v="2020-10-23T00:00:00"/>
    <n v="0.25"/>
    <n v="0.22"/>
    <x v="284"/>
  </r>
  <r>
    <d v="2020-10-26T00:00:00"/>
    <n v="0.25"/>
    <n v="0.22"/>
    <x v="284"/>
  </r>
  <r>
    <d v="2020-10-27T00:00:00"/>
    <n v="0.25"/>
    <n v="0.22"/>
    <x v="284"/>
  </r>
  <r>
    <d v="2020-10-28T00:00:00"/>
    <n v="0.25"/>
    <n v="0.22"/>
    <x v="284"/>
  </r>
  <r>
    <d v="2020-10-29T00:00:00"/>
    <n v="0.25"/>
    <n v="0.22"/>
    <x v="284"/>
  </r>
  <r>
    <d v="2020-10-30T00:00:00"/>
    <n v="0.25"/>
    <n v="0.22"/>
    <x v="284"/>
  </r>
  <r>
    <d v="2020-11-02T00:00:00"/>
    <n v="0.25"/>
    <n v="0.22"/>
    <x v="285"/>
  </r>
  <r>
    <d v="2020-11-03T00:00:00"/>
    <n v="0.25"/>
    <n v="0.22"/>
    <x v="285"/>
  </r>
  <r>
    <d v="2020-11-04T00:00:00"/>
    <n v="0.25"/>
    <n v="0.22"/>
    <x v="285"/>
  </r>
  <r>
    <d v="2020-11-05T00:00:00"/>
    <n v="0.25"/>
    <n v="0.22"/>
    <x v="285"/>
  </r>
  <r>
    <d v="2020-11-06T00:00:00"/>
    <n v="0.25"/>
    <n v="0.22"/>
    <x v="285"/>
  </r>
  <r>
    <d v="2020-11-09T00:00:00"/>
    <n v="0.25"/>
    <n v="0.22"/>
    <x v="285"/>
  </r>
  <r>
    <d v="2020-11-10T00:00:00"/>
    <n v="0.25"/>
    <n v="0.22"/>
    <x v="285"/>
  </r>
  <r>
    <d v="2020-11-12T00:00:00"/>
    <n v="0.25"/>
    <n v="0.22"/>
    <x v="285"/>
  </r>
  <r>
    <d v="2020-11-13T00:00:00"/>
    <n v="0.25"/>
    <n v="0.22"/>
    <x v="285"/>
  </r>
  <r>
    <d v="2020-11-16T00:00:00"/>
    <n v="0.25"/>
    <n v="0.22"/>
    <x v="285"/>
  </r>
  <r>
    <d v="2020-11-17T00:00:00"/>
    <n v="0.25"/>
    <n v="0.22"/>
    <x v="285"/>
  </r>
  <r>
    <d v="2020-11-18T00:00:00"/>
    <n v="0.25"/>
    <n v="0.22"/>
    <x v="285"/>
  </r>
  <r>
    <d v="2020-11-19T00:00:00"/>
    <n v="0.25"/>
    <n v="0.22"/>
    <x v="285"/>
  </r>
  <r>
    <d v="2020-11-20T00:00:00"/>
    <n v="0.25"/>
    <n v="0.22"/>
    <x v="285"/>
  </r>
  <r>
    <d v="2020-11-23T00:00:00"/>
    <n v="0.25"/>
    <n v="0.22"/>
    <x v="285"/>
  </r>
  <r>
    <d v="2020-11-24T00:00:00"/>
    <n v="0.25"/>
    <n v="0.22"/>
    <x v="285"/>
  </r>
  <r>
    <d v="2020-11-25T00:00:00"/>
    <n v="0.25"/>
    <n v="0.22"/>
    <x v="285"/>
  </r>
  <r>
    <d v="2020-11-26T00:00:00"/>
    <n v="0.25"/>
    <n v="0.22"/>
    <x v="285"/>
  </r>
  <r>
    <d v="2020-11-27T00:00:00"/>
    <n v="0.25"/>
    <n v="0.22"/>
    <x v="285"/>
  </r>
  <r>
    <d v="2020-11-30T00:00:00"/>
    <n v="0.25"/>
    <n v="0.22"/>
    <x v="285"/>
  </r>
  <r>
    <d v="2020-12-01T00:00:00"/>
    <n v="0.25"/>
    <n v="0.22"/>
    <x v="286"/>
  </r>
  <r>
    <d v="2020-12-02T00:00:00"/>
    <n v="0.25"/>
    <n v="0.22"/>
    <x v="286"/>
  </r>
  <r>
    <d v="2020-12-03T00:00:00"/>
    <n v="0.25"/>
    <n v="0.22"/>
    <x v="286"/>
  </r>
  <r>
    <d v="2020-12-04T00:00:00"/>
    <n v="0.25"/>
    <n v="0.22"/>
    <x v="286"/>
  </r>
  <r>
    <d v="2020-12-07T00:00:00"/>
    <n v="0.25"/>
    <n v="0.22"/>
    <x v="286"/>
  </r>
  <r>
    <d v="2020-12-08T00:00:00"/>
    <n v="0.25"/>
    <n v="0.22"/>
    <x v="286"/>
  </r>
  <r>
    <d v="2020-12-09T00:00:00"/>
    <n v="0.25"/>
    <n v="0.22"/>
    <x v="286"/>
  </r>
  <r>
    <d v="2020-12-10T00:00:00"/>
    <n v="0.25"/>
    <n v="0.22"/>
    <x v="286"/>
  </r>
  <r>
    <d v="2020-12-11T00:00:00"/>
    <n v="0.25"/>
    <n v="0.22"/>
    <x v="286"/>
  </r>
  <r>
    <d v="2020-12-14T00:00:00"/>
    <n v="0.25"/>
    <n v="0.21"/>
    <x v="286"/>
  </r>
  <r>
    <d v="2020-12-15T00:00:00"/>
    <n v="0.25"/>
    <n v="0.21"/>
    <x v="286"/>
  </r>
  <r>
    <d v="2020-12-16T00:00:00"/>
    <n v="0.25"/>
    <n v="0.21"/>
    <x v="286"/>
  </r>
  <r>
    <d v="2020-12-17T00:00:00"/>
    <n v="0.25"/>
    <n v="0.21"/>
    <x v="286"/>
  </r>
  <r>
    <d v="2020-12-18T00:00:00"/>
    <n v="0.25"/>
    <n v="0.21"/>
    <x v="286"/>
  </r>
  <r>
    <d v="2020-12-21T00:00:00"/>
    <n v="0.25"/>
    <n v="0.21"/>
    <x v="286"/>
  </r>
  <r>
    <d v="2020-12-22T00:00:00"/>
    <n v="0.25"/>
    <n v="0.21"/>
    <x v="286"/>
  </r>
  <r>
    <d v="2020-12-23T00:00:00"/>
    <n v="0.25"/>
    <n v="0.21"/>
    <x v="286"/>
  </r>
  <r>
    <d v="2020-12-24T00:00:00"/>
    <n v="0.25"/>
    <n v="0.21"/>
    <x v="286"/>
  </r>
  <r>
    <d v="2020-12-28T00:00:00"/>
    <n v="0.25"/>
    <n v="0.21"/>
    <x v="286"/>
  </r>
  <r>
    <d v="2020-12-29T00:00:00"/>
    <n v="0.25"/>
    <n v="0.21"/>
    <x v="286"/>
  </r>
  <r>
    <d v="2020-12-30T00:00:00"/>
    <n v="0.25"/>
    <n v="0.21"/>
    <x v="286"/>
  </r>
  <r>
    <d v="2020-12-31T00:00:00"/>
    <n v="0.25"/>
    <n v="0.21"/>
    <x v="286"/>
  </r>
  <r>
    <d v="2021-01-04T00:00:00"/>
    <n v="0.25"/>
    <n v="0.21"/>
    <x v="287"/>
  </r>
  <r>
    <d v="2021-01-05T00:00:00"/>
    <n v="0.25"/>
    <n v="0.21"/>
    <x v="287"/>
  </r>
  <r>
    <d v="2021-01-07T00:00:00"/>
    <n v="0.25"/>
    <n v="0.21"/>
    <x v="287"/>
  </r>
  <r>
    <d v="2021-01-08T00:00:00"/>
    <n v="0.25"/>
    <n v="0.21"/>
    <x v="287"/>
  </r>
  <r>
    <d v="2021-01-11T00:00:00"/>
    <n v="0.25"/>
    <n v="0.21"/>
    <x v="287"/>
  </r>
  <r>
    <d v="2021-01-12T00:00:00"/>
    <n v="0.25"/>
    <n v="0.21"/>
    <x v="287"/>
  </r>
  <r>
    <d v="2021-01-13T00:00:00"/>
    <n v="0.25"/>
    <n v="0.21"/>
    <x v="287"/>
  </r>
  <r>
    <d v="2021-01-14T00:00:00"/>
    <n v="0.25"/>
    <n v="0.21"/>
    <x v="287"/>
  </r>
  <r>
    <d v="2021-01-15T00:00:00"/>
    <n v="0.25"/>
    <n v="0.21"/>
    <x v="287"/>
  </r>
  <r>
    <d v="2021-01-18T00:00:00"/>
    <n v="0.25"/>
    <n v="0.21"/>
    <x v="287"/>
  </r>
  <r>
    <d v="2021-01-19T00:00:00"/>
    <n v="0.25"/>
    <n v="0.21"/>
    <x v="287"/>
  </r>
  <r>
    <d v="2021-01-20T00:00:00"/>
    <n v="0.25"/>
    <n v="0.21"/>
    <x v="287"/>
  </r>
  <r>
    <d v="2021-01-21T00:00:00"/>
    <n v="0.25"/>
    <n v="0.21"/>
    <x v="287"/>
  </r>
  <r>
    <d v="2021-01-22T00:00:00"/>
    <n v="0.25"/>
    <n v="0.21"/>
    <x v="287"/>
  </r>
  <r>
    <d v="2021-01-25T00:00:00"/>
    <n v="0.25"/>
    <n v="0.21"/>
    <x v="287"/>
  </r>
  <r>
    <d v="2021-01-26T00:00:00"/>
    <n v="0.25"/>
    <n v="0.21"/>
    <x v="287"/>
  </r>
  <r>
    <d v="2021-01-27T00:00:00"/>
    <n v="0.25"/>
    <n v="0.21"/>
    <x v="287"/>
  </r>
  <r>
    <d v="2021-01-28T00:00:00"/>
    <n v="0.25"/>
    <n v="0.21"/>
    <x v="287"/>
  </r>
  <r>
    <d v="2021-01-29T00:00:00"/>
    <n v="0.25"/>
    <n v="0.21"/>
    <x v="287"/>
  </r>
  <r>
    <d v="2021-02-01T00:00:00"/>
    <n v="0.25"/>
    <n v="0.21"/>
    <x v="288"/>
  </r>
  <r>
    <d v="2021-02-02T00:00:00"/>
    <n v="0.25"/>
    <n v="0.21"/>
    <x v="288"/>
  </r>
  <r>
    <d v="2021-02-03T00:00:00"/>
    <n v="0.25"/>
    <n v="0.21"/>
    <x v="288"/>
  </r>
  <r>
    <d v="2021-02-04T00:00:00"/>
    <n v="0.25"/>
    <n v="0.21"/>
    <x v="288"/>
  </r>
  <r>
    <d v="2021-02-05T00:00:00"/>
    <n v="0.25"/>
    <n v="0.21"/>
    <x v="288"/>
  </r>
  <r>
    <d v="2021-02-08T00:00:00"/>
    <n v="0.25"/>
    <n v="0.21"/>
    <x v="288"/>
  </r>
  <r>
    <d v="2021-02-09T00:00:00"/>
    <n v="0.25"/>
    <n v="0.21"/>
    <x v="288"/>
  </r>
  <r>
    <d v="2021-02-10T00:00:00"/>
    <n v="0.25"/>
    <n v="0.21"/>
    <x v="288"/>
  </r>
  <r>
    <d v="2021-02-11T00:00:00"/>
    <n v="0.25"/>
    <n v="0.21"/>
    <x v="288"/>
  </r>
  <r>
    <d v="2021-02-12T00:00:00"/>
    <n v="0.25"/>
    <n v="0.21"/>
    <x v="288"/>
  </r>
  <r>
    <d v="2021-02-15T00:00:00"/>
    <n v="0.25"/>
    <n v="0.21"/>
    <x v="288"/>
  </r>
  <r>
    <d v="2021-02-16T00:00:00"/>
    <n v="0.25"/>
    <n v="0.21"/>
    <x v="288"/>
  </r>
  <r>
    <d v="2021-02-17T00:00:00"/>
    <n v="0.25"/>
    <n v="0.21"/>
    <x v="288"/>
  </r>
  <r>
    <d v="2021-02-18T00:00:00"/>
    <n v="0.25"/>
    <n v="0.21"/>
    <x v="288"/>
  </r>
  <r>
    <d v="2021-02-19T00:00:00"/>
    <n v="0.25"/>
    <n v="0.21"/>
    <x v="288"/>
  </r>
  <r>
    <d v="2021-02-22T00:00:00"/>
    <n v="0.25"/>
    <n v="0.21"/>
    <x v="288"/>
  </r>
  <r>
    <d v="2021-02-23T00:00:00"/>
    <n v="0.25"/>
    <n v="0.21"/>
    <x v="288"/>
  </r>
  <r>
    <d v="2021-02-24T00:00:00"/>
    <n v="0.25"/>
    <n v="0.21"/>
    <x v="288"/>
  </r>
  <r>
    <d v="2021-02-25T00:00:00"/>
    <n v="0.25"/>
    <n v="0.21"/>
    <x v="288"/>
  </r>
  <r>
    <d v="2021-02-26T00:00:00"/>
    <n v="0.25"/>
    <n v="0.21"/>
    <x v="288"/>
  </r>
  <r>
    <d v="2021-03-01T00:00:00"/>
    <n v="0.25"/>
    <n v="0.21"/>
    <x v="289"/>
  </r>
  <r>
    <d v="2021-03-02T00:00:00"/>
    <n v="0.25"/>
    <n v="0.21"/>
    <x v="289"/>
  </r>
  <r>
    <d v="2021-03-03T00:00:00"/>
    <n v="0.25"/>
    <n v="0.21"/>
    <x v="289"/>
  </r>
  <r>
    <d v="2021-03-04T00:00:00"/>
    <n v="0.25"/>
    <n v="0.21"/>
    <x v="289"/>
  </r>
  <r>
    <d v="2021-03-05T00:00:00"/>
    <n v="0.25"/>
    <n v="0.21"/>
    <x v="289"/>
  </r>
  <r>
    <d v="2021-03-08T00:00:00"/>
    <n v="0.25"/>
    <n v="0.21"/>
    <x v="289"/>
  </r>
  <r>
    <d v="2021-03-09T00:00:00"/>
    <n v="0.25"/>
    <n v="0.21"/>
    <x v="289"/>
  </r>
  <r>
    <d v="2021-03-10T00:00:00"/>
    <n v="0.25"/>
    <n v="0.21"/>
    <x v="289"/>
  </r>
  <r>
    <d v="2021-03-11T00:00:00"/>
    <n v="0.25"/>
    <n v="0.21"/>
    <x v="289"/>
  </r>
  <r>
    <d v="2021-03-12T00:00:00"/>
    <n v="0.25"/>
    <n v="0.21"/>
    <x v="289"/>
  </r>
  <r>
    <d v="2021-03-15T00:00:00"/>
    <n v="0.25"/>
    <n v="0.21"/>
    <x v="289"/>
  </r>
  <r>
    <d v="2021-03-16T00:00:00"/>
    <n v="0.25"/>
    <n v="0.21"/>
    <x v="289"/>
  </r>
  <r>
    <d v="2021-03-17T00:00:00"/>
    <n v="0.25"/>
    <n v="0.21"/>
    <x v="289"/>
  </r>
  <r>
    <d v="2021-03-18T00:00:00"/>
    <n v="0.25"/>
    <n v="0.21"/>
    <x v="289"/>
  </r>
  <r>
    <d v="2021-03-19T00:00:00"/>
    <n v="0.25"/>
    <n v="0.21"/>
    <x v="289"/>
  </r>
  <r>
    <d v="2021-03-22T00:00:00"/>
    <n v="0.25"/>
    <n v="0.21"/>
    <x v="289"/>
  </r>
  <r>
    <d v="2021-03-23T00:00:00"/>
    <n v="0.25"/>
    <n v="0.21"/>
    <x v="289"/>
  </r>
  <r>
    <d v="2021-03-24T00:00:00"/>
    <n v="0.25"/>
    <n v="0.21"/>
    <x v="289"/>
  </r>
  <r>
    <d v="2021-03-25T00:00:00"/>
    <n v="0.25"/>
    <n v="0.21"/>
    <x v="289"/>
  </r>
  <r>
    <d v="2021-03-26T00:00:00"/>
    <n v="0.25"/>
    <n v="0.21"/>
    <x v="289"/>
  </r>
  <r>
    <d v="2021-03-29T00:00:00"/>
    <n v="0.25"/>
    <n v="0.21"/>
    <x v="289"/>
  </r>
  <r>
    <d v="2021-03-30T00:00:00"/>
    <n v="0.25"/>
    <n v="0.21"/>
    <x v="289"/>
  </r>
  <r>
    <d v="2021-03-31T00:00:00"/>
    <n v="0.25"/>
    <n v="0.21"/>
    <x v="289"/>
  </r>
  <r>
    <d v="2021-04-01T00:00:00"/>
    <n v="0.25"/>
    <n v="0.21"/>
    <x v="290"/>
  </r>
  <r>
    <d v="2021-04-02T00:00:00"/>
    <n v="0.25"/>
    <n v="0.21"/>
    <x v="290"/>
  </r>
  <r>
    <d v="2021-04-06T00:00:00"/>
    <n v="0.25"/>
    <n v="0.21"/>
    <x v="290"/>
  </r>
  <r>
    <d v="2021-04-07T00:00:00"/>
    <n v="0.25"/>
    <n v="0.21"/>
    <x v="290"/>
  </r>
  <r>
    <d v="2021-04-08T00:00:00"/>
    <n v="0.25"/>
    <n v="0.21"/>
    <x v="290"/>
  </r>
  <r>
    <d v="2021-04-09T00:00:00"/>
    <n v="0.25"/>
    <n v="0.21"/>
    <x v="290"/>
  </r>
  <r>
    <d v="2021-04-12T00:00:00"/>
    <n v="0.25"/>
    <n v="0.21"/>
    <x v="290"/>
  </r>
  <r>
    <d v="2021-04-13T00:00:00"/>
    <n v="0.25"/>
    <n v="0.21"/>
    <x v="290"/>
  </r>
  <r>
    <d v="2021-04-14T00:00:00"/>
    <n v="0.25"/>
    <n v="0.21"/>
    <x v="290"/>
  </r>
  <r>
    <d v="2021-04-15T00:00:00"/>
    <n v="0.24"/>
    <n v="0.21"/>
    <x v="290"/>
  </r>
  <r>
    <d v="2021-04-16T00:00:00"/>
    <n v="0.24"/>
    <n v="0.21"/>
    <x v="290"/>
  </r>
  <r>
    <d v="2021-04-19T00:00:00"/>
    <n v="0.24"/>
    <n v="0.21"/>
    <x v="290"/>
  </r>
  <r>
    <d v="2021-04-20T00:00:00"/>
    <n v="0.24"/>
    <n v="0.21"/>
    <x v="290"/>
  </r>
  <r>
    <d v="2021-04-21T00:00:00"/>
    <n v="0.24"/>
    <n v="0.21"/>
    <x v="290"/>
  </r>
  <r>
    <d v="2021-04-22T00:00:00"/>
    <n v="0.24"/>
    <n v="0.21"/>
    <x v="290"/>
  </r>
  <r>
    <d v="2021-04-23T00:00:00"/>
    <n v="0.24"/>
    <n v="0.21"/>
    <x v="290"/>
  </r>
  <r>
    <d v="2021-04-26T00:00:00"/>
    <n v="0.24"/>
    <n v="0.21"/>
    <x v="290"/>
  </r>
  <r>
    <d v="2021-04-27T00:00:00"/>
    <n v="0.24"/>
    <n v="0.21"/>
    <x v="290"/>
  </r>
  <r>
    <d v="2021-04-28T00:00:00"/>
    <n v="0.24"/>
    <n v="0.21"/>
    <x v="290"/>
  </r>
  <r>
    <d v="2021-04-29T00:00:00"/>
    <n v="0.24"/>
    <n v="0.21"/>
    <x v="290"/>
  </r>
  <r>
    <d v="2021-04-30T00:00:00"/>
    <n v="0.24"/>
    <n v="0.21"/>
    <x v="290"/>
  </r>
  <r>
    <d v="2021-05-04T00:00:00"/>
    <n v="0.24"/>
    <n v="0.21"/>
    <x v="291"/>
  </r>
  <r>
    <d v="2021-05-05T00:00:00"/>
    <n v="0.24"/>
    <n v="0.21"/>
    <x v="291"/>
  </r>
  <r>
    <d v="2021-05-06T00:00:00"/>
    <n v="0.24"/>
    <n v="0.21"/>
    <x v="291"/>
  </r>
  <r>
    <d v="2021-05-07T00:00:00"/>
    <n v="0.24"/>
    <n v="0.21"/>
    <x v="291"/>
  </r>
  <r>
    <d v="2021-05-10T00:00:00"/>
    <n v="0.24"/>
    <n v="0.21"/>
    <x v="291"/>
  </r>
  <r>
    <d v="2021-05-11T00:00:00"/>
    <n v="0.24"/>
    <n v="0.21"/>
    <x v="291"/>
  </r>
  <r>
    <d v="2021-05-12T00:00:00"/>
    <n v="0.24"/>
    <n v="0.21"/>
    <x v="291"/>
  </r>
  <r>
    <d v="2021-05-13T00:00:00"/>
    <n v="0.24"/>
    <n v="0.21"/>
    <x v="291"/>
  </r>
  <r>
    <d v="2021-05-14T00:00:00"/>
    <n v="0.24"/>
    <n v="0.21"/>
    <x v="291"/>
  </r>
  <r>
    <d v="2021-05-17T00:00:00"/>
    <n v="0.25"/>
    <n v="0.21"/>
    <x v="291"/>
  </r>
  <r>
    <d v="2021-05-18T00:00:00"/>
    <n v="0.25"/>
    <n v="0.21"/>
    <x v="291"/>
  </r>
  <r>
    <d v="2021-05-19T00:00:00"/>
    <n v="0.25"/>
    <n v="0.21"/>
    <x v="291"/>
  </r>
  <r>
    <d v="2021-05-20T00:00:00"/>
    <n v="0.25"/>
    <n v="0.21"/>
    <x v="291"/>
  </r>
  <r>
    <d v="2021-05-21T00:00:00"/>
    <n v="0.25"/>
    <n v="0.21"/>
    <x v="291"/>
  </r>
  <r>
    <d v="2021-05-24T00:00:00"/>
    <n v="0.25"/>
    <n v="0.21"/>
    <x v="291"/>
  </r>
  <r>
    <d v="2021-05-25T00:00:00"/>
    <n v="0.25"/>
    <n v="0.21"/>
    <x v="291"/>
  </r>
  <r>
    <d v="2021-05-26T00:00:00"/>
    <n v="0.25"/>
    <n v="0.21"/>
    <x v="291"/>
  </r>
  <r>
    <d v="2021-05-27T00:00:00"/>
    <n v="0.25"/>
    <n v="0.21"/>
    <x v="291"/>
  </r>
  <r>
    <d v="2021-05-28T00:00:00"/>
    <n v="0.25"/>
    <n v="0.21"/>
    <x v="291"/>
  </r>
  <r>
    <d v="2021-05-31T00:00:00"/>
    <n v="0.25"/>
    <n v="0.21"/>
    <x v="291"/>
  </r>
  <r>
    <d v="2021-06-01T00:00:00"/>
    <n v="0.25"/>
    <n v="0.21"/>
    <x v="292"/>
  </r>
  <r>
    <d v="2021-06-02T00:00:00"/>
    <n v="0.25"/>
    <n v="0.21"/>
    <x v="292"/>
  </r>
  <r>
    <d v="2021-06-04T00:00:00"/>
    <n v="0.25"/>
    <n v="0.21"/>
    <x v="292"/>
  </r>
  <r>
    <d v="2021-06-07T00:00:00"/>
    <n v="0.25"/>
    <n v="0.21"/>
    <x v="292"/>
  </r>
  <r>
    <d v="2021-06-08T00:00:00"/>
    <n v="0.25"/>
    <n v="0.21"/>
    <x v="292"/>
  </r>
  <r>
    <d v="2021-06-09T00:00:00"/>
    <n v="0.25"/>
    <n v="0.21"/>
    <x v="292"/>
  </r>
  <r>
    <d v="2021-06-10T00:00:00"/>
    <n v="0.25"/>
    <n v="0.21"/>
    <x v="292"/>
  </r>
  <r>
    <d v="2021-06-11T00:00:00"/>
    <n v="0.25"/>
    <n v="0.21"/>
    <x v="292"/>
  </r>
  <r>
    <d v="2021-06-14T00:00:00"/>
    <n v="0.25"/>
    <n v="0.21"/>
    <x v="292"/>
  </r>
  <r>
    <d v="2021-06-15T00:00:00"/>
    <n v="0.25"/>
    <n v="0.21"/>
    <x v="292"/>
  </r>
  <r>
    <d v="2021-06-16T00:00:00"/>
    <n v="0.25"/>
    <n v="0.21"/>
    <x v="292"/>
  </r>
  <r>
    <d v="2021-06-17T00:00:00"/>
    <n v="0.25"/>
    <n v="0.21"/>
    <x v="292"/>
  </r>
  <r>
    <d v="2021-06-18T00:00:00"/>
    <n v="0.25"/>
    <n v="0.21"/>
    <x v="292"/>
  </r>
  <r>
    <d v="2021-06-21T00:00:00"/>
    <n v="0.25"/>
    <n v="0.21"/>
    <x v="292"/>
  </r>
  <r>
    <d v="2021-06-22T00:00:00"/>
    <n v="0.25"/>
    <n v="0.21"/>
    <x v="292"/>
  </r>
  <r>
    <d v="2021-06-23T00:00:00"/>
    <n v="0.25"/>
    <n v="0.21"/>
    <x v="292"/>
  </r>
  <r>
    <d v="2021-06-24T00:00:00"/>
    <n v="0.25"/>
    <n v="0.21"/>
    <x v="292"/>
  </r>
  <r>
    <d v="2021-06-25T00:00:00"/>
    <n v="0.25"/>
    <n v="0.21"/>
    <x v="292"/>
  </r>
  <r>
    <d v="2021-06-28T00:00:00"/>
    <n v="0.25"/>
    <n v="0.21"/>
    <x v="292"/>
  </r>
  <r>
    <d v="2021-06-29T00:00:00"/>
    <n v="0.25"/>
    <n v="0.21"/>
    <x v="292"/>
  </r>
  <r>
    <d v="2021-06-30T00:00:00"/>
    <n v="0.25"/>
    <n v="0.21"/>
    <x v="292"/>
  </r>
  <r>
    <d v="2021-07-01T00:00:00"/>
    <n v="0.25"/>
    <n v="0.21"/>
    <x v="293"/>
  </r>
  <r>
    <d v="2021-07-02T00:00:00"/>
    <n v="0.25"/>
    <n v="0.21"/>
    <x v="293"/>
  </r>
  <r>
    <d v="2021-07-05T00:00:00"/>
    <n v="0.25"/>
    <n v="0.21"/>
    <x v="293"/>
  </r>
  <r>
    <d v="2021-07-06T00:00:00"/>
    <n v="0.25"/>
    <n v="0.21"/>
    <x v="293"/>
  </r>
  <r>
    <d v="2021-07-07T00:00:00"/>
    <n v="0.25"/>
    <n v="0.21"/>
    <x v="293"/>
  </r>
  <r>
    <d v="2021-07-08T00:00:00"/>
    <n v="0.25"/>
    <n v="0.21"/>
    <x v="293"/>
  </r>
  <r>
    <d v="2021-07-09T00:00:00"/>
    <n v="0.25"/>
    <n v="0.21"/>
    <x v="293"/>
  </r>
  <r>
    <d v="2021-07-12T00:00:00"/>
    <n v="0.25"/>
    <n v="0.21"/>
    <x v="293"/>
  </r>
  <r>
    <d v="2021-07-13T00:00:00"/>
    <n v="0.25"/>
    <n v="0.21"/>
    <x v="293"/>
  </r>
  <r>
    <d v="2021-07-14T00:00:00"/>
    <n v="0.25"/>
    <n v="0.21"/>
    <x v="293"/>
  </r>
  <r>
    <d v="2021-07-15T00:00:00"/>
    <n v="0.25"/>
    <n v="0.21"/>
    <x v="293"/>
  </r>
  <r>
    <d v="2021-07-16T00:00:00"/>
    <n v="0.25"/>
    <n v="0.21"/>
    <x v="293"/>
  </r>
  <r>
    <d v="2021-07-19T00:00:00"/>
    <n v="0.25"/>
    <n v="0.21"/>
    <x v="293"/>
  </r>
  <r>
    <d v="2021-07-20T00:00:00"/>
    <n v="0.25"/>
    <n v="0.21"/>
    <x v="293"/>
  </r>
  <r>
    <d v="2021-07-21T00:00:00"/>
    <n v="0.25"/>
    <n v="0.21"/>
    <x v="293"/>
  </r>
  <r>
    <d v="2021-07-22T00:00:00"/>
    <n v="0.25"/>
    <n v="0.21"/>
    <x v="293"/>
  </r>
  <r>
    <d v="2021-07-23T00:00:00"/>
    <n v="0.25"/>
    <n v="0.21"/>
    <x v="293"/>
  </r>
  <r>
    <d v="2021-07-26T00:00:00"/>
    <n v="0.25"/>
    <n v="0.21"/>
    <x v="293"/>
  </r>
  <r>
    <d v="2021-07-27T00:00:00"/>
    <n v="0.25"/>
    <n v="0.21"/>
    <x v="293"/>
  </r>
  <r>
    <d v="2021-07-28T00:00:00"/>
    <n v="0.25"/>
    <n v="0.21"/>
    <x v="293"/>
  </r>
  <r>
    <d v="2021-07-29T00:00:00"/>
    <n v="0.25"/>
    <n v="0.21"/>
    <x v="293"/>
  </r>
  <r>
    <d v="2021-07-30T00:00:00"/>
    <n v="0.25"/>
    <n v="0.21"/>
    <x v="293"/>
  </r>
  <r>
    <d v="2021-08-02T00:00:00"/>
    <n v="0.25"/>
    <n v="0.21"/>
    <x v="294"/>
  </r>
  <r>
    <d v="2021-08-03T00:00:00"/>
    <n v="0.25"/>
    <n v="0.21"/>
    <x v="294"/>
  </r>
  <r>
    <d v="2021-08-04T00:00:00"/>
    <n v="0.25"/>
    <n v="0.21"/>
    <x v="294"/>
  </r>
  <r>
    <d v="2021-08-05T00:00:00"/>
    <n v="0.25"/>
    <n v="0.21"/>
    <x v="294"/>
  </r>
  <r>
    <d v="2021-08-06T00:00:00"/>
    <n v="0.25"/>
    <n v="0.21"/>
    <x v="294"/>
  </r>
  <r>
    <d v="2021-08-09T00:00:00"/>
    <n v="0.25"/>
    <n v="0.21"/>
    <x v="294"/>
  </r>
  <r>
    <d v="2021-08-10T00:00:00"/>
    <n v="0.25"/>
    <n v="0.21"/>
    <x v="294"/>
  </r>
  <r>
    <d v="2021-08-11T00:00:00"/>
    <n v="0.25"/>
    <n v="0.21"/>
    <x v="294"/>
  </r>
  <r>
    <d v="2021-08-12T00:00:00"/>
    <n v="0.25"/>
    <n v="0.21"/>
    <x v="294"/>
  </r>
  <r>
    <d v="2021-08-13T00:00:00"/>
    <n v="0.25"/>
    <n v="0.21"/>
    <x v="294"/>
  </r>
  <r>
    <d v="2021-08-16T00:00:00"/>
    <n v="0.25"/>
    <n v="0.21"/>
    <x v="294"/>
  </r>
  <r>
    <d v="2021-08-17T00:00:00"/>
    <n v="0.25"/>
    <n v="0.21"/>
    <x v="294"/>
  </r>
  <r>
    <d v="2021-08-18T00:00:00"/>
    <n v="0.25"/>
    <n v="0.21"/>
    <x v="294"/>
  </r>
  <r>
    <d v="2021-08-19T00:00:00"/>
    <n v="0.25"/>
    <n v="0.21"/>
    <x v="294"/>
  </r>
  <r>
    <d v="2021-08-20T00:00:00"/>
    <n v="0.25"/>
    <n v="0.21"/>
    <x v="294"/>
  </r>
  <r>
    <d v="2021-08-23T00:00:00"/>
    <n v="0.25"/>
    <n v="0.21"/>
    <x v="294"/>
  </r>
  <r>
    <d v="2021-08-24T00:00:00"/>
    <n v="0.25"/>
    <n v="0.21"/>
    <x v="294"/>
  </r>
  <r>
    <d v="2021-08-25T00:00:00"/>
    <n v="0.25"/>
    <n v="0.21"/>
    <x v="294"/>
  </r>
  <r>
    <d v="2021-08-26T00:00:00"/>
    <n v="0.25"/>
    <n v="0.21"/>
    <x v="294"/>
  </r>
  <r>
    <d v="2021-08-27T00:00:00"/>
    <n v="0.25"/>
    <n v="0.21"/>
    <x v="294"/>
  </r>
  <r>
    <d v="2021-08-30T00:00:00"/>
    <n v="0.25"/>
    <n v="0.22"/>
    <x v="294"/>
  </r>
  <r>
    <d v="2021-08-31T00:00:00"/>
    <n v="0.26"/>
    <n v="0.23"/>
    <x v="294"/>
  </r>
  <r>
    <d v="2021-09-01T00:00:00"/>
    <n v="0.27"/>
    <n v="0.23"/>
    <x v="295"/>
  </r>
  <r>
    <d v="2021-09-02T00:00:00"/>
    <n v="0.28000000000000003"/>
    <n v="0.24"/>
    <x v="295"/>
  </r>
  <r>
    <d v="2021-09-03T00:00:00"/>
    <n v="0.28000000000000003"/>
    <n v="0.24"/>
    <x v="295"/>
  </r>
  <r>
    <d v="2021-09-06T00:00:00"/>
    <n v="0.28000000000000003"/>
    <n v="0.24"/>
    <x v="295"/>
  </r>
  <r>
    <d v="2021-09-07T00:00:00"/>
    <n v="0.28000000000000003"/>
    <n v="0.24"/>
    <x v="295"/>
  </r>
  <r>
    <d v="2021-09-08T00:00:00"/>
    <n v="0.28000000000000003"/>
    <n v="0.24"/>
    <x v="295"/>
  </r>
  <r>
    <d v="2021-09-09T00:00:00"/>
    <n v="0.28000000000000003"/>
    <n v="0.24"/>
    <x v="295"/>
  </r>
  <r>
    <d v="2021-09-10T00:00:00"/>
    <n v="0.28000000000000003"/>
    <n v="0.24"/>
    <x v="295"/>
  </r>
  <r>
    <d v="2021-09-13T00:00:00"/>
    <n v="0.28000000000000003"/>
    <n v="0.24"/>
    <x v="295"/>
  </r>
  <r>
    <d v="2021-09-14T00:00:00"/>
    <n v="0.28000000000000003"/>
    <n v="0.24"/>
    <x v="295"/>
  </r>
  <r>
    <d v="2021-09-15T00:00:00"/>
    <n v="0.28000000000000003"/>
    <n v="0.24"/>
    <x v="295"/>
  </r>
  <r>
    <d v="2021-09-16T00:00:00"/>
    <n v="0.28000000000000003"/>
    <n v="0.24"/>
    <x v="295"/>
  </r>
  <r>
    <d v="2021-09-17T00:00:00"/>
    <n v="0.28000000000000003"/>
    <n v="0.24"/>
    <x v="295"/>
  </r>
  <r>
    <d v="2021-09-20T00:00:00"/>
    <n v="0.28999999999999998"/>
    <n v="0.24"/>
    <x v="295"/>
  </r>
  <r>
    <d v="2021-09-21T00:00:00"/>
    <n v="0.28999999999999998"/>
    <n v="0.24"/>
    <x v="295"/>
  </r>
  <r>
    <d v="2021-09-22T00:00:00"/>
    <n v="0.28999999999999998"/>
    <n v="0.24"/>
    <x v="295"/>
  </r>
  <r>
    <d v="2021-09-23T00:00:00"/>
    <n v="0.28999999999999998"/>
    <n v="0.24"/>
    <x v="295"/>
  </r>
  <r>
    <d v="2021-09-24T00:00:00"/>
    <n v="0.28999999999999998"/>
    <n v="0.24"/>
    <x v="295"/>
  </r>
  <r>
    <d v="2021-09-27T00:00:00"/>
    <n v="0.3"/>
    <n v="0.24"/>
    <x v="295"/>
  </r>
  <r>
    <d v="2021-09-28T00:00:00"/>
    <n v="0.31"/>
    <n v="0.24"/>
    <x v="295"/>
  </r>
  <r>
    <d v="2021-09-29T00:00:00"/>
    <n v="0.31"/>
    <n v="0.24"/>
    <x v="295"/>
  </r>
  <r>
    <d v="2021-09-30T00:00:00"/>
    <n v="0.31"/>
    <n v="0.23"/>
    <x v="295"/>
  </r>
  <r>
    <d v="2021-10-01T00:00:00"/>
    <n v="0.32"/>
    <n v="0.24"/>
    <x v="296"/>
  </r>
  <r>
    <d v="2021-10-04T00:00:00"/>
    <n v="0.33"/>
    <n v="0.25"/>
    <x v="296"/>
  </r>
  <r>
    <d v="2021-10-05T00:00:00"/>
    <n v="0.33"/>
    <n v="0.25"/>
    <x v="296"/>
  </r>
  <r>
    <d v="2021-10-06T00:00:00"/>
    <n v="0.34"/>
    <n v="0.25"/>
    <x v="296"/>
  </r>
  <r>
    <d v="2021-10-07T00:00:00"/>
    <n v="0.73"/>
    <n v="0.63"/>
    <x v="296"/>
  </r>
  <r>
    <d v="2021-10-08T00:00:00"/>
    <n v="0.76"/>
    <n v="0.65"/>
    <x v="296"/>
  </r>
  <r>
    <d v="2021-10-11T00:00:00"/>
    <n v="0.78"/>
    <n v="0.66"/>
    <x v="296"/>
  </r>
  <r>
    <d v="2021-10-12T00:00:00"/>
    <n v="0.8"/>
    <n v="0.67"/>
    <x v="296"/>
  </r>
  <r>
    <d v="2021-10-13T00:00:00"/>
    <n v="0.82"/>
    <n v="0.68"/>
    <x v="296"/>
  </r>
  <r>
    <d v="2021-10-14T00:00:00"/>
    <n v="0.84"/>
    <n v="0.68"/>
    <x v="296"/>
  </r>
  <r>
    <d v="2021-10-15T00:00:00"/>
    <n v="0.85"/>
    <n v="0.69"/>
    <x v="296"/>
  </r>
  <r>
    <d v="2021-10-18T00:00:00"/>
    <n v="0.86"/>
    <n v="0.69"/>
    <x v="296"/>
  </r>
  <r>
    <d v="2021-10-19T00:00:00"/>
    <n v="0.87"/>
    <n v="0.69"/>
    <x v="296"/>
  </r>
  <r>
    <d v="2021-10-20T00:00:00"/>
    <n v="0.89"/>
    <n v="0.7"/>
    <x v="296"/>
  </r>
  <r>
    <d v="2021-10-21T00:00:00"/>
    <n v="0.9"/>
    <n v="0.7"/>
    <x v="296"/>
  </r>
  <r>
    <d v="2021-10-22T00:00:00"/>
    <n v="0.91"/>
    <n v="0.7"/>
    <x v="296"/>
  </r>
  <r>
    <d v="2021-10-25T00:00:00"/>
    <n v="0.92"/>
    <n v="0.7"/>
    <x v="296"/>
  </r>
  <r>
    <d v="2021-10-26T00:00:00"/>
    <n v="0.93"/>
    <n v="0.71"/>
    <x v="296"/>
  </r>
  <r>
    <d v="2021-10-27T00:00:00"/>
    <n v="0.94"/>
    <n v="0.72"/>
    <x v="296"/>
  </r>
  <r>
    <d v="2021-10-28T00:00:00"/>
    <n v="0.94"/>
    <n v="0.72"/>
    <x v="296"/>
  </r>
  <r>
    <d v="2021-10-29T00:00:00"/>
    <n v="0.96"/>
    <n v="0.74"/>
    <x v="296"/>
  </r>
  <r>
    <d v="2021-11-02T00:00:00"/>
    <n v="0.99"/>
    <n v="0.78"/>
    <x v="297"/>
  </r>
  <r>
    <d v="2021-11-03T00:00:00"/>
    <n v="1.05"/>
    <n v="0.84"/>
    <x v="297"/>
  </r>
  <r>
    <d v="2021-11-04T00:00:00"/>
    <n v="1.7"/>
    <n v="1.26"/>
    <x v="297"/>
  </r>
  <r>
    <d v="2021-11-05T00:00:00"/>
    <n v="1.87"/>
    <n v="1.56"/>
    <x v="297"/>
  </r>
  <r>
    <d v="2021-11-08T00:00:00"/>
    <n v="1.83"/>
    <n v="1.55"/>
    <x v="297"/>
  </r>
  <r>
    <d v="2021-11-09T00:00:00"/>
    <n v="1.87"/>
    <n v="1.57"/>
    <x v="297"/>
  </r>
  <r>
    <d v="2021-11-10T00:00:00"/>
    <n v="1.88"/>
    <n v="1.58"/>
    <x v="297"/>
  </r>
  <r>
    <d v="2021-11-12T00:00:00"/>
    <n v="1.91"/>
    <n v="1.61"/>
    <x v="297"/>
  </r>
  <r>
    <d v="2021-11-15T00:00:00"/>
    <n v="1.94"/>
    <n v="1.62"/>
    <x v="297"/>
  </r>
  <r>
    <d v="2021-11-16T00:00:00"/>
    <n v="1.97"/>
    <n v="1.64"/>
    <x v="297"/>
  </r>
  <r>
    <d v="2021-11-17T00:00:00"/>
    <n v="1.98"/>
    <n v="1.65"/>
    <x v="297"/>
  </r>
  <r>
    <d v="2021-11-18T00:00:00"/>
    <n v="2.0099999999999998"/>
    <n v="1.66"/>
    <x v="297"/>
  </r>
  <r>
    <d v="2021-11-19T00:00:00"/>
    <n v="2.02"/>
    <n v="1.69"/>
    <x v="297"/>
  </r>
  <r>
    <d v="2021-11-22T00:00:00"/>
    <n v="2.04"/>
    <n v="1.68"/>
    <x v="297"/>
  </r>
  <r>
    <d v="2021-11-23T00:00:00"/>
    <n v="2.06"/>
    <n v="1.7"/>
    <x v="297"/>
  </r>
  <r>
    <d v="2021-11-24T00:00:00"/>
    <n v="2.09"/>
    <n v="1.72"/>
    <x v="297"/>
  </r>
  <r>
    <d v="2021-11-25T00:00:00"/>
    <n v="2.19"/>
    <n v="1.82"/>
    <x v="297"/>
  </r>
  <r>
    <d v="2021-11-26T00:00:00"/>
    <n v="2.29"/>
    <n v="1.91"/>
    <x v="297"/>
  </r>
  <r>
    <d v="2021-11-29T00:00:00"/>
    <n v="2.33"/>
    <n v="1.99"/>
    <x v="297"/>
  </r>
  <r>
    <d v="2021-11-30T00:00:00"/>
    <n v="2.38"/>
    <n v="2.06"/>
    <x v="297"/>
  </r>
  <r>
    <d v="2021-12-01T00:00:00"/>
    <n v="2.4300000000000002"/>
    <n v="2.11"/>
    <x v="298"/>
  </r>
  <r>
    <d v="2021-12-02T00:00:00"/>
    <n v="2.48"/>
    <n v="2.1800000000000002"/>
    <x v="298"/>
  </r>
  <r>
    <d v="2021-12-03T00:00:00"/>
    <n v="2.5099999999999998"/>
    <n v="2.21"/>
    <x v="298"/>
  </r>
  <r>
    <d v="2021-12-06T00:00:00"/>
    <n v="2.5299999999999998"/>
    <n v="2.2400000000000002"/>
    <x v="298"/>
  </r>
  <r>
    <d v="2021-12-07T00:00:00"/>
    <n v="2.5499999999999998"/>
    <n v="2.2599999999999998"/>
    <x v="298"/>
  </r>
  <r>
    <d v="2021-12-08T00:00:00"/>
    <n v="2.5499999999999998"/>
    <n v="2.27"/>
    <x v="298"/>
  </r>
  <r>
    <d v="2021-12-09T00:00:00"/>
    <n v="2.57"/>
    <n v="2.27"/>
    <x v="298"/>
  </r>
  <r>
    <d v="2021-12-10T00:00:00"/>
    <n v="2.58"/>
    <n v="2.2999999999999998"/>
    <x v="298"/>
  </r>
  <r>
    <d v="2021-12-13T00:00:00"/>
    <n v="2.6"/>
    <n v="2.31"/>
    <x v="298"/>
  </r>
  <r>
    <d v="2021-12-14T00:00:00"/>
    <n v="2.6"/>
    <n v="2.3199999999999998"/>
    <x v="298"/>
  </r>
  <r>
    <d v="2021-12-15T00:00:00"/>
    <n v="2.6"/>
    <n v="2.33"/>
    <x v="298"/>
  </r>
  <r>
    <d v="2021-12-16T00:00:00"/>
    <n v="2.61"/>
    <n v="2.35"/>
    <x v="298"/>
  </r>
  <r>
    <d v="2021-12-17T00:00:00"/>
    <n v="2.61"/>
    <n v="2.35"/>
    <x v="298"/>
  </r>
  <r>
    <d v="2021-12-20T00:00:00"/>
    <n v="2.62"/>
    <n v="2.37"/>
    <x v="298"/>
  </r>
  <r>
    <d v="2021-12-21T00:00:00"/>
    <n v="2.64"/>
    <n v="2.4"/>
    <x v="298"/>
  </r>
  <r>
    <d v="2021-12-22T00:00:00"/>
    <n v="2.67"/>
    <n v="2.4"/>
    <x v="298"/>
  </r>
  <r>
    <d v="2021-12-23T00:00:00"/>
    <n v="2.69"/>
    <n v="2.41"/>
    <x v="298"/>
  </r>
  <r>
    <d v="2021-12-24T00:00:00"/>
    <n v="2.74"/>
    <n v="2.4500000000000002"/>
    <x v="298"/>
  </r>
  <r>
    <d v="2021-12-27T00:00:00"/>
    <n v="2.77"/>
    <n v="2.48"/>
    <x v="298"/>
  </r>
  <r>
    <d v="2021-12-28T00:00:00"/>
    <n v="2.79"/>
    <n v="2.5099999999999998"/>
    <x v="298"/>
  </r>
  <r>
    <d v="2021-12-29T00:00:00"/>
    <n v="2.81"/>
    <n v="2.5"/>
    <x v="298"/>
  </r>
  <r>
    <d v="2021-12-30T00:00:00"/>
    <n v="2.82"/>
    <n v="2.5099999999999998"/>
    <x v="298"/>
  </r>
  <r>
    <d v="2021-12-31T00:00:00"/>
    <n v="2.84"/>
    <n v="2.54"/>
    <x v="298"/>
  </r>
  <r>
    <d v="2022-01-03T00:00:00"/>
    <n v="2.87"/>
    <n v="2.56"/>
    <x v="299"/>
  </r>
  <r>
    <d v="2022-01-04T00:00:00"/>
    <n v="2.9"/>
    <n v="2.59"/>
    <x v="299"/>
  </r>
  <r>
    <d v="2022-01-05T00:00:00"/>
    <n v="2.94"/>
    <n v="2.62"/>
    <x v="299"/>
  </r>
  <r>
    <d v="2022-01-07T00:00:00"/>
    <n v="2.98"/>
    <n v="2.63"/>
    <x v="299"/>
  </r>
  <r>
    <d v="2022-01-10T00:00:00"/>
    <n v="3.04"/>
    <n v="2.69"/>
    <x v="299"/>
  </r>
  <r>
    <d v="2022-01-11T00:00:00"/>
    <n v="3.07"/>
    <n v="2.72"/>
    <x v="299"/>
  </r>
  <r>
    <d v="2022-01-12T00:00:00"/>
    <n v="3.1"/>
    <n v="2.74"/>
    <x v="299"/>
  </r>
  <r>
    <d v="2022-01-13T00:00:00"/>
    <n v="3.13"/>
    <n v="2.75"/>
    <x v="299"/>
  </r>
  <r>
    <d v="2022-01-14T00:00:00"/>
    <n v="3.15"/>
    <n v="2.77"/>
    <x v="299"/>
  </r>
  <r>
    <d v="2022-01-17T00:00:00"/>
    <n v="3.17"/>
    <n v="2.79"/>
    <x v="299"/>
  </r>
  <r>
    <d v="2022-01-18T00:00:00"/>
    <n v="3.19"/>
    <n v="2.8"/>
    <x v="299"/>
  </r>
  <r>
    <d v="2022-01-19T00:00:00"/>
    <n v="3.21"/>
    <n v="2.81"/>
    <x v="299"/>
  </r>
  <r>
    <d v="2022-01-20T00:00:00"/>
    <n v="3.22"/>
    <n v="2.83"/>
    <x v="299"/>
  </r>
  <r>
    <d v="2022-01-21T00:00:00"/>
    <n v="3.23"/>
    <n v="2.85"/>
    <x v="299"/>
  </r>
  <r>
    <d v="2022-01-24T00:00:00"/>
    <n v="3.26"/>
    <n v="2.89"/>
    <x v="299"/>
  </r>
  <r>
    <d v="2022-01-25T00:00:00"/>
    <n v="3.29"/>
    <n v="2.91"/>
    <x v="299"/>
  </r>
  <r>
    <d v="2022-01-26T00:00:00"/>
    <n v="3.4"/>
    <n v="2.94"/>
    <x v="299"/>
  </r>
  <r>
    <d v="2022-01-27T00:00:00"/>
    <n v="3.41"/>
    <n v="2.96"/>
    <x v="299"/>
  </r>
  <r>
    <d v="2022-01-28T00:00:00"/>
    <n v="3.44"/>
    <n v="2.99"/>
    <x v="299"/>
  </r>
  <r>
    <d v="2022-01-31T00:00:00"/>
    <n v="3.47"/>
    <n v="3.02"/>
    <x v="299"/>
  </r>
  <r>
    <d v="2022-02-01T00:00:00"/>
    <n v="3.5"/>
    <n v="3.04"/>
    <x v="300"/>
  </r>
  <r>
    <d v="2022-02-02T00:00:00"/>
    <n v="3.52"/>
    <n v="3.06"/>
    <x v="300"/>
  </r>
  <r>
    <d v="2022-02-03T00:00:00"/>
    <n v="3.56"/>
    <n v="3.1"/>
    <x v="300"/>
  </r>
  <r>
    <d v="2022-02-04T00:00:00"/>
    <n v="3.59"/>
    <n v="3.11"/>
    <x v="300"/>
  </r>
  <r>
    <d v="2022-02-07T00:00:00"/>
    <n v="3.62"/>
    <n v="3.13"/>
    <x v="300"/>
  </r>
  <r>
    <d v="2022-02-08T00:00:00"/>
    <n v="3.65"/>
    <n v="3.17"/>
    <x v="300"/>
  </r>
  <r>
    <d v="2022-02-09T00:00:00"/>
    <n v="3.7"/>
    <n v="3.23"/>
    <x v="300"/>
  </r>
  <r>
    <d v="2022-02-10T00:00:00"/>
    <n v="3.75"/>
    <n v="3.28"/>
    <x v="300"/>
  </r>
  <r>
    <d v="2022-02-11T00:00:00"/>
    <n v="3.78"/>
    <n v="3.3"/>
    <x v="300"/>
  </r>
  <r>
    <d v="2022-02-14T00:00:00"/>
    <n v="3.8"/>
    <n v="3.32"/>
    <x v="300"/>
  </r>
  <r>
    <d v="2022-02-15T00:00:00"/>
    <n v="3.83"/>
    <n v="3.38"/>
    <x v="300"/>
  </r>
  <r>
    <d v="2022-02-16T00:00:00"/>
    <n v="3.84"/>
    <n v="3.39"/>
    <x v="300"/>
  </r>
  <r>
    <d v="2022-02-17T00:00:00"/>
    <n v="3.86"/>
    <n v="3.43"/>
    <x v="300"/>
  </r>
  <r>
    <d v="2022-02-18T00:00:00"/>
    <n v="3.87"/>
    <n v="3.44"/>
    <x v="300"/>
  </r>
  <r>
    <d v="2022-02-21T00:00:00"/>
    <n v="3.88"/>
    <n v="3.47"/>
    <x v="300"/>
  </r>
  <r>
    <d v="2022-02-22T00:00:00"/>
    <n v="3.89"/>
    <n v="3.48"/>
    <x v="300"/>
  </r>
  <r>
    <d v="2022-02-23T00:00:00"/>
    <n v="3.91"/>
    <n v="3.5"/>
    <x v="300"/>
  </r>
  <r>
    <d v="2022-02-24T00:00:00"/>
    <n v="3.95"/>
    <n v="3.55"/>
    <x v="300"/>
  </r>
  <r>
    <d v="2022-02-25T00:00:00"/>
    <n v="3.99"/>
    <n v="3.59"/>
    <x v="300"/>
  </r>
  <r>
    <d v="2022-02-28T00:00:00"/>
    <n v="4.0199999999999996"/>
    <n v="3.65"/>
    <x v="300"/>
  </r>
  <r>
    <d v="2022-03-01T00:00:00"/>
    <n v="4.04"/>
    <n v="3.67"/>
    <x v="301"/>
  </r>
  <r>
    <d v="2022-03-02T00:00:00"/>
    <n v="4.07"/>
    <n v="3.69"/>
    <x v="301"/>
  </r>
  <r>
    <d v="2022-03-03T00:00:00"/>
    <n v="4.0999999999999996"/>
    <n v="3.73"/>
    <x v="301"/>
  </r>
  <r>
    <d v="2022-03-04T00:00:00"/>
    <n v="4.1900000000000004"/>
    <n v="3.78"/>
    <x v="301"/>
  </r>
  <r>
    <d v="2022-03-07T00:00:00"/>
    <n v="4.2300000000000004"/>
    <n v="3.81"/>
    <x v="301"/>
  </r>
  <r>
    <d v="2022-03-08T00:00:00"/>
    <n v="4.3"/>
    <n v="3.91"/>
    <x v="301"/>
  </r>
  <r>
    <d v="2022-03-09T00:00:00"/>
    <n v="4.38"/>
    <n v="4.03"/>
    <x v="301"/>
  </r>
  <r>
    <d v="2022-03-10T00:00:00"/>
    <n v="4.5199999999999996"/>
    <n v="4.18"/>
    <x v="301"/>
  </r>
  <r>
    <d v="2022-03-11T00:00:00"/>
    <n v="4.6100000000000003"/>
    <n v="4.22"/>
    <x v="301"/>
  </r>
  <r>
    <d v="2022-03-14T00:00:00"/>
    <n v="4.66"/>
    <n v="4.3"/>
    <x v="301"/>
  </r>
  <r>
    <d v="2022-03-15T00:00:00"/>
    <n v="4.6900000000000004"/>
    <n v="4.33"/>
    <x v="301"/>
  </r>
  <r>
    <d v="2022-03-16T00:00:00"/>
    <n v="4.72"/>
    <n v="4.3499999999999996"/>
    <x v="301"/>
  </r>
  <r>
    <d v="2022-03-17T00:00:00"/>
    <n v="4.75"/>
    <n v="4.37"/>
    <x v="301"/>
  </r>
  <r>
    <d v="2022-03-18T00:00:00"/>
    <n v="4.7699999999999996"/>
    <n v="4.4000000000000004"/>
    <x v="301"/>
  </r>
  <r>
    <d v="2022-03-21T00:00:00"/>
    <n v="4.79"/>
    <n v="4.43"/>
    <x v="301"/>
  </r>
  <r>
    <d v="2022-03-22T00:00:00"/>
    <n v="4.8099999999999996"/>
    <n v="4.46"/>
    <x v="301"/>
  </r>
  <r>
    <d v="2022-03-23T00:00:00"/>
    <n v="4.84"/>
    <n v="4.4800000000000004"/>
    <x v="301"/>
  </r>
  <r>
    <d v="2022-03-24T00:00:00"/>
    <n v="4.87"/>
    <n v="4.5199999999999996"/>
    <x v="301"/>
  </r>
  <r>
    <d v="2022-03-25T00:00:00"/>
    <n v="4.9000000000000004"/>
    <n v="4.5999999999999996"/>
    <x v="301"/>
  </r>
  <r>
    <d v="2022-03-28T00:00:00"/>
    <n v="4.96"/>
    <n v="4.66"/>
    <x v="301"/>
  </r>
  <r>
    <d v="2022-03-29T00:00:00"/>
    <n v="4.99"/>
    <n v="4.72"/>
    <x v="301"/>
  </r>
  <r>
    <d v="2022-03-30T00:00:00"/>
    <n v="5.0199999999999996"/>
    <n v="4.74"/>
    <x v="301"/>
  </r>
  <r>
    <d v="2022-03-31T00:00:00"/>
    <n v="5.05"/>
    <n v="4.7699999999999996"/>
    <x v="301"/>
  </r>
  <r>
    <d v="2022-04-01T00:00:00"/>
    <n v="5.0999999999999996"/>
    <n v="4.84"/>
    <x v="302"/>
  </r>
  <r>
    <d v="2022-04-04T00:00:00"/>
    <n v="5.13"/>
    <n v="4.88"/>
    <x v="302"/>
  </r>
  <r>
    <d v="2022-04-05T00:00:00"/>
    <n v="5.15"/>
    <n v="4.9000000000000004"/>
    <x v="302"/>
  </r>
  <r>
    <d v="2022-04-06T00:00:00"/>
    <n v="5.19"/>
    <n v="4.92"/>
    <x v="302"/>
  </r>
  <r>
    <d v="2022-04-07T00:00:00"/>
    <n v="5.46"/>
    <n v="5.26"/>
    <x v="302"/>
  </r>
  <r>
    <d v="2022-04-08T00:00:00"/>
    <n v="5.58"/>
    <n v="5.32"/>
    <x v="302"/>
  </r>
  <r>
    <d v="2022-04-11T00:00:00"/>
    <n v="5.65"/>
    <n v="5.37"/>
    <x v="302"/>
  </r>
  <r>
    <d v="2022-04-12T00:00:00"/>
    <n v="5.73"/>
    <n v="5.43"/>
    <x v="302"/>
  </r>
  <r>
    <d v="2022-04-13T00:00:00"/>
    <n v="5.76"/>
    <n v="5.47"/>
    <x v="302"/>
  </r>
  <r>
    <d v="2022-04-14T00:00:00"/>
    <n v="5.78"/>
    <n v="5.51"/>
    <x v="302"/>
  </r>
  <r>
    <d v="2022-04-15T00:00:00"/>
    <n v="5.8"/>
    <n v="5.54"/>
    <x v="302"/>
  </r>
  <r>
    <d v="2022-04-19T00:00:00"/>
    <n v="5.83"/>
    <n v="5.57"/>
    <x v="302"/>
  </r>
  <r>
    <d v="2022-04-20T00:00:00"/>
    <n v="5.88"/>
    <n v="5.65"/>
    <x v="302"/>
  </r>
  <r>
    <d v="2022-04-21T00:00:00"/>
    <n v="5.91"/>
    <n v="5.68"/>
    <x v="302"/>
  </r>
  <r>
    <d v="2022-04-22T00:00:00"/>
    <n v="5.93"/>
    <n v="5.74"/>
    <x v="302"/>
  </r>
  <r>
    <d v="2022-04-25T00:00:00"/>
    <n v="6.01"/>
    <n v="5.79"/>
    <x v="302"/>
  </r>
  <r>
    <d v="2022-04-26T00:00:00"/>
    <n v="6.07"/>
    <n v="5.84"/>
    <x v="302"/>
  </r>
  <r>
    <d v="2022-04-27T00:00:00"/>
    <n v="6.1"/>
    <n v="5.88"/>
    <x v="302"/>
  </r>
  <r>
    <d v="2022-04-28T00:00:00"/>
    <n v="6.15"/>
    <n v="5.95"/>
    <x v="302"/>
  </r>
  <r>
    <d v="2022-04-29T00:00:00"/>
    <n v="6.25"/>
    <n v="6.05"/>
    <x v="302"/>
  </r>
  <r>
    <d v="2022-05-02T00:00:00"/>
    <n v="6.34"/>
    <n v="6.14"/>
    <x v="303"/>
  </r>
  <r>
    <d v="2022-05-04T00:00:00"/>
    <n v="6.43"/>
    <n v="6.24"/>
    <x v="303"/>
  </r>
  <r>
    <d v="2022-05-05T00:00:00"/>
    <n v="6.55"/>
    <n v="6.34"/>
    <x v="303"/>
  </r>
  <r>
    <d v="2022-05-06T00:00:00"/>
    <n v="6.55"/>
    <n v="6.33"/>
    <x v="303"/>
  </r>
  <r>
    <d v="2022-05-09T00:00:00"/>
    <n v="6.59"/>
    <n v="6.31"/>
    <x v="303"/>
  </r>
  <r>
    <d v="2022-05-10T00:00:00"/>
    <n v="6.62"/>
    <n v="6.36"/>
    <x v="303"/>
  </r>
  <r>
    <d v="2022-05-11T00:00:00"/>
    <n v="6.64"/>
    <n v="6.39"/>
    <x v="303"/>
  </r>
  <r>
    <d v="2022-05-12T00:00:00"/>
    <n v="6.63"/>
    <n v="6.4"/>
    <x v="303"/>
  </r>
  <r>
    <d v="2022-05-13T00:00:00"/>
    <n v="6.65"/>
    <n v="6.41"/>
    <x v="303"/>
  </r>
  <r>
    <d v="2022-05-16T00:00:00"/>
    <n v="6.66"/>
    <n v="6.42"/>
    <x v="303"/>
  </r>
  <r>
    <d v="2022-05-17T00:00:00"/>
    <n v="6.66"/>
    <n v="6.44"/>
    <x v="303"/>
  </r>
  <r>
    <d v="2022-05-18T00:00:00"/>
    <n v="6.67"/>
    <n v="6.45"/>
    <x v="303"/>
  </r>
  <r>
    <d v="2022-05-19T00:00:00"/>
    <n v="6.68"/>
    <n v="6.45"/>
    <x v="303"/>
  </r>
  <r>
    <d v="2022-05-20T00:00:00"/>
    <n v="6.69"/>
    <n v="6.46"/>
    <x v="303"/>
  </r>
  <r>
    <d v="2022-05-23T00:00:00"/>
    <n v="6.7"/>
    <n v="6.48"/>
    <x v="303"/>
  </r>
  <r>
    <d v="2022-05-24T00:00:00"/>
    <n v="6.71"/>
    <n v="6.5"/>
    <x v="303"/>
  </r>
  <r>
    <d v="2022-05-25T00:00:00"/>
    <n v="6.72"/>
    <n v="6.51"/>
    <x v="303"/>
  </r>
  <r>
    <d v="2022-05-26T00:00:00"/>
    <n v="6.75"/>
    <n v="6.53"/>
    <x v="303"/>
  </r>
  <r>
    <d v="2022-05-27T00:00:00"/>
    <n v="6.76"/>
    <n v="6.54"/>
    <x v="303"/>
  </r>
  <r>
    <d v="2022-05-30T00:00:00"/>
    <n v="6.77"/>
    <n v="6.56"/>
    <x v="303"/>
  </r>
  <r>
    <d v="2022-05-31T00:00:00"/>
    <n v="6.79"/>
    <n v="6.59"/>
    <x v="303"/>
  </r>
  <r>
    <d v="2022-06-01T00:00:00"/>
    <n v="6.8"/>
    <n v="6.61"/>
    <x v="304"/>
  </r>
  <r>
    <d v="2022-06-02T00:00:00"/>
    <n v="6.9"/>
    <n v="6.64"/>
    <x v="304"/>
  </r>
  <r>
    <d v="2022-06-03T00:00:00"/>
    <n v="6.91"/>
    <n v="6.66"/>
    <x v="304"/>
  </r>
  <r>
    <d v="2022-06-06T00:00:00"/>
    <n v="6.94"/>
    <n v="6.7"/>
    <x v="304"/>
  </r>
  <r>
    <d v="2022-06-07T00:00:00"/>
    <n v="6.97"/>
    <n v="6.72"/>
    <x v="304"/>
  </r>
  <r>
    <d v="2022-06-08T00:00:00"/>
    <n v="6.99"/>
    <n v="6.74"/>
    <x v="304"/>
  </r>
  <r>
    <d v="2022-06-09T00:00:00"/>
    <n v="7.02"/>
    <n v="6.76"/>
    <x v="304"/>
  </r>
  <r>
    <d v="2022-06-10T00:00:00"/>
    <n v="7.03"/>
    <n v="6.77"/>
    <x v="304"/>
  </r>
  <r>
    <d v="2022-06-13T00:00:00"/>
    <n v="7.05"/>
    <n v="6.78"/>
    <x v="304"/>
  </r>
  <r>
    <d v="2022-06-14T00:00:00"/>
    <n v="7.08"/>
    <n v="6.81"/>
    <x v="304"/>
  </r>
  <r>
    <d v="2022-06-15T00:00:00"/>
    <n v="7.11"/>
    <n v="6.84"/>
    <x v="304"/>
  </r>
  <r>
    <d v="2022-06-17T00:00:00"/>
    <n v="7.14"/>
    <n v="6.88"/>
    <x v="304"/>
  </r>
  <r>
    <d v="2022-06-20T00:00:00"/>
    <n v="7.18"/>
    <n v="6.91"/>
    <x v="304"/>
  </r>
  <r>
    <d v="2022-06-21T00:00:00"/>
    <n v="7.21"/>
    <n v="6.94"/>
    <x v="304"/>
  </r>
  <r>
    <d v="2022-06-22T00:00:00"/>
    <n v="7.24"/>
    <n v="6.97"/>
    <x v="304"/>
  </r>
  <r>
    <d v="2022-06-23T00:00:00"/>
    <n v="7.26"/>
    <n v="6.98"/>
    <x v="304"/>
  </r>
  <r>
    <d v="2022-06-24T00:00:00"/>
    <n v="7.28"/>
    <n v="6.98"/>
    <x v="304"/>
  </r>
  <r>
    <d v="2022-06-27T00:00:00"/>
    <n v="7.3"/>
    <n v="7"/>
    <x v="304"/>
  </r>
  <r>
    <d v="2022-06-28T00:00:00"/>
    <n v="7.32"/>
    <n v="7.03"/>
    <x v="304"/>
  </r>
  <r>
    <d v="2022-06-29T00:00:00"/>
    <n v="7.34"/>
    <n v="7.05"/>
    <x v="304"/>
  </r>
  <r>
    <d v="2022-06-30T00:00:00"/>
    <n v="7.35"/>
    <n v="7.05"/>
    <x v="304"/>
  </r>
  <r>
    <d v="2022-07-01T00:00:00"/>
    <n v="7.37"/>
    <n v="7.05"/>
    <x v="305"/>
  </r>
  <r>
    <d v="2022-07-04T00:00:00"/>
    <n v="7.38"/>
    <n v="7.08"/>
    <x v="305"/>
  </r>
  <r>
    <d v="2022-07-05T00:00:00"/>
    <n v="7.39"/>
    <n v="7.1"/>
    <x v="305"/>
  </r>
  <r>
    <d v="2022-07-06T00:00:00"/>
    <n v="7.41"/>
    <n v="7.12"/>
    <x v="305"/>
  </r>
  <r>
    <d v="2022-07-07T00:00:00"/>
    <n v="7.43"/>
    <n v="7.14"/>
    <x v="305"/>
  </r>
  <r>
    <d v="2022-07-08T00:00:00"/>
    <n v="7.38"/>
    <n v="7.08"/>
    <x v="305"/>
  </r>
  <r>
    <d v="2022-07-11T00:00:00"/>
    <n v="7.34"/>
    <n v="7"/>
    <x v="305"/>
  </r>
  <r>
    <d v="2022-07-12T00:00:00"/>
    <n v="7.3"/>
    <n v="6.99"/>
    <x v="305"/>
  </r>
  <r>
    <d v="2022-07-13T00:00:00"/>
    <n v="7.29"/>
    <n v="6.99"/>
    <x v="305"/>
  </r>
  <r>
    <d v="2022-07-14T00:00:00"/>
    <n v="7.3"/>
    <n v="7"/>
    <x v="305"/>
  </r>
  <r>
    <d v="2022-07-15T00:00:00"/>
    <n v="7.3"/>
    <n v="7"/>
    <x v="305"/>
  </r>
  <r>
    <d v="2022-07-18T00:00:00"/>
    <n v="7.3"/>
    <n v="7"/>
    <x v="305"/>
  </r>
  <r>
    <d v="2022-07-19T00:00:00"/>
    <n v="7.3"/>
    <n v="7.01"/>
    <x v="305"/>
  </r>
  <r>
    <d v="2022-07-20T00:00:00"/>
    <n v="7.29"/>
    <n v="7"/>
    <x v="305"/>
  </r>
  <r>
    <d v="2022-07-21T00:00:00"/>
    <n v="7.29"/>
    <n v="7"/>
    <x v="305"/>
  </r>
  <r>
    <d v="2022-07-22T00:00:00"/>
    <n v="7.29"/>
    <n v="7"/>
    <x v="305"/>
  </r>
  <r>
    <d v="2022-07-25T00:00:00"/>
    <n v="7.29"/>
    <n v="7"/>
    <x v="305"/>
  </r>
  <r>
    <d v="2022-07-26T00:00:00"/>
    <n v="7.29"/>
    <n v="7"/>
    <x v="305"/>
  </r>
  <r>
    <d v="2022-07-27T00:00:00"/>
    <n v="7.3"/>
    <n v="7"/>
    <x v="305"/>
  </r>
  <r>
    <d v="2022-07-28T00:00:00"/>
    <n v="7.3"/>
    <n v="7.01"/>
    <x v="305"/>
  </r>
  <r>
    <d v="2022-07-29T00:00:00"/>
    <n v="7.3"/>
    <n v="7.01"/>
    <x v="305"/>
  </r>
  <r>
    <d v="2022-08-01T00:00:00"/>
    <n v="7.3"/>
    <n v="7.01"/>
    <x v="306"/>
  </r>
  <r>
    <d v="2022-08-02T00:00:00"/>
    <n v="7.3"/>
    <n v="7.01"/>
    <x v="306"/>
  </r>
  <r>
    <d v="2022-08-03T00:00:00"/>
    <n v="7.3"/>
    <n v="7.01"/>
    <x v="306"/>
  </r>
  <r>
    <d v="2022-08-04T00:00:00"/>
    <n v="7.3"/>
    <n v="7.02"/>
    <x v="306"/>
  </r>
  <r>
    <d v="2022-08-05T00:00:00"/>
    <n v="7.3"/>
    <n v="7.02"/>
    <x v="306"/>
  </r>
  <r>
    <d v="2022-08-08T00:00:00"/>
    <n v="7.3"/>
    <n v="7.03"/>
    <x v="306"/>
  </r>
  <r>
    <d v="2022-08-09T00:00:00"/>
    <n v="7.3"/>
    <n v="7.03"/>
    <x v="306"/>
  </r>
  <r>
    <d v="2022-08-10T00:00:00"/>
    <n v="7.3"/>
    <n v="7.03"/>
    <x v="306"/>
  </r>
  <r>
    <d v="2022-08-11T00:00:00"/>
    <n v="7.3"/>
    <n v="7.03"/>
    <x v="306"/>
  </r>
  <r>
    <d v="2022-08-12T00:00:00"/>
    <n v="7.3"/>
    <n v="7.03"/>
    <x v="306"/>
  </r>
  <r>
    <d v="2022-08-16T00:00:00"/>
    <n v="7.3"/>
    <n v="7.02"/>
    <x v="306"/>
  </r>
  <r>
    <d v="2022-08-17T00:00:00"/>
    <n v="7.3"/>
    <n v="7.03"/>
    <x v="306"/>
  </r>
  <r>
    <d v="2022-08-18T00:00:00"/>
    <n v="7.3"/>
    <n v="7.04"/>
    <x v="306"/>
  </r>
  <r>
    <d v="2022-08-19T00:00:00"/>
    <n v="7.3"/>
    <n v="7.04"/>
    <x v="306"/>
  </r>
  <r>
    <d v="2022-08-22T00:00:00"/>
    <n v="7.3"/>
    <n v="7.06"/>
    <x v="306"/>
  </r>
  <r>
    <d v="2022-08-23T00:00:00"/>
    <n v="7.3"/>
    <n v="7.05"/>
    <x v="306"/>
  </r>
  <r>
    <d v="2022-08-24T00:00:00"/>
    <n v="7.3"/>
    <n v="7.06"/>
    <x v="306"/>
  </r>
  <r>
    <d v="2022-08-25T00:00:00"/>
    <n v="7.3"/>
    <n v="7.06"/>
    <x v="306"/>
  </r>
  <r>
    <d v="2022-08-26T00:00:00"/>
    <n v="7.3"/>
    <n v="7.07"/>
    <x v="306"/>
  </r>
  <r>
    <d v="2022-08-29T00:00:00"/>
    <n v="7.3"/>
    <n v="7.08"/>
    <x v="306"/>
  </r>
  <r>
    <d v="2022-08-30T00:00:00"/>
    <n v="7.3"/>
    <n v="7.1"/>
    <x v="306"/>
  </r>
  <r>
    <d v="2022-08-31T00:00:00"/>
    <n v="7.31"/>
    <n v="7.11"/>
    <x v="306"/>
  </r>
  <r>
    <d v="2022-09-01T00:00:00"/>
    <n v="7.34"/>
    <n v="7.14"/>
    <x v="307"/>
  </r>
  <r>
    <d v="2022-09-02T00:00:00"/>
    <n v="7.35"/>
    <n v="7.15"/>
    <x v="307"/>
  </r>
  <r>
    <d v="2022-09-05T00:00:00"/>
    <n v="7.36"/>
    <n v="7.16"/>
    <x v="307"/>
  </r>
  <r>
    <d v="2022-09-06T00:00:00"/>
    <n v="7.36"/>
    <n v="7.16"/>
    <x v="307"/>
  </r>
  <r>
    <d v="2022-09-07T00:00:00"/>
    <n v="7.36"/>
    <n v="7.16"/>
    <x v="307"/>
  </r>
  <r>
    <d v="2022-09-08T00:00:00"/>
    <n v="7.35"/>
    <n v="7.16"/>
    <x v="307"/>
  </r>
  <r>
    <d v="2022-09-09T00:00:00"/>
    <n v="7.35"/>
    <n v="7.15"/>
    <x v="307"/>
  </r>
  <r>
    <d v="2022-09-12T00:00:00"/>
    <n v="7.33"/>
    <n v="7.15"/>
    <x v="307"/>
  </r>
  <r>
    <d v="2022-09-13T00:00:00"/>
    <n v="7.32"/>
    <n v="7.15"/>
    <x v="307"/>
  </r>
  <r>
    <d v="2022-09-14T00:00:00"/>
    <n v="7.32"/>
    <n v="7.15"/>
    <x v="307"/>
  </r>
  <r>
    <d v="2022-09-15T00:00:00"/>
    <n v="7.32"/>
    <n v="7.15"/>
    <x v="307"/>
  </r>
  <r>
    <d v="2022-09-16T00:00:00"/>
    <n v="7.32"/>
    <n v="7.15"/>
    <x v="307"/>
  </r>
  <r>
    <d v="2022-09-19T00:00:00"/>
    <n v="7.32"/>
    <n v="7.15"/>
    <x v="307"/>
  </r>
  <r>
    <d v="2022-09-20T00:00:00"/>
    <n v="7.32"/>
    <n v="7.14"/>
    <x v="307"/>
  </r>
  <r>
    <d v="2022-09-21T00:00:00"/>
    <n v="7.32"/>
    <n v="7.15"/>
    <x v="307"/>
  </r>
  <r>
    <d v="2022-09-22T00:00:00"/>
    <n v="7.32"/>
    <n v="7.14"/>
    <x v="307"/>
  </r>
  <r>
    <d v="2022-09-23T00:00:00"/>
    <n v="7.32"/>
    <n v="7.15"/>
    <x v="307"/>
  </r>
  <r>
    <d v="2022-09-26T00:00:00"/>
    <n v="7.32"/>
    <n v="7.16"/>
    <x v="307"/>
  </r>
  <r>
    <d v="2022-09-27T00:00:00"/>
    <n v="7.32"/>
    <n v="7.16"/>
    <x v="307"/>
  </r>
  <r>
    <d v="2022-09-28T00:00:00"/>
    <n v="7.32"/>
    <n v="7.17"/>
    <x v="307"/>
  </r>
  <r>
    <d v="2022-09-29T00:00:00"/>
    <n v="7.32"/>
    <n v="7.18"/>
    <x v="307"/>
  </r>
  <r>
    <d v="2022-09-30T00:00:00"/>
    <n v="7.41"/>
    <n v="7.21"/>
    <x v="307"/>
  </r>
  <r>
    <d v="2022-10-03T00:00:00"/>
    <n v="7.43"/>
    <n v="7.28"/>
    <x v="308"/>
  </r>
  <r>
    <d v="2022-10-04T00:00:00"/>
    <n v="7.47"/>
    <n v="7.31"/>
    <x v="308"/>
  </r>
  <r>
    <d v="2022-10-05T00:00:00"/>
    <n v="7.49"/>
    <n v="7.33"/>
    <x v="308"/>
  </r>
  <r>
    <d v="2022-10-06T00:00:00"/>
    <n v="7.37"/>
    <n v="7.25"/>
    <x v="308"/>
  </r>
  <r>
    <d v="2022-10-07T00:00:00"/>
    <n v="7.34"/>
    <n v="7.19"/>
    <x v="308"/>
  </r>
  <r>
    <d v="2022-10-10T00:00:00"/>
    <n v="7.35"/>
    <n v="7.19"/>
    <x v="308"/>
  </r>
  <r>
    <d v="2022-10-11T00:00:00"/>
    <n v="7.35"/>
    <n v="7.2"/>
    <x v="308"/>
  </r>
  <r>
    <d v="2022-10-12T00:00:00"/>
    <n v="7.36"/>
    <n v="7.21"/>
    <x v="308"/>
  </r>
  <r>
    <d v="2022-10-13T00:00:00"/>
    <n v="7.43"/>
    <n v="7.28"/>
    <x v="308"/>
  </r>
  <r>
    <d v="2022-10-14T00:00:00"/>
    <n v="7.45"/>
    <n v="7.31"/>
    <x v="308"/>
  </r>
  <r>
    <d v="2022-10-17T00:00:00"/>
    <n v="7.47"/>
    <n v="7.33"/>
    <x v="308"/>
  </r>
  <r>
    <d v="2022-10-18T00:00:00"/>
    <n v="7.49"/>
    <n v="7.34"/>
    <x v="308"/>
  </r>
  <r>
    <d v="2022-10-19T00:00:00"/>
    <n v="7.55"/>
    <n v="7.36"/>
    <x v="308"/>
  </r>
  <r>
    <d v="2022-10-20T00:00:00"/>
    <n v="7.57"/>
    <n v="7.4"/>
    <x v="308"/>
  </r>
  <r>
    <d v="2022-10-21T00:00:00"/>
    <n v="7.62"/>
    <n v="7.43"/>
    <x v="308"/>
  </r>
  <r>
    <d v="2022-10-24T00:00:00"/>
    <n v="7.65"/>
    <n v="7.44"/>
    <x v="308"/>
  </r>
  <r>
    <d v="2022-10-25T00:00:00"/>
    <n v="7.65"/>
    <n v="7.45"/>
    <x v="308"/>
  </r>
  <r>
    <d v="2022-10-26T00:00:00"/>
    <n v="7.65"/>
    <n v="7.43"/>
    <x v="308"/>
  </r>
  <r>
    <d v="2022-10-27T00:00:00"/>
    <n v="7.66"/>
    <n v="7.46"/>
    <x v="308"/>
  </r>
  <r>
    <d v="2022-10-28T00:00:00"/>
    <n v="7.68"/>
    <n v="7.48"/>
    <x v="308"/>
  </r>
  <r>
    <d v="2022-10-31T00:00:00"/>
    <n v="7.72"/>
    <n v="7.51"/>
    <x v="308"/>
  </r>
  <r>
    <d v="2022-11-02T00:00:00"/>
    <n v="7.74"/>
    <n v="7.53"/>
    <x v="309"/>
  </r>
  <r>
    <d v="2022-11-03T00:00:00"/>
    <n v="7.78"/>
    <n v="7.56"/>
    <x v="309"/>
  </r>
  <r>
    <d v="2022-11-04T00:00:00"/>
    <n v="7.8"/>
    <n v="7.59"/>
    <x v="309"/>
  </r>
  <r>
    <d v="2022-11-07T00:00:00"/>
    <n v="7.82"/>
    <n v="7.61"/>
    <x v="309"/>
  </r>
  <r>
    <d v="2022-11-08T00:00:00"/>
    <n v="7.8"/>
    <n v="7.59"/>
    <x v="309"/>
  </r>
  <r>
    <d v="2022-11-09T00:00:00"/>
    <n v="7.79"/>
    <n v="7.59"/>
    <x v="309"/>
  </r>
  <r>
    <d v="2022-11-10T00:00:00"/>
    <n v="7.69"/>
    <n v="7.5"/>
    <x v="309"/>
  </r>
  <r>
    <d v="2022-11-14T00:00:00"/>
    <n v="7.64"/>
    <n v="7.42"/>
    <x v="309"/>
  </r>
  <r>
    <d v="2022-11-15T00:00:00"/>
    <n v="7.62"/>
    <n v="7.42"/>
    <x v="309"/>
  </r>
  <r>
    <d v="2022-11-16T00:00:00"/>
    <n v="7.6"/>
    <n v="7.4"/>
    <x v="309"/>
  </r>
  <r>
    <d v="2022-11-17T00:00:00"/>
    <n v="7.59"/>
    <n v="7.39"/>
    <x v="309"/>
  </r>
  <r>
    <d v="2022-11-18T00:00:00"/>
    <n v="7.58"/>
    <n v="7.4"/>
    <x v="309"/>
  </r>
  <r>
    <d v="2022-11-21T00:00:00"/>
    <n v="7.56"/>
    <n v="7.37"/>
    <x v="309"/>
  </r>
  <r>
    <d v="2022-11-22T00:00:00"/>
    <n v="7.54"/>
    <n v="7.36"/>
    <x v="309"/>
  </r>
  <r>
    <d v="2022-11-23T00:00:00"/>
    <n v="7.53"/>
    <n v="7.34"/>
    <x v="309"/>
  </r>
  <r>
    <d v="2022-11-24T00:00:00"/>
    <n v="7.51"/>
    <n v="7.32"/>
    <x v="309"/>
  </r>
  <r>
    <d v="2022-11-25T00:00:00"/>
    <n v="7.5"/>
    <n v="7.31"/>
    <x v="309"/>
  </r>
  <r>
    <d v="2022-11-28T00:00:00"/>
    <n v="7.49"/>
    <n v="7.3"/>
    <x v="309"/>
  </r>
  <r>
    <d v="2022-11-29T00:00:00"/>
    <n v="7.49"/>
    <n v="7.31"/>
    <x v="309"/>
  </r>
  <r>
    <d v="2022-11-30T00:00:00"/>
    <n v="7.46"/>
    <n v="7.28"/>
    <x v="309"/>
  </r>
  <r>
    <d v="2022-12-01T00:00:00"/>
    <n v="7.46"/>
    <n v="7.25"/>
    <x v="310"/>
  </r>
  <r>
    <d v="2022-12-02T00:00:00"/>
    <n v="7.42"/>
    <n v="7.24"/>
    <x v="310"/>
  </r>
  <r>
    <d v="2022-12-05T00:00:00"/>
    <n v="7.4"/>
    <n v="7.22"/>
    <x v="310"/>
  </r>
  <r>
    <d v="2022-12-06T00:00:00"/>
    <n v="7.38"/>
    <n v="7.2"/>
    <x v="310"/>
  </r>
  <r>
    <d v="2022-12-07T00:00:00"/>
    <n v="7.36"/>
    <n v="7.19"/>
    <x v="310"/>
  </r>
  <r>
    <d v="2022-12-08T00:00:00"/>
    <n v="7.33"/>
    <n v="7.18"/>
    <x v="310"/>
  </r>
  <r>
    <d v="2022-12-09T00:00:00"/>
    <n v="7.3"/>
    <n v="7.16"/>
    <x v="310"/>
  </r>
  <r>
    <d v="2022-12-12T00:00:00"/>
    <n v="7.27"/>
    <n v="7.14"/>
    <x v="310"/>
  </r>
  <r>
    <d v="2022-12-13T00:00:00"/>
    <n v="7.24"/>
    <n v="7.1"/>
    <x v="310"/>
  </r>
  <r>
    <d v="2022-12-14T00:00:00"/>
    <n v="7.22"/>
    <n v="7.09"/>
    <x v="310"/>
  </r>
  <r>
    <d v="2022-12-15T00:00:00"/>
    <n v="7.21"/>
    <n v="7.08"/>
    <x v="310"/>
  </r>
  <r>
    <d v="2022-12-16T00:00:00"/>
    <n v="7.2"/>
    <n v="7.06"/>
    <x v="310"/>
  </r>
  <r>
    <d v="2022-12-19T00:00:00"/>
    <n v="7.19"/>
    <n v="7.06"/>
    <x v="310"/>
  </r>
  <r>
    <d v="2022-12-20T00:00:00"/>
    <n v="7.19"/>
    <n v="7.06"/>
    <x v="310"/>
  </r>
  <r>
    <d v="2022-12-21T00:00:00"/>
    <n v="7.18"/>
    <n v="7.05"/>
    <x v="310"/>
  </r>
  <r>
    <d v="2022-12-22T00:00:00"/>
    <n v="7.17"/>
    <n v="7.05"/>
    <x v="310"/>
  </r>
  <r>
    <d v="2022-12-23T00:00:00"/>
    <n v="7.16"/>
    <n v="7.04"/>
    <x v="310"/>
  </r>
  <r>
    <d v="2022-12-27T00:00:00"/>
    <n v="7.15"/>
    <n v="7.03"/>
    <x v="310"/>
  </r>
  <r>
    <d v="2022-12-28T00:00:00"/>
    <n v="7.15"/>
    <n v="7.03"/>
    <x v="310"/>
  </r>
  <r>
    <d v="2022-12-29T00:00:00"/>
    <n v="7.14"/>
    <n v="7.02"/>
    <x v="310"/>
  </r>
  <r>
    <d v="2022-12-30T00:00:00"/>
    <n v="7.14"/>
    <n v="7.02"/>
    <x v="310"/>
  </r>
  <r>
    <d v="2023-01-02T00:00:00"/>
    <n v="7.14"/>
    <n v="7.01"/>
    <x v="311"/>
  </r>
  <r>
    <d v="2023-01-03T00:00:00"/>
    <n v="7.13"/>
    <n v="7.01"/>
    <x v="311"/>
  </r>
  <r>
    <d v="2023-01-04T00:00:00"/>
    <n v="7.12"/>
    <n v="7"/>
    <x v="311"/>
  </r>
  <r>
    <d v="2023-01-05T00:00:00"/>
    <n v="7.11"/>
    <n v="6.99"/>
    <x v="311"/>
  </r>
  <r>
    <d v="2023-01-09T00:00:00"/>
    <n v="7.08"/>
    <n v="6.96"/>
    <x v="311"/>
  </r>
  <r>
    <d v="2023-01-10T00:00:00"/>
    <n v="7.07"/>
    <n v="6.99"/>
    <x v="311"/>
  </r>
  <r>
    <d v="2023-01-11T00:00:00"/>
    <n v="7.06"/>
    <n v="6.95"/>
    <x v="311"/>
  </r>
  <r>
    <d v="2023-01-12T00:00:00"/>
    <n v="7.05"/>
    <n v="6.95"/>
    <x v="311"/>
  </r>
  <r>
    <d v="2023-01-13T00:00:00"/>
    <n v="7.02"/>
    <n v="6.92"/>
    <x v="311"/>
  </r>
  <r>
    <d v="2023-01-16T00:00:00"/>
    <n v="7.01"/>
    <n v="6.92"/>
    <x v="311"/>
  </r>
  <r>
    <d v="2023-01-17T00:00:00"/>
    <n v="7.01"/>
    <n v="6.93"/>
    <x v="311"/>
  </r>
  <r>
    <d v="2023-01-18T00:00:00"/>
    <n v="7"/>
    <n v="6.91"/>
    <x v="311"/>
  </r>
  <r>
    <d v="2023-01-19T00:00:00"/>
    <n v="6.99"/>
    <n v="6.93"/>
    <x v="311"/>
  </r>
  <r>
    <d v="2023-01-20T00:00:00"/>
    <n v="6.99"/>
    <n v="6.92"/>
    <x v="311"/>
  </r>
  <r>
    <d v="2023-01-23T00:00:00"/>
    <n v="6.99"/>
    <n v="6.91"/>
    <x v="311"/>
  </r>
  <r>
    <d v="2023-01-24T00:00:00"/>
    <n v="6.99"/>
    <n v="6.93"/>
    <x v="311"/>
  </r>
  <r>
    <d v="2023-01-25T00:00:00"/>
    <n v="6.99"/>
    <n v="6.93"/>
    <x v="311"/>
  </r>
  <r>
    <d v="2023-01-26T00:00:00"/>
    <n v="6.99"/>
    <n v="6.95"/>
    <x v="311"/>
  </r>
  <r>
    <d v="2023-01-27T00:00:00"/>
    <n v="6.99"/>
    <n v="6.94"/>
    <x v="311"/>
  </r>
  <r>
    <d v="2023-01-30T00:00:00"/>
    <n v="6.99"/>
    <n v="6.95"/>
    <x v="311"/>
  </r>
  <r>
    <d v="2023-01-31T00:00:00"/>
    <n v="6.99"/>
    <n v="6.95"/>
    <x v="311"/>
  </r>
  <r>
    <d v="2023-02-01T00:00:00"/>
    <n v="6.99"/>
    <n v="6.95"/>
    <x v="312"/>
  </r>
  <r>
    <d v="2023-02-02T00:00:00"/>
    <n v="6.99"/>
    <n v="6.93"/>
    <x v="312"/>
  </r>
  <r>
    <d v="2023-02-03T00:00:00"/>
    <n v="6.99"/>
    <n v="6.92"/>
    <x v="312"/>
  </r>
  <r>
    <d v="2023-02-06T00:00:00"/>
    <n v="6.99"/>
    <n v="6.91"/>
    <x v="312"/>
  </r>
  <r>
    <d v="2023-02-07T00:00:00"/>
    <n v="6.99"/>
    <n v="6.92"/>
    <x v="312"/>
  </r>
  <r>
    <d v="2023-02-08T00:00:00"/>
    <n v="6.99"/>
    <n v="6.94"/>
    <x v="312"/>
  </r>
  <r>
    <d v="2023-02-09T00:00:00"/>
    <n v="6.99"/>
    <n v="6.94"/>
    <x v="312"/>
  </r>
  <r>
    <d v="2023-02-10T00:00:00"/>
    <n v="6.99"/>
    <n v="6.93"/>
    <x v="312"/>
  </r>
  <r>
    <d v="2023-02-13T00:00:00"/>
    <n v="6.99"/>
    <n v="6.92"/>
    <x v="312"/>
  </r>
  <r>
    <d v="2023-02-14T00:00:00"/>
    <n v="7"/>
    <n v="6.93"/>
    <x v="312"/>
  </r>
  <r>
    <d v="2023-02-15T00:00:00"/>
    <n v="7"/>
    <n v="6.93"/>
    <x v="312"/>
  </r>
  <r>
    <d v="2023-02-16T00:00:00"/>
    <n v="7"/>
    <n v="6.94"/>
    <x v="312"/>
  </r>
  <r>
    <d v="2023-02-17T00:00:00"/>
    <n v="7"/>
    <n v="6.93"/>
    <x v="312"/>
  </r>
  <r>
    <d v="2023-02-20T00:00:00"/>
    <n v="7"/>
    <n v="6.96"/>
    <x v="312"/>
  </r>
  <r>
    <d v="2023-02-21T00:00:00"/>
    <n v="7"/>
    <n v="6.94"/>
    <x v="312"/>
  </r>
  <r>
    <d v="2023-02-22T00:00:00"/>
    <n v="7"/>
    <n v="6.94"/>
    <x v="312"/>
  </r>
  <r>
    <d v="2023-02-23T00:00:00"/>
    <n v="7"/>
    <n v="6.94"/>
    <x v="312"/>
  </r>
  <r>
    <d v="2023-02-24T00:00:00"/>
    <n v="7"/>
    <n v="6.94"/>
    <x v="312"/>
  </r>
  <r>
    <d v="2023-02-27T00:00:00"/>
    <n v="7"/>
    <n v="6.94"/>
    <x v="312"/>
  </r>
  <r>
    <d v="2023-02-28T00:00:00"/>
    <n v="7"/>
    <n v="6.94"/>
    <x v="312"/>
  </r>
  <r>
    <d v="2023-03-01T00:00:00"/>
    <n v="7"/>
    <n v="6.94"/>
    <x v="313"/>
  </r>
  <r>
    <d v="2023-03-02T00:00:00"/>
    <n v="7"/>
    <n v="6.94"/>
    <x v="313"/>
  </r>
  <r>
    <d v="2023-03-03T00:00:00"/>
    <n v="7"/>
    <n v="6.95"/>
    <x v="313"/>
  </r>
  <r>
    <d v="2023-03-06T00:00:00"/>
    <n v="7"/>
    <n v="6.94"/>
    <x v="313"/>
  </r>
  <r>
    <d v="2023-03-07T00:00:00"/>
    <n v="7"/>
    <n v="6.94"/>
    <x v="313"/>
  </r>
  <r>
    <d v="2023-03-08T00:00:00"/>
    <n v="7"/>
    <n v="6.93"/>
    <x v="313"/>
  </r>
  <r>
    <d v="2023-03-09T00:00:00"/>
    <n v="7"/>
    <n v="6.93"/>
    <x v="313"/>
  </r>
  <r>
    <d v="2023-03-10T00:00:00"/>
    <n v="7"/>
    <n v="6.93"/>
    <x v="313"/>
  </r>
  <r>
    <d v="2023-03-13T00:00:00"/>
    <n v="6.99"/>
    <n v="6.92"/>
    <x v="313"/>
  </r>
  <r>
    <d v="2023-03-14T00:00:00"/>
    <n v="6.99"/>
    <n v="6.93"/>
    <x v="313"/>
  </r>
  <r>
    <d v="2023-03-15T00:00:00"/>
    <n v="6.98"/>
    <n v="6.92"/>
    <x v="313"/>
  </r>
  <r>
    <d v="2023-03-16T00:00:00"/>
    <n v="6.98"/>
    <n v="6.92"/>
    <x v="313"/>
  </r>
  <r>
    <d v="2023-03-17T00:00:00"/>
    <n v="6.97"/>
    <n v="6.9"/>
    <x v="313"/>
  </r>
  <r>
    <d v="2023-03-20T00:00:00"/>
    <n v="6.96"/>
    <n v="6.9"/>
    <x v="313"/>
  </r>
  <r>
    <d v="2023-03-21T00:00:00"/>
    <n v="6.96"/>
    <n v="6.9"/>
    <x v="313"/>
  </r>
  <r>
    <d v="2023-03-22T00:00:00"/>
    <n v="6.95"/>
    <n v="6.9"/>
    <x v="313"/>
  </r>
  <r>
    <d v="2023-03-23T00:00:00"/>
    <n v="6.95"/>
    <n v="6.9"/>
    <x v="313"/>
  </r>
  <r>
    <d v="2023-03-24T00:00:00"/>
    <n v="6.95"/>
    <n v="6.9"/>
    <x v="313"/>
  </r>
  <r>
    <d v="2023-03-27T00:00:00"/>
    <n v="6.95"/>
    <n v="6.9"/>
    <x v="313"/>
  </r>
  <r>
    <d v="2023-03-28T00:00:00"/>
    <n v="6.95"/>
    <n v="6.9"/>
    <x v="313"/>
  </r>
  <r>
    <d v="2023-03-29T00:00:00"/>
    <n v="6.96"/>
    <n v="6.9"/>
    <x v="313"/>
  </r>
  <r>
    <d v="2023-03-30T00:00:00"/>
    <n v="6.95"/>
    <n v="6.9"/>
    <x v="313"/>
  </r>
  <r>
    <d v="2023-03-31T00:00:00"/>
    <n v="6.95"/>
    <n v="6.89"/>
    <x v="313"/>
  </r>
  <r>
    <d v="2023-04-03T00:00:00"/>
    <n v="6.95"/>
    <n v="6.9"/>
    <x v="314"/>
  </r>
  <r>
    <d v="2023-04-04T00:00:00"/>
    <n v="6.95"/>
    <n v="6.9"/>
    <x v="314"/>
  </r>
  <r>
    <d v="2023-04-05T00:00:00"/>
    <n v="6.95"/>
    <n v="6.9"/>
    <x v="314"/>
  </r>
  <r>
    <d v="2023-04-06T00:00:00"/>
    <n v="6.95"/>
    <n v="6.9"/>
    <x v="314"/>
  </r>
  <r>
    <d v="2023-04-07T00:00:00"/>
    <n v="6.95"/>
    <n v="6.9"/>
    <x v="314"/>
  </r>
  <r>
    <d v="2023-04-11T00:00:00"/>
    <n v="6.95"/>
    <n v="6.9"/>
    <x v="314"/>
  </r>
  <r>
    <d v="2023-04-12T00:00:00"/>
    <n v="6.95"/>
    <n v="6.9"/>
    <x v="314"/>
  </r>
  <r>
    <d v="2023-04-13T00:00:00"/>
    <n v="6.95"/>
    <n v="6.9"/>
    <x v="314"/>
  </r>
  <r>
    <d v="2023-04-14T00:00:00"/>
    <n v="6.95"/>
    <n v="6.9"/>
    <x v="314"/>
  </r>
  <r>
    <d v="2023-04-17T00:00:00"/>
    <n v="6.95"/>
    <n v="6.9"/>
    <x v="314"/>
  </r>
  <r>
    <d v="2023-04-18T00:00:00"/>
    <n v="6.95"/>
    <n v="6.9"/>
    <x v="314"/>
  </r>
  <r>
    <d v="2023-04-19T00:00:00"/>
    <n v="6.95"/>
    <n v="6.9"/>
    <x v="314"/>
  </r>
  <r>
    <d v="2023-04-20T00:00:00"/>
    <n v="6.95"/>
    <n v="6.9"/>
    <x v="314"/>
  </r>
  <r>
    <d v="2023-04-21T00:00:00"/>
    <n v="6.95"/>
    <n v="6.9"/>
    <x v="314"/>
  </r>
  <r>
    <d v="2023-04-24T00:00:00"/>
    <n v="6.95"/>
    <n v="6.9"/>
    <x v="314"/>
  </r>
  <r>
    <d v="2023-04-25T00:00:00"/>
    <n v="6.95"/>
    <n v="6.9"/>
    <x v="314"/>
  </r>
  <r>
    <d v="2023-04-26T00:00:00"/>
    <n v="6.95"/>
    <n v="6.9"/>
    <x v="314"/>
  </r>
  <r>
    <d v="2023-04-27T00:00:00"/>
    <n v="6.95"/>
    <n v="6.9"/>
    <x v="314"/>
  </r>
  <r>
    <d v="2023-04-28T00:00:00"/>
    <n v="6.96"/>
    <n v="6.9"/>
    <x v="314"/>
  </r>
  <r>
    <d v="2023-05-02T00:00:00"/>
    <n v="6.95"/>
    <n v="6.9"/>
    <x v="315"/>
  </r>
  <r>
    <d v="2023-05-04T00:00:00"/>
    <n v="6.95"/>
    <n v="6.9"/>
    <x v="315"/>
  </r>
  <r>
    <d v="2023-05-05T00:00:00"/>
    <n v="6.95"/>
    <n v="6.9"/>
    <x v="315"/>
  </r>
  <r>
    <d v="2023-05-08T00:00:00"/>
    <n v="6.95"/>
    <n v="6.9"/>
    <x v="315"/>
  </r>
  <r>
    <d v="2023-05-09T00:00:00"/>
    <n v="6.95"/>
    <n v="6.89"/>
    <x v="315"/>
  </r>
  <r>
    <d v="2023-05-10T00:00:00"/>
    <n v="6.95"/>
    <n v="6.9"/>
    <x v="315"/>
  </r>
  <r>
    <d v="2023-05-11T00:00:00"/>
    <n v="6.95"/>
    <n v="6.9"/>
    <x v="315"/>
  </r>
  <r>
    <d v="2023-05-12T00:00:00"/>
    <n v="6.95"/>
    <n v="6.9"/>
    <x v="315"/>
  </r>
  <r>
    <d v="2023-05-15T00:00:00"/>
    <n v="6.95"/>
    <n v="6.9"/>
    <x v="315"/>
  </r>
  <r>
    <d v="2023-05-16T00:00:00"/>
    <n v="6.95"/>
    <n v="6.9"/>
    <x v="315"/>
  </r>
  <r>
    <d v="2023-05-17T00:00:00"/>
    <n v="6.95"/>
    <n v="6.9"/>
    <x v="315"/>
  </r>
  <r>
    <d v="2023-05-18T00:00:00"/>
    <n v="6.95"/>
    <n v="6.9"/>
    <x v="315"/>
  </r>
  <r>
    <d v="2023-05-19T00:00:00"/>
    <n v="6.95"/>
    <n v="6.9"/>
    <x v="315"/>
  </r>
  <r>
    <d v="2023-05-22T00:00:00"/>
    <n v="6.95"/>
    <n v="6.9"/>
    <x v="315"/>
  </r>
  <r>
    <d v="2023-05-23T00:00:00"/>
    <n v="6.95"/>
    <n v="6.9"/>
    <x v="315"/>
  </r>
  <r>
    <d v="2023-05-24T00:00:00"/>
    <n v="6.95"/>
    <n v="6.9"/>
    <x v="315"/>
  </r>
  <r>
    <d v="2023-05-25T00:00:00"/>
    <n v="6.95"/>
    <n v="6.9"/>
    <x v="315"/>
  </r>
  <r>
    <d v="2023-05-26T00:00:00"/>
    <n v="6.95"/>
    <n v="6.9"/>
    <x v="315"/>
  </r>
  <r>
    <d v="2023-05-29T00:00:00"/>
    <n v="6.95"/>
    <n v="6.9"/>
    <x v="315"/>
  </r>
  <r>
    <d v="2023-05-30T00:00:00"/>
    <n v="6.95"/>
    <n v="6.9"/>
    <x v="315"/>
  </r>
  <r>
    <d v="2023-05-31T00:00:00"/>
    <n v="6.95"/>
    <n v="6.9"/>
    <x v="315"/>
  </r>
  <r>
    <d v="2023-06-01T00:00:00"/>
    <n v="6.95"/>
    <n v="6.9"/>
    <x v="316"/>
  </r>
  <r>
    <d v="2023-06-02T00:00:00"/>
    <n v="6.95"/>
    <n v="6.9"/>
    <x v="316"/>
  </r>
  <r>
    <d v="2023-06-05T00:00:00"/>
    <n v="6.95"/>
    <n v="6.9"/>
    <x v="316"/>
  </r>
  <r>
    <d v="2023-06-06T00:00:00"/>
    <n v="6.95"/>
    <n v="6.9"/>
    <x v="316"/>
  </r>
  <r>
    <d v="2023-06-07T00:00:00"/>
    <n v="6.95"/>
    <n v="6.9"/>
    <x v="316"/>
  </r>
  <r>
    <d v="2023-06-09T00:00:00"/>
    <n v="6.95"/>
    <n v="6.9"/>
    <x v="316"/>
  </r>
  <r>
    <d v="2023-06-12T00:00:00"/>
    <n v="6.95"/>
    <n v="6.9"/>
    <x v="316"/>
  </r>
  <r>
    <d v="2023-06-13T00:00:00"/>
    <n v="6.95"/>
    <n v="6.9"/>
    <x v="316"/>
  </r>
  <r>
    <d v="2023-06-14T00:00:00"/>
    <n v="6.95"/>
    <n v="6.9"/>
    <x v="316"/>
  </r>
  <r>
    <d v="2023-06-15T00:00:00"/>
    <n v="6.95"/>
    <n v="6.9"/>
    <x v="316"/>
  </r>
  <r>
    <d v="2023-06-16T00:00:00"/>
    <n v="6.95"/>
    <n v="6.9"/>
    <x v="316"/>
  </r>
  <r>
    <d v="2023-06-19T00:00:00"/>
    <n v="6.95"/>
    <n v="6.9"/>
    <x v="316"/>
  </r>
  <r>
    <d v="2023-06-20T00:00:00"/>
    <n v="6.95"/>
    <n v="6.9"/>
    <x v="316"/>
  </r>
  <r>
    <d v="2023-06-21T00:00:00"/>
    <n v="6.95"/>
    <n v="6.9"/>
    <x v="316"/>
  </r>
  <r>
    <d v="2023-06-22T00:00:00"/>
    <n v="6.95"/>
    <n v="6.9"/>
    <x v="316"/>
  </r>
  <r>
    <d v="2023-06-23T00:00:00"/>
    <n v="6.95"/>
    <n v="6.9"/>
    <x v="316"/>
  </r>
  <r>
    <d v="2023-06-26T00:00:00"/>
    <n v="6.95"/>
    <n v="6.9"/>
    <x v="316"/>
  </r>
  <r>
    <d v="2023-06-27T00:00:00"/>
    <n v="6.95"/>
    <n v="6.9"/>
    <x v="316"/>
  </r>
  <r>
    <d v="2023-06-28T00:00:00"/>
    <n v="6.95"/>
    <n v="6.9"/>
    <x v="316"/>
  </r>
  <r>
    <d v="2023-06-29T00:00:00"/>
    <n v="6.95"/>
    <n v="6.9"/>
    <x v="316"/>
  </r>
  <r>
    <d v="2023-06-30T00:00:00"/>
    <n v="6.95"/>
    <n v="6.9"/>
    <x v="316"/>
  </r>
  <r>
    <d v="2023-07-03T00:00:00"/>
    <n v="6.94"/>
    <n v="6.9"/>
    <x v="317"/>
  </r>
  <r>
    <d v="2023-07-04T00:00:00"/>
    <n v="6.93"/>
    <n v="6.9"/>
    <x v="317"/>
  </r>
  <r>
    <d v="2023-07-05T00:00:00"/>
    <n v="6.92"/>
    <n v="6.9"/>
    <x v="317"/>
  </r>
  <r>
    <d v="2023-07-06T00:00:00"/>
    <n v="6.92"/>
    <n v="6.9"/>
    <x v="317"/>
  </r>
  <r>
    <d v="2023-07-07T00:00:00"/>
    <n v="6.92"/>
    <n v="6.9"/>
    <x v="317"/>
  </r>
  <r>
    <d v="2023-07-10T00:00:00"/>
    <n v="6.89"/>
    <n v="6.89"/>
    <x v="317"/>
  </r>
  <r>
    <d v="2023-07-11T00:00:00"/>
    <n v="6.79"/>
    <n v="6.86"/>
    <x v="317"/>
  </r>
  <r>
    <d v="2023-07-12T00:00:00"/>
    <n v="6.8"/>
    <n v="6.85"/>
    <x v="317"/>
  </r>
  <r>
    <d v="2023-07-13T00:00:00"/>
    <n v="6.77"/>
    <n v="6.84"/>
    <x v="317"/>
  </r>
  <r>
    <d v="2023-07-14T00:00:00"/>
    <n v="6.75"/>
    <n v="6.83"/>
    <x v="317"/>
  </r>
  <r>
    <d v="2023-07-17T00:00:00"/>
    <n v="6.74"/>
    <n v="6.81"/>
    <x v="317"/>
  </r>
  <r>
    <d v="2023-07-18T00:00:00"/>
    <n v="6.72"/>
    <n v="6.8"/>
    <x v="317"/>
  </r>
  <r>
    <d v="2023-07-19T00:00:00"/>
    <n v="6.7"/>
    <n v="6.79"/>
    <x v="317"/>
  </r>
  <r>
    <d v="2023-07-20T00:00:00"/>
    <n v="6.69"/>
    <n v="6.78"/>
    <x v="317"/>
  </r>
  <r>
    <d v="2023-07-21T00:00:00"/>
    <n v="6.68"/>
    <n v="6.76"/>
    <x v="317"/>
  </r>
  <r>
    <d v="2023-07-24T00:00:00"/>
    <n v="6.66"/>
    <n v="6.74"/>
    <x v="317"/>
  </r>
  <r>
    <d v="2023-07-25T00:00:00"/>
    <n v="6.65"/>
    <n v="6.73"/>
    <x v="317"/>
  </r>
  <r>
    <d v="2023-07-26T00:00:00"/>
    <n v="6.64"/>
    <n v="6.73"/>
    <x v="317"/>
  </r>
  <r>
    <d v="2023-07-27T00:00:00"/>
    <n v="6.63"/>
    <n v="6.72"/>
    <x v="317"/>
  </r>
  <r>
    <d v="2023-07-28T00:00:00"/>
    <n v="6.62"/>
    <n v="6.72"/>
    <x v="317"/>
  </r>
  <r>
    <d v="2023-07-31T00:00:00"/>
    <n v="6.6"/>
    <n v="6.76"/>
    <x v="317"/>
  </r>
  <r>
    <d v="2023-08-01T00:00:00"/>
    <n v="6.6"/>
    <n v="6.72"/>
    <x v="318"/>
  </r>
  <r>
    <d v="2023-08-02T00:00:00"/>
    <n v="6.59"/>
    <n v="6.74"/>
    <x v="318"/>
  </r>
  <r>
    <d v="2023-08-03T00:00:00"/>
    <n v="6.59"/>
    <n v="6.74"/>
    <x v="318"/>
  </r>
  <r>
    <d v="2023-08-04T00:00:00"/>
    <n v="6.58"/>
    <n v="6.71"/>
    <x v="318"/>
  </r>
  <r>
    <d v="2023-08-07T00:00:00"/>
    <n v="6.58"/>
    <n v="6.71"/>
    <x v="318"/>
  </r>
  <r>
    <d v="2023-08-08T00:00:00"/>
    <n v="6.58"/>
    <n v="6.7"/>
    <x v="318"/>
  </r>
  <r>
    <d v="2023-08-09T00:00:00"/>
    <n v="6.57"/>
    <n v="6.7"/>
    <x v="318"/>
  </r>
  <r>
    <d v="2023-08-10T00:00:00"/>
    <n v="6.56"/>
    <n v="6.69"/>
    <x v="318"/>
  </r>
  <r>
    <d v="2023-08-11T00:00:00"/>
    <n v="6.56"/>
    <n v="6.72"/>
    <x v="318"/>
  </r>
  <r>
    <d v="2023-08-14T00:00:00"/>
    <n v="6.55"/>
    <n v="6.68"/>
    <x v="318"/>
  </r>
  <r>
    <d v="2023-08-16T00:00:00"/>
    <n v="6.55"/>
    <n v="6.7"/>
    <x v="318"/>
  </r>
  <r>
    <d v="2023-08-17T00:00:00"/>
    <n v="6.54"/>
    <n v="6.68"/>
    <x v="318"/>
  </r>
  <r>
    <d v="2023-08-18T00:00:00"/>
    <n v="6.54"/>
    <n v="6.69"/>
    <x v="318"/>
  </r>
  <r>
    <d v="2023-08-21T00:00:00"/>
    <n v="6.54"/>
    <n v="6.68"/>
    <x v="318"/>
  </r>
  <r>
    <d v="2023-08-22T00:00:00"/>
    <n v="6.54"/>
    <n v="6.7"/>
    <x v="318"/>
  </r>
  <r>
    <d v="2023-08-23T00:00:00"/>
    <n v="6.54"/>
    <n v="6.65"/>
    <x v="318"/>
  </r>
  <r>
    <d v="2023-08-24T00:00:00"/>
    <n v="6.53"/>
    <n v="6.69"/>
    <x v="318"/>
  </r>
  <r>
    <d v="2023-08-25T00:00:00"/>
    <n v="6.52"/>
    <n v="6.67"/>
    <x v="318"/>
  </r>
  <r>
    <d v="2023-08-28T00:00:00"/>
    <n v="6.51"/>
    <n v="6.66"/>
    <x v="318"/>
  </r>
  <r>
    <d v="2023-08-29T00:00:00"/>
    <n v="6.5"/>
    <n v="6.66"/>
    <x v="318"/>
  </r>
  <r>
    <d v="2023-08-30T00:00:00"/>
    <n v="6.49"/>
    <n v="6.67"/>
    <x v="318"/>
  </r>
  <r>
    <d v="2023-08-31T00:00:00"/>
    <n v="6.48"/>
    <n v="6.65"/>
    <x v="318"/>
  </r>
  <r>
    <d v="2023-09-01T00:00:00"/>
    <n v="6.47"/>
    <n v="6.67"/>
    <x v="319"/>
  </r>
  <r>
    <d v="2023-09-04T00:00:00"/>
    <n v="6.45"/>
    <n v="6.64"/>
    <x v="319"/>
  </r>
  <r>
    <d v="2023-09-05T00:00:00"/>
    <n v="6.43"/>
    <n v="6.62"/>
    <x v="319"/>
  </r>
  <r>
    <d v="2023-09-06T00:00:00"/>
    <n v="6.4"/>
    <n v="6.6"/>
    <x v="319"/>
  </r>
  <r>
    <d v="2023-09-07T00:00:00"/>
    <n v="5.87"/>
    <n v="6.07"/>
    <x v="319"/>
  </r>
  <r>
    <d v="2023-09-08T00:00:00"/>
    <n v="5.95"/>
    <n v="6.01"/>
    <x v="319"/>
  </r>
  <r>
    <d v="2023-09-11T00:00:00"/>
    <n v="5.77"/>
    <n v="5.96"/>
    <x v="319"/>
  </r>
  <r>
    <d v="2023-09-12T00:00:00"/>
    <n v="5.73"/>
    <n v="5.89"/>
    <x v="319"/>
  </r>
  <r>
    <d v="2023-09-13T00:00:00"/>
    <n v="5.7"/>
    <n v="5.84"/>
    <x v="319"/>
  </r>
  <r>
    <d v="2023-09-14T00:00:00"/>
    <n v="5.67"/>
    <n v="5.81"/>
    <x v="319"/>
  </r>
  <r>
    <d v="2023-09-15T00:00:00"/>
    <n v="5.66"/>
    <n v="5.8"/>
    <x v="319"/>
  </r>
  <r>
    <d v="2023-09-18T00:00:00"/>
    <n v="5.66"/>
    <n v="5.81"/>
    <x v="319"/>
  </r>
  <r>
    <d v="2023-09-19T00:00:00"/>
    <n v="5.65"/>
    <n v="5.8"/>
    <x v="319"/>
  </r>
  <r>
    <d v="2023-09-20T00:00:00"/>
    <n v="5.66"/>
    <n v="5.8"/>
    <x v="319"/>
  </r>
  <r>
    <d v="2023-09-21T00:00:00"/>
    <n v="5.66"/>
    <n v="5.8"/>
    <x v="319"/>
  </r>
  <r>
    <d v="2023-09-22T00:00:00"/>
    <n v="5.65"/>
    <n v="5.79"/>
    <x v="319"/>
  </r>
  <r>
    <d v="2023-09-25T00:00:00"/>
    <n v="5.65"/>
    <n v="5.79"/>
    <x v="319"/>
  </r>
  <r>
    <d v="2023-09-26T00:00:00"/>
    <n v="5.65"/>
    <n v="5.8"/>
    <x v="319"/>
  </r>
  <r>
    <d v="2023-09-27T00:00:00"/>
    <n v="5.64"/>
    <n v="5.79"/>
    <x v="319"/>
  </r>
  <r>
    <d v="2023-09-28T00:00:00"/>
    <n v="5.64"/>
    <n v="5.78"/>
    <x v="319"/>
  </r>
  <r>
    <d v="2023-09-29T00:00:00"/>
    <n v="5.63"/>
    <n v="5.77"/>
    <x v="319"/>
  </r>
  <r>
    <d v="2023-10-02T00:00:00"/>
    <n v="5.61"/>
    <n v="5.74"/>
    <x v="320"/>
  </r>
  <r>
    <d v="2023-10-03T00:00:00"/>
    <n v="5.61"/>
    <n v="5.73"/>
    <x v="320"/>
  </r>
  <r>
    <d v="2023-10-04T00:00:00"/>
    <n v="5.6"/>
    <n v="5.72"/>
    <x v="320"/>
  </r>
  <r>
    <d v="2023-10-05T00:00:00"/>
    <n v="5.58"/>
    <n v="5.7"/>
    <x v="320"/>
  </r>
  <r>
    <d v="2023-10-06T00:00:00"/>
    <n v="5.58"/>
    <n v="5.7"/>
    <x v="320"/>
  </r>
  <r>
    <d v="2023-10-09T00:00:00"/>
    <n v="5.58"/>
    <n v="5.69"/>
    <x v="320"/>
  </r>
  <r>
    <d v="2023-10-10T00:00:00"/>
    <n v="5.58"/>
    <n v="5.7"/>
    <x v="320"/>
  </r>
  <r>
    <d v="2023-10-11T00:00:00"/>
    <n v="5.57"/>
    <n v="5.68"/>
    <x v="320"/>
  </r>
  <r>
    <d v="2023-10-12T00:00:00"/>
    <n v="5.57"/>
    <n v="5.7"/>
    <x v="320"/>
  </r>
  <r>
    <d v="2023-10-13T00:00:00"/>
    <n v="5.57"/>
    <n v="5.68"/>
    <x v="320"/>
  </r>
  <r>
    <d v="2023-10-16T00:00:00"/>
    <n v="5.58"/>
    <n v="5.68"/>
    <x v="320"/>
  </r>
  <r>
    <d v="2023-10-17T00:00:00"/>
    <n v="5.58"/>
    <n v="5.69"/>
    <x v="320"/>
  </r>
  <r>
    <d v="2023-10-18T00:00:00"/>
    <n v="5.58"/>
    <n v="5.68"/>
    <x v="320"/>
  </r>
  <r>
    <d v="2023-10-19T00:00:00"/>
    <n v="5.58"/>
    <n v="5.68"/>
    <x v="320"/>
  </r>
  <r>
    <d v="2023-10-20T00:00:00"/>
    <n v="5.58"/>
    <n v="5.67"/>
    <x v="320"/>
  </r>
  <r>
    <d v="2023-10-23T00:00:00"/>
    <n v="5.57"/>
    <n v="5.67"/>
    <x v="320"/>
  </r>
  <r>
    <d v="2023-10-24T00:00:00"/>
    <n v="5.57"/>
    <n v="5.65"/>
    <x v="320"/>
  </r>
  <r>
    <d v="2023-10-25T00:00:00"/>
    <n v="5.57"/>
    <n v="5.67"/>
    <x v="320"/>
  </r>
  <r>
    <d v="2023-10-26T00:00:00"/>
    <n v="5.57"/>
    <n v="5.64"/>
    <x v="320"/>
  </r>
  <r>
    <d v="2023-10-27T00:00:00"/>
    <n v="5.57"/>
    <n v="5.65"/>
    <x v="320"/>
  </r>
  <r>
    <d v="2023-10-30T00:00:00"/>
    <n v="5.56"/>
    <n v="5.65"/>
    <x v="320"/>
  </r>
  <r>
    <d v="2023-10-31T00:00:00"/>
    <n v="5.56"/>
    <n v="5.66"/>
    <x v="320"/>
  </r>
  <r>
    <d v="2023-11-02T00:00:00"/>
    <n v="5.55"/>
    <n v="5.64"/>
    <x v="321"/>
  </r>
  <r>
    <d v="2023-11-03T00:00:00"/>
    <n v="5.54"/>
    <n v="5.64"/>
    <x v="321"/>
  </r>
  <r>
    <d v="2023-11-06T00:00:00"/>
    <n v="5.54"/>
    <n v="5.64"/>
    <x v="321"/>
  </r>
  <r>
    <d v="2023-11-07T00:00:00"/>
    <n v="5.54"/>
    <n v="5.63"/>
    <x v="321"/>
  </r>
  <r>
    <d v="2023-11-08T00:00:00"/>
    <n v="5.55"/>
    <n v="5.62"/>
    <x v="321"/>
  </r>
  <r>
    <d v="2023-11-09T00:00:00"/>
    <n v="5.67"/>
    <n v="5.73"/>
    <x v="321"/>
  </r>
  <r>
    <d v="2023-11-10T00:00:00"/>
    <n v="5.75"/>
    <n v="5.76"/>
    <x v="321"/>
  </r>
  <r>
    <d v="2023-11-13T00:00:00"/>
    <n v="5.81"/>
    <n v="5.78"/>
    <x v="321"/>
  </r>
  <r>
    <d v="2023-11-14T00:00:00"/>
    <n v="5.77"/>
    <n v="5.79"/>
    <x v="321"/>
  </r>
  <r>
    <d v="2023-11-15T00:00:00"/>
    <n v="5.78"/>
    <n v="5.81"/>
    <x v="321"/>
  </r>
  <r>
    <d v="2023-11-16T00:00:00"/>
    <n v="5.78"/>
    <n v="5.82"/>
    <x v="321"/>
  </r>
  <r>
    <d v="2023-11-17T00:00:00"/>
    <n v="5.78"/>
    <n v="5.81"/>
    <x v="321"/>
  </r>
  <r>
    <d v="2023-11-20T00:00:00"/>
    <n v="5.79"/>
    <n v="5.83"/>
    <x v="321"/>
  </r>
  <r>
    <d v="2023-11-21T00:00:00"/>
    <n v="5.79"/>
    <n v="5.82"/>
    <x v="321"/>
  </r>
  <r>
    <d v="2023-11-22T00:00:00"/>
    <n v="5.8"/>
    <n v="5.84"/>
    <x v="321"/>
  </r>
  <r>
    <d v="2023-11-23T00:00:00"/>
    <n v="5.81"/>
    <n v="5.83"/>
    <x v="321"/>
  </r>
  <r>
    <d v="2023-11-24T00:00:00"/>
    <n v="5.82"/>
    <n v="5.83"/>
    <x v="321"/>
  </r>
  <r>
    <d v="2023-11-27T00:00:00"/>
    <n v="5.82"/>
    <n v="5.84"/>
    <x v="321"/>
  </r>
  <r>
    <d v="2023-11-28T00:00:00"/>
    <n v="5.82"/>
    <n v="5.83"/>
    <x v="321"/>
  </r>
  <r>
    <d v="2023-11-29T00:00:00"/>
    <n v="5.82"/>
    <n v="5.83"/>
    <x v="321"/>
  </r>
  <r>
    <d v="2023-11-30T00:00:00"/>
    <n v="5.83"/>
    <n v="5.83"/>
    <x v="321"/>
  </r>
  <r>
    <d v="2023-12-01T00:00:00"/>
    <n v="5.83"/>
    <n v="5.84"/>
    <x v="322"/>
  </r>
  <r>
    <d v="2023-12-04T00:00:00"/>
    <n v="5.82"/>
    <n v="5.84"/>
    <x v="322"/>
  </r>
  <r>
    <d v="2023-12-05T00:00:00"/>
    <n v="5.82"/>
    <n v="5.84"/>
    <x v="322"/>
  </r>
  <r>
    <d v="2023-12-06T00:00:00"/>
    <n v="5.82"/>
    <n v="5.83"/>
    <x v="322"/>
  </r>
  <r>
    <d v="2023-12-07T00:00:00"/>
    <n v="5.82"/>
    <n v="5.85"/>
    <x v="322"/>
  </r>
  <r>
    <d v="2023-12-08T00:00:00"/>
    <n v="5.82"/>
    <n v="5.85"/>
    <x v="322"/>
  </r>
  <r>
    <d v="2023-12-11T00:00:00"/>
    <n v="5.82"/>
    <n v="5.85"/>
    <x v="322"/>
  </r>
  <r>
    <d v="2023-12-12T00:00:00"/>
    <n v="5.82"/>
    <n v="5.84"/>
    <x v="322"/>
  </r>
  <r>
    <d v="2023-12-13T00:00:00"/>
    <n v="5.82"/>
    <n v="5.84"/>
    <x v="322"/>
  </r>
  <r>
    <d v="2023-12-14T00:00:00"/>
    <n v="5.84"/>
    <n v="5.86"/>
    <x v="322"/>
  </r>
  <r>
    <d v="2023-12-15T00:00:00"/>
    <n v="5.81"/>
    <n v="5.82"/>
    <x v="322"/>
  </r>
  <r>
    <d v="2023-12-18T00:00:00"/>
    <n v="5.81"/>
    <n v="5.86"/>
    <x v="322"/>
  </r>
  <r>
    <d v="2023-12-19T00:00:00"/>
    <n v="5.82"/>
    <n v="5.86"/>
    <x v="322"/>
  </r>
  <r>
    <d v="2023-12-20T00:00:00"/>
    <n v="5.82"/>
    <n v="5.86"/>
    <x v="322"/>
  </r>
  <r>
    <d v="2023-12-21T00:00:00"/>
    <n v="5.82"/>
    <n v="5.85"/>
    <x v="322"/>
  </r>
  <r>
    <d v="2023-12-22T00:00:00"/>
    <n v="5.82"/>
    <n v="5.88"/>
    <x v="322"/>
  </r>
  <r>
    <d v="2023-12-27T00:00:00"/>
    <n v="5.82"/>
    <n v="5.88"/>
    <x v="322"/>
  </r>
  <r>
    <d v="2023-12-28T00:00:00"/>
    <n v="5.82"/>
    <n v="5.87"/>
    <x v="322"/>
  </r>
  <r>
    <d v="2023-12-29T00:00:00"/>
    <n v="5.82"/>
    <n v="5.88"/>
    <x v="322"/>
  </r>
  <r>
    <d v="2024-01-02T00:00:00"/>
    <n v="5.82"/>
    <n v="5.89"/>
    <x v="323"/>
  </r>
  <r>
    <d v="2024-01-03T00:00:00"/>
    <n v="5.84"/>
    <n v="5.89"/>
    <x v="323"/>
  </r>
  <r>
    <d v="2024-01-04T00:00:00"/>
    <n v="5.83"/>
    <n v="5.86"/>
    <x v="323"/>
  </r>
  <r>
    <d v="2024-01-05T00:00:00"/>
    <n v="5.82"/>
    <n v="5.87"/>
    <x v="323"/>
  </r>
  <r>
    <d v="2024-01-08T00:00:00"/>
    <n v="5.82"/>
    <n v="5.87"/>
    <x v="323"/>
  </r>
  <r>
    <d v="2024-01-09T00:00:00"/>
    <n v="5.82"/>
    <n v="5.86"/>
    <x v="323"/>
  </r>
  <r>
    <d v="2024-01-10T00:00:00"/>
    <n v="5.81"/>
    <n v="5.88"/>
    <x v="323"/>
  </r>
  <r>
    <d v="2024-01-11T00:00:00"/>
    <n v="5.83"/>
    <n v="5.87"/>
    <x v="323"/>
  </r>
  <r>
    <d v="2024-01-12T00:00:00"/>
    <n v="5.83"/>
    <n v="5.86"/>
    <x v="323"/>
  </r>
  <r>
    <d v="2024-01-15T00:00:00"/>
    <n v="5.84"/>
    <n v="5.86"/>
    <x v="323"/>
  </r>
  <r>
    <d v="2024-01-16T00:00:00"/>
    <n v="5.85"/>
    <n v="5.87"/>
    <x v="323"/>
  </r>
  <r>
    <d v="2024-01-17T00:00:00"/>
    <n v="5.85"/>
    <n v="5.86"/>
    <x v="323"/>
  </r>
  <r>
    <d v="2024-01-18T00:00:00"/>
    <n v="5.85"/>
    <n v="5.86"/>
    <x v="323"/>
  </r>
  <r>
    <d v="2024-01-19T00:00:00"/>
    <n v="5.84"/>
    <n v="5.86"/>
    <x v="323"/>
  </r>
  <r>
    <d v="2024-01-22T00:00:00"/>
    <n v="5.85"/>
    <n v="5.86"/>
    <x v="323"/>
  </r>
  <r>
    <d v="2024-01-23T00:00:00"/>
    <n v="5.85"/>
    <n v="5.86"/>
    <x v="323"/>
  </r>
  <r>
    <d v="2024-01-24T00:00:00"/>
    <n v="5.85"/>
    <n v="5.86"/>
    <x v="323"/>
  </r>
  <r>
    <d v="2024-01-25T00:00:00"/>
    <n v="5.85"/>
    <n v="5.86"/>
    <x v="323"/>
  </r>
  <r>
    <d v="2024-01-26T00:00:00"/>
    <n v="5.85"/>
    <n v="5.86"/>
    <x v="323"/>
  </r>
  <r>
    <d v="2024-01-29T00:00:00"/>
    <n v="5.85"/>
    <n v="5.86"/>
    <x v="323"/>
  </r>
  <r>
    <d v="2024-01-30T00:00:00"/>
    <n v="5.85"/>
    <n v="5.86"/>
    <x v="323"/>
  </r>
  <r>
    <d v="2024-01-31T00:00:00"/>
    <n v="5.85"/>
    <n v="5.86"/>
    <x v="323"/>
  </r>
  <r>
    <d v="2024-02-01T00:00:00"/>
    <n v="5.85"/>
    <n v="5.86"/>
    <x v="324"/>
  </r>
  <r>
    <d v="2024-02-02T00:00:00"/>
    <n v="5.84"/>
    <n v="5.85"/>
    <x v="324"/>
  </r>
  <r>
    <d v="2024-02-05T00:00:00"/>
    <n v="5.85"/>
    <n v="5.85"/>
    <x v="324"/>
  </r>
  <r>
    <d v="2024-02-06T00:00:00"/>
    <n v="5.85"/>
    <n v="5.85"/>
    <x v="324"/>
  </r>
  <r>
    <d v="2024-02-07T00:00:00"/>
    <n v="5.85"/>
    <n v="5.85"/>
    <x v="324"/>
  </r>
  <r>
    <d v="2024-02-08T00:00:00"/>
    <n v="5.85"/>
    <n v="5.86"/>
    <x v="324"/>
  </r>
  <r>
    <d v="2024-02-09T00:00:00"/>
    <n v="5.86"/>
    <n v="5.86"/>
    <x v="324"/>
  </r>
  <r>
    <d v="2024-02-12T00:00:00"/>
    <n v="5.86"/>
    <n v="5.87"/>
    <x v="324"/>
  </r>
  <r>
    <d v="2024-02-13T00:00:00"/>
    <n v="5.86"/>
    <n v="5.86"/>
    <x v="324"/>
  </r>
  <r>
    <d v="2024-02-14T00:00:00"/>
    <n v="5.86"/>
    <n v="5.86"/>
    <x v="324"/>
  </r>
  <r>
    <d v="2024-02-15T00:00:00"/>
    <n v="5.86"/>
    <n v="5.86"/>
    <x v="324"/>
  </r>
  <r>
    <d v="2024-02-16T00:00:00"/>
    <n v="5.86"/>
    <n v="5.88"/>
    <x v="324"/>
  </r>
  <r>
    <d v="2024-02-19T00:00:00"/>
    <n v="5.86"/>
    <n v="5.86"/>
    <x v="324"/>
  </r>
  <r>
    <d v="2024-02-20T00:00:00"/>
    <n v="5.86"/>
    <n v="5.87"/>
    <x v="324"/>
  </r>
  <r>
    <d v="2024-02-21T00:00:00"/>
    <n v="5.86"/>
    <n v="5.85"/>
    <x v="324"/>
  </r>
  <r>
    <d v="2024-02-22T00:00:00"/>
    <n v="5.85"/>
    <n v="5.85"/>
    <x v="324"/>
  </r>
  <r>
    <d v="2024-02-23T00:00:00"/>
    <n v="5.85"/>
    <n v="5.85"/>
    <x v="324"/>
  </r>
  <r>
    <d v="2024-02-26T00:00:00"/>
    <n v="5.85"/>
    <n v="5.86"/>
    <x v="324"/>
  </r>
  <r>
    <d v="2024-02-27T00:00:00"/>
    <n v="5.85"/>
    <n v="5.86"/>
    <x v="324"/>
  </r>
  <r>
    <d v="2024-02-28T00:00:00"/>
    <n v="5.85"/>
    <n v="5.85"/>
    <x v="324"/>
  </r>
  <r>
    <d v="2024-02-29T00:00:00"/>
    <n v="5.85"/>
    <n v="5.86"/>
    <x v="324"/>
  </r>
  <r>
    <d v="2024-03-01T00:00:00"/>
    <n v="5.85"/>
    <n v="5.85"/>
    <x v="325"/>
  </r>
  <r>
    <d v="2024-03-04T00:00:00"/>
    <n v="5.85"/>
    <n v="5.85"/>
    <x v="325"/>
  </r>
  <r>
    <d v="2024-03-05T00:00:00"/>
    <n v="5.85"/>
    <n v="5.85"/>
    <x v="325"/>
  </r>
  <r>
    <d v="2024-03-06T00:00:00"/>
    <n v="5.85"/>
    <n v="5.86"/>
    <x v="325"/>
  </r>
  <r>
    <d v="2024-03-07T00:00:00"/>
    <n v="5.86"/>
    <n v="5.85"/>
    <x v="325"/>
  </r>
  <r>
    <d v="2024-03-08T00:00:00"/>
    <n v="5.86"/>
    <n v="5.86"/>
    <x v="325"/>
  </r>
  <r>
    <d v="2024-03-11T00:00:00"/>
    <n v="5.86"/>
    <n v="5.86"/>
    <x v="325"/>
  </r>
  <r>
    <d v="2024-03-12T00:00:00"/>
    <n v="5.86"/>
    <n v="5.85"/>
    <x v="325"/>
  </r>
  <r>
    <d v="2024-03-13T00:00:00"/>
    <n v="5.86"/>
    <n v="5.86"/>
    <x v="325"/>
  </r>
  <r>
    <d v="2024-03-14T00:00:00"/>
    <n v="5.86"/>
    <n v="5.86"/>
    <x v="325"/>
  </r>
  <r>
    <d v="2024-03-15T00:00:00"/>
    <n v="5.86"/>
    <n v="5.85"/>
    <x v="325"/>
  </r>
  <r>
    <d v="2024-03-18T00:00:00"/>
    <n v="5.86"/>
    <n v="5.86"/>
    <x v="325"/>
  </r>
  <r>
    <d v="2024-03-19T00:00:00"/>
    <n v="5.86"/>
    <n v="5.86"/>
    <x v="325"/>
  </r>
  <r>
    <d v="2024-03-20T00:00:00"/>
    <n v="5.86"/>
    <n v="5.86"/>
    <x v="325"/>
  </r>
  <r>
    <d v="2024-03-21T00:00:00"/>
    <n v="5.86"/>
    <n v="5.86"/>
    <x v="325"/>
  </r>
  <r>
    <d v="2024-03-22T00:00:00"/>
    <n v="5.86"/>
    <n v="5.86"/>
    <x v="325"/>
  </r>
  <r>
    <d v="2024-03-25T00:00:00"/>
    <n v="5.86"/>
    <n v="5.86"/>
    <x v="325"/>
  </r>
  <r>
    <d v="2024-03-26T00:00:00"/>
    <n v="5.86"/>
    <n v="5.86"/>
    <x v="325"/>
  </r>
  <r>
    <d v="2024-03-27T00:00:00"/>
    <n v="5.86"/>
    <n v="5.85"/>
    <x v="325"/>
  </r>
  <r>
    <d v="2024-03-28T00:00:00"/>
    <n v="5.86"/>
    <n v="5.87"/>
    <x v="325"/>
  </r>
  <r>
    <d v="2024-03-29T00:00:00"/>
    <n v="5.86"/>
    <n v="5.88"/>
    <x v="325"/>
  </r>
  <r>
    <d v="2024-04-02T00:00:00"/>
    <n v="5.86"/>
    <n v="5.86"/>
    <x v="326"/>
  </r>
  <r>
    <d v="2024-04-03T00:00:00"/>
    <n v="5.86"/>
    <n v="5.88"/>
    <x v="326"/>
  </r>
  <r>
    <d v="2024-04-04T00:00:00"/>
    <n v="5.86"/>
    <n v="5.86"/>
    <x v="326"/>
  </r>
  <r>
    <d v="2024-04-05T00:00:00"/>
    <n v="5.86"/>
    <n v="5.86"/>
    <x v="326"/>
  </r>
  <r>
    <d v="2024-04-08T00:00:00"/>
    <n v="5.86"/>
    <n v="5.86"/>
    <x v="326"/>
  </r>
  <r>
    <d v="2024-04-09T00:00:00"/>
    <n v="5.86"/>
    <n v="5.87"/>
    <x v="326"/>
  </r>
  <r>
    <d v="2024-04-10T00:00:00"/>
    <n v="5.86"/>
    <n v="5.87"/>
    <x v="326"/>
  </r>
  <r>
    <d v="2024-04-11T00:00:00"/>
    <n v="5.87"/>
    <n v="5.86"/>
    <x v="326"/>
  </r>
  <r>
    <d v="2024-04-12T00:00:00"/>
    <n v="5.87"/>
    <n v="5.86"/>
    <x v="326"/>
  </r>
  <r>
    <d v="2024-04-15T00:00:00"/>
    <n v="5.87"/>
    <n v="5.86"/>
    <x v="326"/>
  </r>
  <r>
    <d v="2024-04-16T00:00:00"/>
    <n v="5.87"/>
    <n v="5.87"/>
    <x v="326"/>
  </r>
  <r>
    <d v="2024-04-17T00:00:00"/>
    <n v="5.87"/>
    <n v="5.86"/>
    <x v="326"/>
  </r>
  <r>
    <d v="2024-04-18T00:00:00"/>
    <n v="5.87"/>
    <n v="5.86"/>
    <x v="326"/>
  </r>
  <r>
    <d v="2024-04-19T00:00:00"/>
    <n v="5.87"/>
    <n v="5.86"/>
    <x v="326"/>
  </r>
  <r>
    <d v="2024-04-22T00:00:00"/>
    <n v="5.87"/>
    <n v="5.86"/>
    <x v="326"/>
  </r>
  <r>
    <d v="2024-04-23T00:00:00"/>
    <n v="5.87"/>
    <n v="5.87"/>
    <x v="326"/>
  </r>
  <r>
    <d v="2024-04-24T00:00:00"/>
    <n v="5.87"/>
    <n v="5.86"/>
    <x v="326"/>
  </r>
  <r>
    <d v="2024-04-25T00:00:00"/>
    <n v="5.87"/>
    <n v="5.86"/>
    <x v="326"/>
  </r>
  <r>
    <d v="2024-04-26T00:00:00"/>
    <n v="5.88"/>
    <n v="5.87"/>
    <x v="326"/>
  </r>
  <r>
    <d v="2024-04-29T00:00:00"/>
    <n v="5.87"/>
    <n v="5.87"/>
    <x v="326"/>
  </r>
  <r>
    <d v="2024-04-30T00:00:00"/>
    <n v="5.87"/>
    <n v="5.86"/>
    <x v="326"/>
  </r>
  <r>
    <d v="2024-05-02T00:00:00"/>
    <n v="5.87"/>
    <n v="5.86"/>
    <x v="327"/>
  </r>
  <r>
    <d v="2024-05-06T00:00:00"/>
    <n v="5.87"/>
    <n v="5.86"/>
    <x v="327"/>
  </r>
  <r>
    <d v="2024-05-07T00:00:00"/>
    <n v="5.86"/>
    <n v="5.86"/>
    <x v="327"/>
  </r>
  <r>
    <d v="2024-05-08T00:00:00"/>
    <n v="5.86"/>
    <n v="5.86"/>
    <x v="327"/>
  </r>
  <r>
    <d v="2024-05-09T00:00:00"/>
    <n v="5.86"/>
    <n v="5.86"/>
    <x v="327"/>
  </r>
  <r>
    <d v="2024-05-10T00:00:00"/>
    <n v="5.86"/>
    <n v="5.86"/>
    <x v="327"/>
  </r>
  <r>
    <d v="2024-05-13T00:00:00"/>
    <n v="5.86"/>
    <n v="5.85"/>
    <x v="327"/>
  </r>
  <r>
    <d v="2024-05-14T00:00:00"/>
    <n v="5.86"/>
    <n v="5.86"/>
    <x v="327"/>
  </r>
  <r>
    <d v="2024-05-15T00:00:00"/>
    <n v="5.86"/>
    <n v="5.85"/>
    <x v="327"/>
  </r>
  <r>
    <d v="2024-05-16T00:00:00"/>
    <n v="5.86"/>
    <n v="5.85"/>
    <x v="327"/>
  </r>
  <r>
    <d v="2024-05-17T00:00:00"/>
    <n v="5.86"/>
    <n v="5.85"/>
    <x v="327"/>
  </r>
  <r>
    <d v="2024-05-20T00:00:00"/>
    <n v="5.86"/>
    <n v="5.85"/>
    <x v="327"/>
  </r>
  <r>
    <d v="2024-05-21T00:00:00"/>
    <n v="5.86"/>
    <n v="5.85"/>
    <x v="327"/>
  </r>
  <r>
    <d v="2024-05-22T00:00:00"/>
    <n v="5.86"/>
    <n v="5.86"/>
    <x v="327"/>
  </r>
  <r>
    <d v="2024-05-23T00:00:00"/>
    <n v="5.86"/>
    <n v="5.85"/>
    <x v="327"/>
  </r>
  <r>
    <d v="2024-05-24T00:00:00"/>
    <n v="5.86"/>
    <n v="5.85"/>
    <x v="327"/>
  </r>
  <r>
    <d v="2024-05-27T00:00:00"/>
    <n v="5.86"/>
    <n v="5.85"/>
    <x v="327"/>
  </r>
  <r>
    <d v="2024-05-28T00:00:00"/>
    <n v="5.86"/>
    <n v="5.85"/>
    <x v="327"/>
  </r>
  <r>
    <d v="2024-05-29T00:00:00"/>
    <n v="5.86"/>
    <n v="5.86"/>
    <x v="327"/>
  </r>
  <r>
    <d v="2024-05-31T00:00:00"/>
    <n v="5.86"/>
    <n v="5.85"/>
    <x v="327"/>
  </r>
  <r>
    <d v="2024-06-03T00:00:00"/>
    <n v="5.86"/>
    <n v="5.85"/>
    <x v="328"/>
  </r>
  <r>
    <d v="2024-06-04T00:00:00"/>
    <n v="5.86"/>
    <n v="5.85"/>
    <x v="328"/>
  </r>
  <r>
    <d v="2024-06-05T00:00:00"/>
    <n v="5.86"/>
    <n v="5.86"/>
    <x v="328"/>
  </r>
  <r>
    <d v="2024-06-06T00:00:00"/>
    <n v="5.85"/>
    <n v="5.85"/>
    <x v="328"/>
  </r>
  <r>
    <d v="2024-06-07T00:00:00"/>
    <n v="5.86"/>
    <n v="5.85"/>
    <x v="328"/>
  </r>
  <r>
    <d v="2024-06-10T00:00:00"/>
    <n v="5.86"/>
    <n v="5.85"/>
    <x v="328"/>
  </r>
  <r>
    <d v="2024-06-11T00:00:00"/>
    <n v="5.86"/>
    <n v="5.85"/>
    <x v="328"/>
  </r>
  <r>
    <d v="2024-06-12T00:00:00"/>
    <n v="5.86"/>
    <n v="5.85"/>
    <x v="328"/>
  </r>
  <r>
    <d v="2024-06-13T00:00:00"/>
    <n v="5.86"/>
    <n v="5.85"/>
    <x v="328"/>
  </r>
  <r>
    <d v="2024-06-14T00:00:00"/>
    <n v="5.86"/>
    <n v="5.85"/>
    <x v="328"/>
  </r>
  <r>
    <d v="2024-06-17T00:00:00"/>
    <n v="5.86"/>
    <n v="5.85"/>
    <x v="328"/>
  </r>
  <r>
    <d v="2024-06-18T00:00:00"/>
    <n v="5.86"/>
    <n v="5.86"/>
    <x v="328"/>
  </r>
  <r>
    <d v="2024-06-19T00:00:00"/>
    <n v="5.86"/>
    <n v="5.85"/>
    <x v="328"/>
  </r>
  <r>
    <d v="2024-06-20T00:00:00"/>
    <n v="5.86"/>
    <n v="5.85"/>
    <x v="328"/>
  </r>
  <r>
    <d v="2024-06-21T00:00:00"/>
    <n v="5.86"/>
    <n v="5.85"/>
    <x v="328"/>
  </r>
  <r>
    <d v="2024-06-24T00:00:00"/>
    <n v="5.86"/>
    <n v="5.85"/>
    <x v="328"/>
  </r>
  <r>
    <d v="2024-06-25T00:00:00"/>
    <n v="5.86"/>
    <n v="5.85"/>
    <x v="328"/>
  </r>
  <r>
    <d v="2024-06-26T00:00:00"/>
    <n v="5.86"/>
    <n v="5.85"/>
    <x v="328"/>
  </r>
  <r>
    <d v="2024-06-27T00:00:00"/>
    <n v="5.86"/>
    <n v="5.85"/>
    <x v="328"/>
  </r>
  <r>
    <d v="2024-06-28T00:00:00"/>
    <n v="5.86"/>
    <n v="5.85"/>
    <x v="328"/>
  </r>
  <r>
    <d v="2024-07-01T00:00:00"/>
    <n v="5.86"/>
    <n v="5.85"/>
    <x v="329"/>
  </r>
  <r>
    <d v="2024-07-02T00:00:00"/>
    <n v="5.86"/>
    <n v="5.85"/>
    <x v="329"/>
  </r>
  <r>
    <d v="2024-07-03T00:00:00"/>
    <n v="5.86"/>
    <n v="5.85"/>
    <x v="329"/>
  </r>
  <r>
    <d v="2024-07-04T00:00:00"/>
    <n v="5.86"/>
    <n v="5.86"/>
    <x v="329"/>
  </r>
  <r>
    <d v="2024-07-05T00:00:00"/>
    <n v="5.86"/>
    <n v="5.85"/>
    <x v="329"/>
  </r>
  <r>
    <d v="2024-07-08T00:00:00"/>
    <n v="5.86"/>
    <n v="5.85"/>
    <x v="329"/>
  </r>
  <r>
    <d v="2024-07-09T00:00:00"/>
    <n v="5.87"/>
    <n v="5.86"/>
    <x v="329"/>
  </r>
  <r>
    <d v="2024-07-10T00:00:00"/>
    <n v="5.87"/>
    <n v="5.86"/>
    <x v="329"/>
  </r>
  <r>
    <d v="2024-07-11T00:00:00"/>
    <n v="5.87"/>
    <n v="5.86"/>
    <x v="329"/>
  </r>
  <r>
    <d v="2024-07-12T00:00:00"/>
    <n v="5.87"/>
    <n v="5.86"/>
    <x v="329"/>
  </r>
  <r>
    <d v="2024-07-15T00:00:00"/>
    <n v="5.87"/>
    <n v="5.86"/>
    <x v="329"/>
  </r>
  <r>
    <d v="2024-07-16T00:00:00"/>
    <n v="5.87"/>
    <n v="5.86"/>
    <x v="329"/>
  </r>
  <r>
    <d v="2024-07-17T00:00:00"/>
    <n v="5.87"/>
    <n v="5.87"/>
    <x v="329"/>
  </r>
  <r>
    <d v="2024-07-18T00:00:00"/>
    <n v="5.87"/>
    <n v="5.86"/>
    <x v="329"/>
  </r>
  <r>
    <d v="2024-07-19T00:00:00"/>
    <n v="5.87"/>
    <n v="5.86"/>
    <x v="329"/>
  </r>
  <r>
    <d v="2024-07-22T00:00:00"/>
    <n v="5.88"/>
    <n v="5.86"/>
    <x v="329"/>
  </r>
  <r>
    <d v="2024-07-23T00:00:00"/>
    <n v="5.87"/>
    <n v="5.86"/>
    <x v="329"/>
  </r>
  <r>
    <d v="2024-07-24T00:00:00"/>
    <n v="5.87"/>
    <n v="5.86"/>
    <x v="329"/>
  </r>
  <r>
    <d v="2024-07-25T00:00:00"/>
    <n v="5.87"/>
    <n v="5.86"/>
    <x v="329"/>
  </r>
  <r>
    <d v="2024-07-26T00:00:00"/>
    <n v="5.87"/>
    <n v="5.86"/>
    <x v="329"/>
  </r>
  <r>
    <d v="2024-07-29T00:00:00"/>
    <n v="5.87"/>
    <n v="5.86"/>
    <x v="3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162979-9ACC-4833-9A8B-219F18E9AA44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>
  <location ref="F1:H331" firstHeaderRow="0" firstDataRow="1" firstDataCol="1"/>
  <pivotFields count="4">
    <pivotField numFmtId="14" showAll="0"/>
    <pivotField dataField="1" showAll="0"/>
    <pivotField dataField="1" showAll="0"/>
    <pivotField axis="axisRow" numFmtId="14" showAll="0">
      <items count="3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t="default"/>
      </items>
    </pivotField>
  </pivotFields>
  <rowFields count="1">
    <field x="3"/>
  </rowFields>
  <rowItems count="3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</rowItems>
  <colFields count="1">
    <field x="-2"/>
  </colFields>
  <colItems count="2">
    <i>
      <x/>
    </i>
    <i i="1">
      <x v="1"/>
    </i>
  </colItems>
  <dataFields count="2">
    <dataField name="Average of WIBOR 3M" fld="2" subtotal="average" baseField="3" baseItem="6"/>
    <dataField name="Average of WIBOR 6M" fld="1" subtotal="average" baseField="3" baseItem="6"/>
  </dataFields>
  <formats count="2"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090B2B-8FB2-486B-ABA7-DFD54AC5DF9D}" name="PivotTable2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>
  <location ref="E1:F41" firstHeaderRow="1" firstDataRow="1" firstDataCol="1"/>
  <pivotFields count="3">
    <pivotField numFmtId="14" showAll="0"/>
    <pivotField dataField="1" numFmtId="4" showAll="0"/>
    <pivotField axis="axisRow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</pivotFields>
  <rowFields count="1">
    <field x="2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Items count="1">
    <i/>
  </colItems>
  <dataFields count="1">
    <dataField name="Sum of KWOTA" fld="1" baseField="0" baseItem="0" numFmtId="3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11668-A367-4F8F-9879-1B355FA04127}" name="Table1" displayName="Table1" ref="B2:C18" totalsRowShown="0" headerRowBorderDxfId="14" tableBorderDxfId="13" totalsRowBorderDxfId="12">
  <tableColumns count="2">
    <tableColumn id="1" xr3:uid="{BBBED45C-43EF-4116-820E-93A50BEE7017}" name="Data obowiązywania" dataDxfId="11"/>
    <tableColumn id="2" xr3:uid="{5C21A498-22A9-4F2B-9690-3FF4435A4CD2}" name="Stopa referencyjna NBP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98E745-EE63-4F3A-A7AD-77806439250C}" name="Table2" displayName="Table2" ref="F2:G6" totalsRowShown="0" headerRowDxfId="9" dataDxfId="8">
  <tableColumns count="2">
    <tableColumn id="1" xr3:uid="{A9E7FAFE-5E49-4B60-B584-56A5F1241D93}" name="WIBOR" dataDxfId="7"/>
    <tableColumn id="2" xr3:uid="{5D81EDB0-BF69-4456-830E-050972B93D8C}" name="Oszczędności na odsetkach z nadpłatami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zerneanalizy.pl/kredyt-hipoteczny-symulacja-nadplat-exc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J382"/>
  <sheetViews>
    <sheetView showGridLines="0" tabSelected="1" zoomScaleNormal="100" workbookViewId="0">
      <pane xSplit="6" ySplit="22" topLeftCell="G23" activePane="bottomRight" state="frozen"/>
      <selection pane="topRight" activeCell="G1" sqref="G1"/>
      <selection pane="bottomLeft" activeCell="A28" sqref="A28"/>
      <selection pane="bottomRight" activeCell="G23" sqref="G23"/>
    </sheetView>
  </sheetViews>
  <sheetFormatPr defaultColWidth="8.85546875" defaultRowHeight="12.75" x14ac:dyDescent="0.2"/>
  <cols>
    <col min="1" max="1" width="35.42578125" style="1" bestFit="1" customWidth="1"/>
    <col min="2" max="2" width="17.7109375" style="1" customWidth="1"/>
    <col min="3" max="3" width="9.85546875" style="1" customWidth="1"/>
    <col min="4" max="4" width="13.42578125" style="23" bestFit="1" customWidth="1"/>
    <col min="5" max="5" width="11.7109375" style="23" customWidth="1"/>
    <col min="6" max="6" width="14.42578125" style="23" bestFit="1" customWidth="1"/>
    <col min="7" max="7" width="15.7109375" style="1" bestFit="1" customWidth="1"/>
    <col min="8" max="10" width="14.7109375" style="1" customWidth="1"/>
    <col min="11" max="11" width="15.7109375" style="1" bestFit="1" customWidth="1"/>
    <col min="12" max="14" width="14.7109375" style="1" customWidth="1"/>
    <col min="15" max="15" width="15.7109375" style="2" bestFit="1" customWidth="1"/>
    <col min="16" max="24" width="14.7109375" style="1" customWidth="1"/>
    <col min="25" max="25" width="8.85546875" style="1"/>
    <col min="26" max="26" width="10.7109375" style="1" customWidth="1"/>
    <col min="27" max="29" width="10.140625" style="1" bestFit="1" customWidth="1"/>
    <col min="30" max="32" width="11.140625" style="1" bestFit="1" customWidth="1"/>
    <col min="33" max="36" width="10.140625" style="1" bestFit="1" customWidth="1"/>
    <col min="37" max="16384" width="8.85546875" style="1"/>
  </cols>
  <sheetData>
    <row r="1" spans="1:36" ht="15" x14ac:dyDescent="0.25">
      <c r="A1" s="58" t="s">
        <v>55</v>
      </c>
    </row>
    <row r="2" spans="1:36" ht="14.1" customHeight="1" x14ac:dyDescent="0.2">
      <c r="A2" s="14" t="s">
        <v>3</v>
      </c>
      <c r="B2" s="30">
        <v>812000</v>
      </c>
      <c r="C2" s="22"/>
      <c r="D2" s="21"/>
      <c r="E2" s="21"/>
      <c r="F2" s="21"/>
      <c r="O2" s="1"/>
    </row>
    <row r="3" spans="1:36" ht="14.1" customHeight="1" x14ac:dyDescent="0.2">
      <c r="A3" s="14" t="s">
        <v>18</v>
      </c>
      <c r="B3" s="29">
        <v>44286</v>
      </c>
      <c r="C3" s="33"/>
      <c r="D3" s="21"/>
      <c r="E3" s="21"/>
      <c r="L3" s="61"/>
      <c r="M3" s="35"/>
      <c r="N3" s="61"/>
      <c r="O3" s="1"/>
      <c r="P3" s="38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14.1" customHeight="1" x14ac:dyDescent="0.2">
      <c r="A4" s="14" t="s">
        <v>0</v>
      </c>
      <c r="B4" s="30">
        <v>360</v>
      </c>
      <c r="C4" s="35"/>
      <c r="D4" s="21"/>
      <c r="E4" s="21"/>
      <c r="L4" s="36"/>
      <c r="M4" s="35"/>
      <c r="N4" s="52"/>
      <c r="O4" s="1"/>
      <c r="P4" s="38"/>
      <c r="X4" s="38"/>
      <c r="Z4" s="35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14.1" customHeight="1" x14ac:dyDescent="0.2">
      <c r="A5" s="14" t="s">
        <v>19</v>
      </c>
      <c r="B5" s="30" t="s">
        <v>21</v>
      </c>
      <c r="C5" s="35"/>
      <c r="D5" s="21"/>
      <c r="E5" s="21"/>
      <c r="L5" s="36"/>
      <c r="M5" s="35"/>
      <c r="N5" s="52"/>
      <c r="O5" s="1"/>
      <c r="P5" s="38"/>
      <c r="W5" s="50"/>
      <c r="X5" s="38"/>
      <c r="Z5" s="36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14.1" customHeight="1" x14ac:dyDescent="0.2">
      <c r="A6" s="14" t="s">
        <v>22</v>
      </c>
      <c r="B6" s="31">
        <v>2.1000000000000001E-2</v>
      </c>
      <c r="L6" s="36"/>
      <c r="M6" s="35"/>
      <c r="N6" s="52"/>
      <c r="O6" s="1"/>
      <c r="P6" s="38"/>
      <c r="W6" s="50"/>
      <c r="X6" s="38"/>
      <c r="Z6" s="36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4.1" customHeight="1" x14ac:dyDescent="0.2">
      <c r="A7" s="14" t="s">
        <v>43</v>
      </c>
      <c r="B7" s="32">
        <v>1</v>
      </c>
      <c r="L7" s="36"/>
      <c r="M7" s="35"/>
      <c r="N7" s="52"/>
      <c r="O7" s="1"/>
      <c r="P7" s="38"/>
      <c r="W7" s="50"/>
      <c r="X7" s="38"/>
      <c r="Z7" s="36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4.1" customHeight="1" x14ac:dyDescent="0.2">
      <c r="A8" s="14" t="s">
        <v>25</v>
      </c>
      <c r="B8" s="30" t="s">
        <v>26</v>
      </c>
      <c r="D8" s="38"/>
      <c r="L8" s="36"/>
      <c r="M8" s="35"/>
      <c r="N8" s="52"/>
      <c r="O8" s="1"/>
      <c r="P8" s="38"/>
      <c r="W8" s="50"/>
      <c r="X8" s="38"/>
      <c r="Z8" s="36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4.1" customHeight="1" x14ac:dyDescent="0.2">
      <c r="A9" s="14" t="s">
        <v>40</v>
      </c>
      <c r="B9" s="31">
        <v>0.04</v>
      </c>
      <c r="D9" s="38"/>
      <c r="L9" s="36"/>
      <c r="M9" s="35"/>
      <c r="N9" s="52"/>
      <c r="O9" s="1"/>
      <c r="P9" s="38"/>
      <c r="W9" s="50"/>
      <c r="X9" s="38"/>
      <c r="Z9" s="36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4.1" customHeight="1" x14ac:dyDescent="0.2">
      <c r="A10" s="14" t="s">
        <v>41</v>
      </c>
      <c r="B10" s="30">
        <v>36</v>
      </c>
      <c r="D10" s="38"/>
      <c r="L10" s="36"/>
      <c r="M10" s="35"/>
      <c r="N10" s="52"/>
      <c r="O10" s="1"/>
      <c r="P10" s="38"/>
      <c r="W10" s="50"/>
      <c r="X10" s="38"/>
      <c r="Z10" s="36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4.1" customHeight="1" x14ac:dyDescent="0.2">
      <c r="A11" s="14" t="s">
        <v>44</v>
      </c>
      <c r="B11" s="4">
        <f t="array" ref="B11">MAX(IF(O23:O382&lt;&gt;"",B23:B382))/12</f>
        <v>4.333333333333333</v>
      </c>
      <c r="D11" s="38"/>
      <c r="E11" s="21"/>
      <c r="F11" s="21"/>
      <c r="L11" s="36"/>
      <c r="M11" s="35"/>
      <c r="N11" s="52"/>
      <c r="O11" s="1"/>
      <c r="P11" s="38"/>
      <c r="W11" s="50"/>
      <c r="X11" s="38"/>
      <c r="Z11" s="36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4.1" customHeight="1" x14ac:dyDescent="0.2">
      <c r="A12" s="14" t="s">
        <v>31</v>
      </c>
      <c r="B12" s="37">
        <f>M21</f>
        <v>1011723.0072512345</v>
      </c>
      <c r="C12" s="36"/>
      <c r="D12" s="36"/>
      <c r="E12" s="21" t="s">
        <v>28</v>
      </c>
      <c r="F12" s="21" t="s">
        <v>29</v>
      </c>
      <c r="L12" s="36"/>
      <c r="M12" s="35"/>
      <c r="N12" s="52"/>
      <c r="O12" s="1"/>
      <c r="P12" s="38"/>
      <c r="W12" s="50"/>
      <c r="X12" s="38"/>
      <c r="Z12" s="36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4.1" customHeight="1" x14ac:dyDescent="0.2">
      <c r="A13" s="14" t="s">
        <v>30</v>
      </c>
      <c r="B13" s="37">
        <f>I21</f>
        <v>786330.25677116704</v>
      </c>
      <c r="D13" s="21"/>
      <c r="E13" s="35">
        <v>41</v>
      </c>
      <c r="F13" s="35">
        <v>0</v>
      </c>
      <c r="I13" s="3"/>
      <c r="L13" s="36"/>
      <c r="M13" s="35"/>
      <c r="N13" s="52"/>
      <c r="O13" s="1"/>
      <c r="P13" s="38"/>
      <c r="W13" s="50"/>
      <c r="X13" s="38"/>
      <c r="Z13" s="36"/>
      <c r="AA13" s="35"/>
      <c r="AB13" s="35"/>
      <c r="AC13" s="35"/>
      <c r="AD13" s="51"/>
      <c r="AE13" s="51"/>
      <c r="AF13" s="51"/>
      <c r="AG13" s="35"/>
      <c r="AH13" s="35"/>
      <c r="AI13" s="35"/>
      <c r="AJ13" s="35"/>
    </row>
    <row r="14" spans="1:36" ht="14.1" customHeight="1" x14ac:dyDescent="0.2">
      <c r="A14" s="14" t="s">
        <v>47</v>
      </c>
      <c r="B14" s="37">
        <f>R21</f>
        <v>107529.46098169677</v>
      </c>
      <c r="D14" s="22"/>
      <c r="E14" s="35">
        <v>41</v>
      </c>
      <c r="F14" s="35">
        <v>1</v>
      </c>
      <c r="I14" s="3"/>
      <c r="N14" s="50"/>
      <c r="W14" s="50"/>
      <c r="X14" s="38"/>
      <c r="Z14" s="36"/>
      <c r="AA14" s="35"/>
      <c r="AB14" s="35"/>
      <c r="AC14" s="35"/>
      <c r="AD14" s="51"/>
      <c r="AE14" s="51"/>
      <c r="AF14" s="51"/>
      <c r="AG14" s="35"/>
      <c r="AH14" s="35"/>
      <c r="AI14" s="35"/>
      <c r="AJ14" s="35"/>
    </row>
    <row r="15" spans="1:36" ht="14.1" customHeight="1" x14ac:dyDescent="0.2">
      <c r="A15" s="14" t="s">
        <v>48</v>
      </c>
      <c r="B15" s="37">
        <f>W21</f>
        <v>100906.50233764178</v>
      </c>
      <c r="D15" s="22"/>
      <c r="E15" s="22"/>
      <c r="F15" s="21"/>
      <c r="N15" s="50"/>
      <c r="W15" s="50"/>
      <c r="X15" s="38"/>
      <c r="Z15" s="36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4.1" customHeight="1" x14ac:dyDescent="0.2">
      <c r="A16" s="14" t="s">
        <v>9</v>
      </c>
      <c r="B16" s="37">
        <f>B12-B13</f>
        <v>225392.75048006745</v>
      </c>
      <c r="C16" s="35"/>
      <c r="D16" s="64"/>
      <c r="E16" s="22"/>
      <c r="F16" s="21"/>
      <c r="H16" s="2"/>
      <c r="N16" s="50"/>
    </row>
    <row r="17" spans="1:26" ht="14.1" customHeight="1" x14ac:dyDescent="0.2">
      <c r="A17" s="59" t="s">
        <v>49</v>
      </c>
      <c r="B17" s="60">
        <f>SUMIFS(M23:M382,C23:C382,0)-SUMIFS(R23:R382,C23:C382,0)</f>
        <v>85743.733994099559</v>
      </c>
      <c r="C17" s="64"/>
      <c r="D17" s="72"/>
      <c r="E17" s="22"/>
      <c r="F17" s="21"/>
      <c r="H17" s="3"/>
    </row>
    <row r="18" spans="1:26" ht="14.1" customHeight="1" x14ac:dyDescent="0.2">
      <c r="A18" s="59" t="s">
        <v>50</v>
      </c>
      <c r="B18" s="60">
        <f>B12-B14</f>
        <v>904193.54626953776</v>
      </c>
      <c r="C18" s="64"/>
      <c r="D18" s="72"/>
      <c r="E18" s="22"/>
      <c r="F18" s="21"/>
      <c r="H18" s="3"/>
    </row>
    <row r="19" spans="1:26" ht="14.1" customHeight="1" x14ac:dyDescent="0.2">
      <c r="A19" s="14" t="s">
        <v>51</v>
      </c>
      <c r="B19" s="37">
        <f>B13-B15</f>
        <v>685423.75443352526</v>
      </c>
      <c r="C19" s="38"/>
      <c r="D19" s="57"/>
      <c r="E19" s="22"/>
      <c r="F19" s="21"/>
      <c r="H19" s="3"/>
    </row>
    <row r="20" spans="1:26" ht="12.75" customHeight="1" thickBot="1" x14ac:dyDescent="0.25">
      <c r="C20" s="35"/>
      <c r="D20" s="21"/>
      <c r="E20" s="21"/>
      <c r="F20" s="21"/>
      <c r="I20" s="2"/>
      <c r="J20" s="2"/>
      <c r="K20" s="2"/>
      <c r="L20" s="2"/>
      <c r="M20" s="2"/>
      <c r="N20" s="2"/>
      <c r="P20" s="2"/>
      <c r="Q20" s="2"/>
      <c r="R20" s="2"/>
      <c r="S20" s="2"/>
      <c r="T20" s="2"/>
    </row>
    <row r="21" spans="1:26" ht="12.75" customHeight="1" x14ac:dyDescent="0.2">
      <c r="B21" s="5"/>
      <c r="C21" s="73"/>
      <c r="D21" s="48"/>
      <c r="E21" s="24"/>
      <c r="F21" s="24"/>
      <c r="G21" s="9" t="s">
        <v>7</v>
      </c>
      <c r="H21" s="53">
        <f>SUM(H23:H382)</f>
        <v>811999.99999999464</v>
      </c>
      <c r="I21" s="53">
        <f>SUM(I23:I382)</f>
        <v>786330.25677116704</v>
      </c>
      <c r="J21" s="54">
        <f>SUM(J23:J382)</f>
        <v>1598330.2567711668</v>
      </c>
      <c r="K21" s="55" t="s">
        <v>8</v>
      </c>
      <c r="L21" s="53">
        <f>SUM(L23:L382)</f>
        <v>811999.99999999965</v>
      </c>
      <c r="M21" s="53">
        <f>SUM(M23:M382)</f>
        <v>1011723.0072512345</v>
      </c>
      <c r="N21" s="54">
        <f>SUM(N23:N382)</f>
        <v>1823723.0072512429</v>
      </c>
      <c r="O21" s="56" t="s">
        <v>45</v>
      </c>
      <c r="P21" s="53">
        <f>SUM(P23:P382)</f>
        <v>789474.27218900563</v>
      </c>
      <c r="Q21" s="53">
        <f>SUM(Q23:Q382)</f>
        <v>22525.727810994005</v>
      </c>
      <c r="R21" s="53">
        <f>SUM(R23:R382)</f>
        <v>107529.46098169677</v>
      </c>
      <c r="S21" s="54">
        <f>SUM(S23:S382)</f>
        <v>130055.18879269075</v>
      </c>
      <c r="T21" s="56" t="s">
        <v>46</v>
      </c>
      <c r="U21" s="53">
        <f>SUM(U23:U382)</f>
        <v>756650.78507626953</v>
      </c>
      <c r="V21" s="53">
        <f>SUM(V23:V382)</f>
        <v>55349.21492373012</v>
      </c>
      <c r="W21" s="53">
        <f>SUM(W23:W382)</f>
        <v>100906.50233764178</v>
      </c>
      <c r="X21" s="54">
        <f>SUM(X23:X382)</f>
        <v>156255.71726137193</v>
      </c>
    </row>
    <row r="22" spans="1:26" ht="12.75" customHeight="1" x14ac:dyDescent="0.2">
      <c r="A22" s="25" t="s">
        <v>33</v>
      </c>
      <c r="B22" s="25" t="s">
        <v>35</v>
      </c>
      <c r="C22" s="25" t="s">
        <v>36</v>
      </c>
      <c r="D22" s="28" t="s">
        <v>34</v>
      </c>
      <c r="E22" s="28" t="s">
        <v>32</v>
      </c>
      <c r="F22" s="26" t="s">
        <v>23</v>
      </c>
      <c r="G22" s="13" t="s">
        <v>2</v>
      </c>
      <c r="H22" s="11" t="s">
        <v>1</v>
      </c>
      <c r="I22" s="8" t="s">
        <v>10</v>
      </c>
      <c r="J22" s="12" t="s">
        <v>7</v>
      </c>
      <c r="K22" s="13" t="s">
        <v>2</v>
      </c>
      <c r="L22" s="11" t="s">
        <v>1</v>
      </c>
      <c r="M22" s="8" t="s">
        <v>10</v>
      </c>
      <c r="N22" s="12" t="s">
        <v>8</v>
      </c>
      <c r="O22" s="13" t="s">
        <v>2</v>
      </c>
      <c r="P22" s="10" t="s">
        <v>42</v>
      </c>
      <c r="Q22" s="11" t="s">
        <v>1</v>
      </c>
      <c r="R22" s="8" t="s">
        <v>10</v>
      </c>
      <c r="S22" s="12" t="s">
        <v>45</v>
      </c>
      <c r="T22" s="13" t="s">
        <v>2</v>
      </c>
      <c r="U22" s="10" t="s">
        <v>42</v>
      </c>
      <c r="V22" s="11" t="s">
        <v>1</v>
      </c>
      <c r="W22" s="8" t="s">
        <v>10</v>
      </c>
      <c r="X22" s="12" t="s">
        <v>46</v>
      </c>
    </row>
    <row r="23" spans="1:26" ht="12.75" customHeight="1" x14ac:dyDescent="0.25">
      <c r="A23" s="27">
        <f>EOMONTH(B3,0)</f>
        <v>44286</v>
      </c>
      <c r="B23" s="25">
        <f>ROWS($B$23:B23)</f>
        <v>1</v>
      </c>
      <c r="C23" s="34">
        <f>MIN(IF(A23&lt;=WIBOR!$K$5,0,ROUND(YEARFRAC(A23,WIBOR!$K$5)*12,0)),$B$10)</f>
        <v>0</v>
      </c>
      <c r="D23" s="28">
        <f>($B$9-IF(Kredyt!$B$5="3M",WIBOR!$K$6,WIBOR!$K$7)/100)*MIN(IF(A23&lt;=WIBOR!$K$5,0,ROUND(YEARFRAC(A23,WIBOR!$K$5)*12,0)),$B$10)/$B$10+IF(Kredyt!$B$5="3M",WIBOR!$K$6,WIBOR!$K$7)/100</f>
        <v>5.8676190476190486E-2</v>
      </c>
      <c r="E23" s="28">
        <f>IFERROR(VLOOKUP(A23,WIBOR!$F:$H,IF(Kredyt!$B$5="3M",2,3),FALSE)/100,$B$9)</f>
        <v>2.5000000000000001E-3</v>
      </c>
      <c r="F23" s="26">
        <f t="shared" ref="F23:F28" si="0">IF(C23=0,E23,IF($B$8="Stała",E23,D23))+$B$6</f>
        <v>2.35E-2</v>
      </c>
      <c r="G23" s="39">
        <f>B2</f>
        <v>812000</v>
      </c>
      <c r="H23" s="40">
        <f t="shared" ref="H23:H86" si="1">IF(B23&gt;$B$4,"",$B$2/$B$4)</f>
        <v>2255.5555555555557</v>
      </c>
      <c r="I23" s="41">
        <f>IFERROR(G23*F23/12,"")</f>
        <v>1590.1666666666667</v>
      </c>
      <c r="J23" s="42">
        <f t="shared" ref="J23:J86" si="2">IFERROR(H23+I23,"")</f>
        <v>3845.7222222222226</v>
      </c>
      <c r="K23" s="39">
        <f>B2</f>
        <v>812000</v>
      </c>
      <c r="L23" s="40">
        <f>IFERROR(-PPMT(F23/12,B23,B$4,B$2),"")</f>
        <v>1555.2483848279794</v>
      </c>
      <c r="M23" s="41">
        <f t="shared" ref="M23:M86" si="3">IFERROR(K23*F23/12,"")</f>
        <v>1590.1666666666667</v>
      </c>
      <c r="N23" s="42">
        <f t="shared" ref="N23:N86" si="4">IFERROR(L23+M23,"")</f>
        <v>3145.4150514946459</v>
      </c>
      <c r="O23" s="39">
        <f>B2</f>
        <v>812000</v>
      </c>
      <c r="P23" s="43">
        <f>IF(O23="",0,IF(A23&lt;MIN(Nadpłaty!E:E),0,IF(O23&lt;IFERROR(VLOOKUP(A23,Nadpłaty!$E:$F,2,FALSE),Nadpłaty!$I$2*Kredyt!$B$7),O23-Q23,IF(A23&gt;MAX(Nadpłaty!$E:$E),Nadpłaty!$I$2*Kredyt!$B$7,IFERROR(VLOOKUP(A23,Nadpłaty!$E:$F,2,FALSE),0)))))</f>
        <v>20000</v>
      </c>
      <c r="Q23" s="40">
        <f>IFERROR(-PPMT(F23/12,B23,B$4,O23),"")</f>
        <v>1555.2483848279794</v>
      </c>
      <c r="R23" s="41">
        <f>IFERROR(IPMT($F23/12,B23,$B$4,-O23),"")</f>
        <v>1590.1666666666665</v>
      </c>
      <c r="S23" s="42">
        <f t="shared" ref="S23:S86" si="5">SUM(Q23:R23)</f>
        <v>3145.4150514946459</v>
      </c>
      <c r="T23" s="39">
        <f>B2</f>
        <v>812000</v>
      </c>
      <c r="U23" s="43">
        <f>IF(T23="",0,IF(A23&lt;MIN(Nadpłaty!J:J),0,IF(T23&lt;IFERROR(VLOOKUP(A23,Nadpłaty!$E:$F,2,FALSE),Nadpłaty!$I$2*Kredyt!$B$7),T23-V23,IF(A23&gt;MAX(Nadpłaty!$E:$E),Nadpłaty!$I$2*Kredyt!$B$7,IFERROR(VLOOKUP(A23,Nadpłaty!$E:$F,2,FALSE),0)))))</f>
        <v>20000</v>
      </c>
      <c r="V23" s="40">
        <f>B2/B4</f>
        <v>2255.5555555555557</v>
      </c>
      <c r="W23" s="41">
        <f t="shared" ref="W23:W86" si="6">IFERROR(T23*F23/12,"")</f>
        <v>1590.1666666666667</v>
      </c>
      <c r="X23" s="42">
        <f>SUM(V23:W23)</f>
        <v>3845.7222222222226</v>
      </c>
      <c r="Y23" s="2"/>
      <c r="Z23"/>
    </row>
    <row r="24" spans="1:26" ht="12.75" customHeight="1" x14ac:dyDescent="0.25">
      <c r="A24" s="27">
        <f>EOMONTH(A23,1)</f>
        <v>44316</v>
      </c>
      <c r="B24" s="25">
        <f>ROWS($B$23:B24)</f>
        <v>2</v>
      </c>
      <c r="C24" s="34">
        <f>MIN(IF(A24&lt;=WIBOR!$K$5,0,ROUND(YEARFRAC(A24,WIBOR!$K$5)*12,0)),$B$10)</f>
        <v>0</v>
      </c>
      <c r="D24" s="28">
        <f>($B$9-IF(Kredyt!$B$5="3M",WIBOR!$K$6,WIBOR!$K$7)/100)*MIN(IF(A24&lt;=WIBOR!$K$5,0,ROUND(YEARFRAC(A24,WIBOR!$K$5)*12,0)),$B$10)/$B$10+IF(Kredyt!$B$5="3M",WIBOR!$K$6,WIBOR!$K$7)/100</f>
        <v>5.8676190476190486E-2</v>
      </c>
      <c r="E24" s="28">
        <f>IFERROR(VLOOKUP(A24,WIBOR!$F:$H,IF(Kredyt!$B$5="3M",2,3),FALSE)/100,$B$9)</f>
        <v>2.4428571428571442E-3</v>
      </c>
      <c r="F24" s="26">
        <f t="shared" si="0"/>
        <v>2.3442857142857147E-2</v>
      </c>
      <c r="G24" s="39">
        <f t="shared" ref="G24:G87" si="7">IFERROR(G23-H24,"")</f>
        <v>809744.4444444445</v>
      </c>
      <c r="H24" s="40">
        <f t="shared" si="1"/>
        <v>2255.5555555555557</v>
      </c>
      <c r="I24" s="41">
        <f t="shared" ref="I24:I87" si="8">IFERROR(G24*F24/12,"")</f>
        <v>1581.8936111111116</v>
      </c>
      <c r="J24" s="42">
        <f t="shared" si="2"/>
        <v>3837.4491666666672</v>
      </c>
      <c r="K24" s="39">
        <f t="shared" ref="K24:K87" si="9">IFERROR(K23-L23,"")</f>
        <v>810444.75161517202</v>
      </c>
      <c r="L24" s="40">
        <f>IFERROR(-PPMT(F24/12,B24-B23,B$4-B23,K24),"")</f>
        <v>1559.7746142749834</v>
      </c>
      <c r="M24" s="41">
        <f t="shared" si="3"/>
        <v>1583.2617111910686</v>
      </c>
      <c r="N24" s="42">
        <f t="shared" si="4"/>
        <v>3143.0363254660519</v>
      </c>
      <c r="O24" s="39">
        <f t="shared" ref="O24:O87" si="10">IFERROR(IF((ROUND(O23-P23-Q23,2))&lt;=0,"",O23-P23-Q23),"")</f>
        <v>790444.75161517202</v>
      </c>
      <c r="P24" s="43">
        <f>IF(O24="",0,IF(A24&lt;MIN(Nadpłaty!E:E),0,IF(O24&lt;IFERROR(VLOOKUP(A24,Nadpłaty!$E:$F,2,FALSE),Nadpłaty!$I$2*Kredyt!$B$7),O24-Q24,IF(A24&gt;MAX(Nadpłaty!$E:$E),Nadpłaty!$I$2*Kredyt!$B$7,IFERROR(VLOOKUP(A24,Nadpłaty!$E:$F,2,FALSE),0)))))</f>
        <v>48000</v>
      </c>
      <c r="Q24" s="40">
        <f t="shared" ref="Q24:Q87" si="11">IFERROR(-PPMT(F24/12,B24-B23,B$4-B23,O24),"")</f>
        <v>1521.2827957724528</v>
      </c>
      <c r="R24" s="41">
        <f t="shared" ref="R24:R87" si="12">IFERROR(IPMT(F24/12,B24-B23,$B$4-B23,-O24),"")</f>
        <v>1544.1902826196401</v>
      </c>
      <c r="S24" s="42">
        <f t="shared" si="5"/>
        <v>3065.4730783920932</v>
      </c>
      <c r="T24" s="39">
        <f t="shared" ref="T24:T87" si="13">IFERROR(IF((ROUND(T23-U23-V23,2))&lt;=0,"",T23-U23-V23),"")</f>
        <v>789744.4444444445</v>
      </c>
      <c r="U24" s="43">
        <f>IF(T24="",0,IF(A24&lt;MIN(Nadpłaty!J:J),0,IF(T24&lt;IFERROR(VLOOKUP(A24,Nadpłaty!$E:$F,2,FALSE),Nadpłaty!$I$2*Kredyt!$B$7),T24-V24,IF(A24&gt;MAX(Nadpłaty!$E:$E),Nadpłaty!$I$2*Kredyt!$B$7,IFERROR(VLOOKUP(A24,Nadpłaty!$E:$F,2,FALSE),0)))))</f>
        <v>48000</v>
      </c>
      <c r="V24" s="40">
        <f t="shared" ref="V24:V87" si="14">IFERROR(T24/($B$4-B23),"")</f>
        <v>2199.8452491488706</v>
      </c>
      <c r="W24" s="41">
        <f t="shared" si="6"/>
        <v>1542.8221825396829</v>
      </c>
      <c r="X24" s="42">
        <f>SUM(V24:W24)</f>
        <v>3742.6674316885537</v>
      </c>
      <c r="Y24" s="2"/>
      <c r="Z24" s="7"/>
    </row>
    <row r="25" spans="1:26" ht="12.75" customHeight="1" x14ac:dyDescent="0.25">
      <c r="A25" s="27">
        <f t="shared" ref="A25:A88" si="15">EOMONTH(A24,1)</f>
        <v>44347</v>
      </c>
      <c r="B25" s="25">
        <f>ROWS($B$23:B25)</f>
        <v>3</v>
      </c>
      <c r="C25" s="34">
        <f>MIN(IF(A25&lt;=WIBOR!$K$5,0,ROUND(YEARFRAC(A25,WIBOR!$K$5)*12,0)),$B$10)</f>
        <v>0</v>
      </c>
      <c r="D25" s="28">
        <f>($B$9-IF(Kredyt!$B$5="3M",WIBOR!$K$6,WIBOR!$K$7)/100)*MIN(IF(A25&lt;=WIBOR!$K$5,0,ROUND(YEARFRAC(A25,WIBOR!$K$5)*12,0)),$B$10)/$B$10+IF(Kredyt!$B$5="3M",WIBOR!$K$6,WIBOR!$K$7)/100</f>
        <v>5.8676190476190486E-2</v>
      </c>
      <c r="E25" s="28">
        <f>IFERROR(VLOOKUP(A25,WIBOR!$F:$H,IF(Kredyt!$B$5="3M",2,3),FALSE)/100,$B$9)</f>
        <v>2.4550000000000002E-3</v>
      </c>
      <c r="F25" s="26">
        <f t="shared" si="0"/>
        <v>2.3455E-2</v>
      </c>
      <c r="G25" s="39">
        <f t="shared" si="7"/>
        <v>807488.88888888899</v>
      </c>
      <c r="H25" s="40">
        <f t="shared" si="1"/>
        <v>2255.5555555555557</v>
      </c>
      <c r="I25" s="41">
        <f t="shared" si="8"/>
        <v>1578.3043240740744</v>
      </c>
      <c r="J25" s="42">
        <f t="shared" si="2"/>
        <v>3833.8598796296301</v>
      </c>
      <c r="K25" s="39">
        <f t="shared" si="9"/>
        <v>808884.97700089705</v>
      </c>
      <c r="L25" s="40">
        <f t="shared" ref="L25:L88" si="16">IFERROR(-PPMT(F25/12,B25-B24,B$4-B24,K25),"")</f>
        <v>1562.5073997552031</v>
      </c>
      <c r="M25" s="41">
        <f t="shared" si="3"/>
        <v>1581.0330946296699</v>
      </c>
      <c r="N25" s="42">
        <f t="shared" si="4"/>
        <v>3143.540494384873</v>
      </c>
      <c r="O25" s="39">
        <f t="shared" si="10"/>
        <v>740923.4688193996</v>
      </c>
      <c r="P25" s="43">
        <f>IF(O25="",0,IF(A25&lt;MIN(Nadpłaty!E:E),0,IF(O25&lt;IFERROR(VLOOKUP(A25,Nadpłaty!$E:$F,2,FALSE),Nadpłaty!$I$2*Kredyt!$B$7),O25-Q25,IF(A25&gt;MAX(Nadpłaty!$E:$E),Nadpłaty!$I$2*Kredyt!$B$7,IFERROR(VLOOKUP(A25,Nadpłaty!$E:$F,2,FALSE),0)))))</f>
        <v>15000</v>
      </c>
      <c r="Q25" s="40">
        <f t="shared" si="11"/>
        <v>1431.2274743623057</v>
      </c>
      <c r="R25" s="41">
        <f t="shared" si="12"/>
        <v>1448.1966634299181</v>
      </c>
      <c r="S25" s="42">
        <f t="shared" si="5"/>
        <v>2879.4241377922235</v>
      </c>
      <c r="T25" s="39">
        <f t="shared" si="13"/>
        <v>739544.5991952956</v>
      </c>
      <c r="U25" s="43">
        <f>IF(T25="",0,IF(A25&lt;MIN(Nadpłaty!J:J),0,IF(T25&lt;IFERROR(VLOOKUP(A25,Nadpłaty!$E:$F,2,FALSE),Nadpłaty!$I$2*Kredyt!$B$7),T25-V25,IF(A25&gt;MAX(Nadpłaty!$E:$E),Nadpłaty!$I$2*Kredyt!$B$7,IFERROR(VLOOKUP(A25,Nadpłaty!$E:$F,2,FALSE),0)))))</f>
        <v>15000</v>
      </c>
      <c r="V25" s="40">
        <f t="shared" si="14"/>
        <v>2065.7670368583676</v>
      </c>
      <c r="W25" s="41">
        <f t="shared" si="6"/>
        <v>1445.5015478438047</v>
      </c>
      <c r="X25" s="42">
        <f t="shared" ref="X25:X88" si="17">SUM(V25:W25)</f>
        <v>3511.2685847021721</v>
      </c>
      <c r="Y25" s="2"/>
      <c r="Z25" s="7"/>
    </row>
    <row r="26" spans="1:26" ht="12.75" customHeight="1" x14ac:dyDescent="0.25">
      <c r="A26" s="27">
        <f t="shared" si="15"/>
        <v>44377</v>
      </c>
      <c r="B26" s="25">
        <f>ROWS($B$23:B26)</f>
        <v>4</v>
      </c>
      <c r="C26" s="34">
        <f>MIN(IF(A26&lt;=WIBOR!$K$5,0,ROUND(YEARFRAC(A26,WIBOR!$K$5)*12,0)),$B$10)</f>
        <v>0</v>
      </c>
      <c r="D26" s="28">
        <f>($B$9-IF(Kredyt!$B$5="3M",WIBOR!$K$6,WIBOR!$K$7)/100)*MIN(IF(A26&lt;=WIBOR!$K$5,0,ROUND(YEARFRAC(A26,WIBOR!$K$5)*12,0)),$B$10)/$B$10+IF(Kredyt!$B$5="3M",WIBOR!$K$6,WIBOR!$K$7)/100</f>
        <v>5.8676190476190486E-2</v>
      </c>
      <c r="E26" s="28">
        <f>IFERROR(VLOOKUP(A26,WIBOR!$F:$H,IF(Kredyt!$B$5="3M",2,3),FALSE)/100,$B$9)</f>
        <v>2.5000000000000001E-3</v>
      </c>
      <c r="F26" s="26">
        <f t="shared" si="0"/>
        <v>2.35E-2</v>
      </c>
      <c r="G26" s="39">
        <f t="shared" si="7"/>
        <v>805233.33333333349</v>
      </c>
      <c r="H26" s="40">
        <f t="shared" si="1"/>
        <v>2255.5555555555557</v>
      </c>
      <c r="I26" s="41">
        <f t="shared" si="8"/>
        <v>1576.9152777777781</v>
      </c>
      <c r="J26" s="42">
        <f t="shared" si="2"/>
        <v>3832.4708333333338</v>
      </c>
      <c r="K26" s="39">
        <f t="shared" si="9"/>
        <v>807322.46960114187</v>
      </c>
      <c r="L26" s="40">
        <f t="shared" si="16"/>
        <v>1564.3982542814852</v>
      </c>
      <c r="M26" s="41">
        <f t="shared" si="3"/>
        <v>1581.0065029689029</v>
      </c>
      <c r="N26" s="42">
        <f t="shared" si="4"/>
        <v>3145.4047572503878</v>
      </c>
      <c r="O26" s="39">
        <f t="shared" si="10"/>
        <v>724492.24134503724</v>
      </c>
      <c r="P26" s="43">
        <f>IF(O26="",0,IF(A26&lt;MIN(Nadpłaty!E:E),0,IF(O26&lt;IFERROR(VLOOKUP(A26,Nadpłaty!$E:$F,2,FALSE),Nadpłaty!$I$2*Kredyt!$B$7),O26-Q26,IF(A26&gt;MAX(Nadpłaty!$E:$E),Nadpłaty!$I$2*Kredyt!$B$7,IFERROR(VLOOKUP(A26,Nadpłaty!$E:$F,2,FALSE),0)))))</f>
        <v>77200</v>
      </c>
      <c r="Q26" s="40">
        <f t="shared" si="11"/>
        <v>1403.8930418480868</v>
      </c>
      <c r="R26" s="41">
        <f t="shared" si="12"/>
        <v>1418.7973059673645</v>
      </c>
      <c r="S26" s="42">
        <f t="shared" si="5"/>
        <v>2822.6903478154513</v>
      </c>
      <c r="T26" s="39">
        <f t="shared" si="13"/>
        <v>722478.83215843723</v>
      </c>
      <c r="U26" s="43">
        <f>IF(T26="",0,IF(A26&lt;MIN(Nadpłaty!J:J),0,IF(T26&lt;IFERROR(VLOOKUP(A26,Nadpłaty!$E:$F,2,FALSE),Nadpłaty!$I$2*Kredyt!$B$7),T26-V26,IF(A26&gt;MAX(Nadpłaty!$E:$E),Nadpłaty!$I$2*Kredyt!$B$7,IFERROR(VLOOKUP(A26,Nadpłaty!$E:$F,2,FALSE),0)))))</f>
        <v>77200</v>
      </c>
      <c r="V26" s="40">
        <f t="shared" si="14"/>
        <v>2023.7502301356785</v>
      </c>
      <c r="W26" s="41">
        <f t="shared" si="6"/>
        <v>1414.8543796436063</v>
      </c>
      <c r="X26" s="42">
        <f t="shared" si="17"/>
        <v>3438.6046097792851</v>
      </c>
      <c r="Y26" s="2"/>
      <c r="Z26" s="7"/>
    </row>
    <row r="27" spans="1:26" ht="12.75" customHeight="1" x14ac:dyDescent="0.25">
      <c r="A27" s="27">
        <f t="shared" si="15"/>
        <v>44408</v>
      </c>
      <c r="B27" s="25">
        <f>ROWS($B$23:B27)</f>
        <v>5</v>
      </c>
      <c r="C27" s="34">
        <f>MIN(IF(A27&lt;=WIBOR!$K$5,0,ROUND(YEARFRAC(A27,WIBOR!$K$5)*12,0)),$B$10)</f>
        <v>0</v>
      </c>
      <c r="D27" s="28">
        <f>($B$9-IF(Kredyt!$B$5="3M",WIBOR!$K$6,WIBOR!$K$7)/100)*MIN(IF(A27&lt;=WIBOR!$K$5,0,ROUND(YEARFRAC(A27,WIBOR!$K$5)*12,0)),$B$10)/$B$10+IF(Kredyt!$B$5="3M",WIBOR!$K$6,WIBOR!$K$7)/100</f>
        <v>5.8676190476190486E-2</v>
      </c>
      <c r="E27" s="28">
        <f>IFERROR(VLOOKUP(A27,WIBOR!$F:$H,IF(Kredyt!$B$5="3M",2,3),FALSE)/100,$B$9)</f>
        <v>2.5000000000000001E-3</v>
      </c>
      <c r="F27" s="26">
        <f t="shared" si="0"/>
        <v>2.35E-2</v>
      </c>
      <c r="G27" s="39">
        <f t="shared" si="7"/>
        <v>802977.77777777798</v>
      </c>
      <c r="H27" s="40">
        <f t="shared" si="1"/>
        <v>2255.5555555555557</v>
      </c>
      <c r="I27" s="41">
        <f t="shared" si="8"/>
        <v>1572.4981481481484</v>
      </c>
      <c r="J27" s="42">
        <f t="shared" si="2"/>
        <v>3828.0537037037038</v>
      </c>
      <c r="K27" s="39">
        <f t="shared" si="9"/>
        <v>805758.07134686038</v>
      </c>
      <c r="L27" s="40">
        <f t="shared" si="16"/>
        <v>1567.4618675294532</v>
      </c>
      <c r="M27" s="41">
        <f t="shared" si="3"/>
        <v>1577.9428897209348</v>
      </c>
      <c r="N27" s="42">
        <f t="shared" si="4"/>
        <v>3145.4047572503878</v>
      </c>
      <c r="O27" s="39">
        <f t="shared" si="10"/>
        <v>645888.34830318915</v>
      </c>
      <c r="P27" s="43">
        <f>IF(O27="",0,IF(A27&lt;MIN(Nadpłaty!E:E),0,IF(O27&lt;IFERROR(VLOOKUP(A27,Nadpłaty!$E:$F,2,FALSE),Nadpłaty!$I$2*Kredyt!$B$7),O27-Q27,IF(A27&gt;MAX(Nadpłaty!$E:$E),Nadpłaty!$I$2*Kredyt!$B$7,IFERROR(VLOOKUP(A27,Nadpłaty!$E:$F,2,FALSE),0)))))</f>
        <v>10000</v>
      </c>
      <c r="Q27" s="40">
        <f t="shared" si="11"/>
        <v>1256.4631899430437</v>
      </c>
      <c r="R27" s="41">
        <f t="shared" si="12"/>
        <v>1264.8646820937454</v>
      </c>
      <c r="S27" s="42">
        <f t="shared" si="5"/>
        <v>2521.3278720367889</v>
      </c>
      <c r="T27" s="39">
        <f t="shared" si="13"/>
        <v>643255.0819283016</v>
      </c>
      <c r="U27" s="43">
        <f>IF(T27="",0,IF(A27&lt;MIN(Nadpłaty!J:J),0,IF(T27&lt;IFERROR(VLOOKUP(A27,Nadpłaty!$E:$F,2,FALSE),Nadpłaty!$I$2*Kredyt!$B$7),T27-V27,IF(A27&gt;MAX(Nadpłaty!$E:$E),Nadpłaty!$I$2*Kredyt!$B$7,IFERROR(VLOOKUP(A27,Nadpłaty!$E:$F,2,FALSE),0)))))</f>
        <v>10000</v>
      </c>
      <c r="V27" s="40">
        <f t="shared" si="14"/>
        <v>1806.8962975514089</v>
      </c>
      <c r="W27" s="41">
        <f t="shared" si="6"/>
        <v>1259.7078687762573</v>
      </c>
      <c r="X27" s="42">
        <f t="shared" si="17"/>
        <v>3066.6041663276665</v>
      </c>
      <c r="Y27" s="2"/>
      <c r="Z27" s="7"/>
    </row>
    <row r="28" spans="1:26" ht="12.75" customHeight="1" x14ac:dyDescent="0.25">
      <c r="A28" s="27">
        <f t="shared" si="15"/>
        <v>44439</v>
      </c>
      <c r="B28" s="25">
        <f>ROWS($B$23:B28)</f>
        <v>6</v>
      </c>
      <c r="C28" s="34">
        <f>MIN(IF(A28&lt;=WIBOR!$K$5,0,ROUND(YEARFRAC(A28,WIBOR!$K$5)*12,0)),$B$10)</f>
        <v>0</v>
      </c>
      <c r="D28" s="28">
        <f>($B$9-IF(Kredyt!$B$5="3M",WIBOR!$K$6,WIBOR!$K$7)/100)*MIN(IF(A28&lt;=WIBOR!$K$5,0,ROUND(YEARFRAC(A28,WIBOR!$K$5)*12,0)),$B$10)/$B$10+IF(Kredyt!$B$5="3M",WIBOR!$K$6,WIBOR!$K$7)/100</f>
        <v>5.8676190476190486E-2</v>
      </c>
      <c r="E28" s="28">
        <f>IFERROR(VLOOKUP(A28,WIBOR!$F:$H,IF(Kredyt!$B$5="3M",2,3),FALSE)/100,$B$9)</f>
        <v>2.5045454545454542E-3</v>
      </c>
      <c r="F28" s="26">
        <f t="shared" si="0"/>
        <v>2.3504545454545455E-2</v>
      </c>
      <c r="G28" s="39">
        <f t="shared" si="7"/>
        <v>800722.22222222248</v>
      </c>
      <c r="H28" s="40">
        <f t="shared" si="1"/>
        <v>2255.5555555555557</v>
      </c>
      <c r="I28" s="41">
        <f t="shared" si="8"/>
        <v>1568.3843223905731</v>
      </c>
      <c r="J28" s="42">
        <f t="shared" si="2"/>
        <v>3823.9398779461289</v>
      </c>
      <c r="K28" s="39">
        <f t="shared" si="9"/>
        <v>804190.60947933095</v>
      </c>
      <c r="L28" s="40">
        <f t="shared" si="16"/>
        <v>1570.4142902942533</v>
      </c>
      <c r="M28" s="41">
        <f t="shared" si="3"/>
        <v>1575.1778945521289</v>
      </c>
      <c r="N28" s="42">
        <f t="shared" si="4"/>
        <v>3145.5921848463822</v>
      </c>
      <c r="O28" s="39">
        <f t="shared" si="10"/>
        <v>634631.88511324616</v>
      </c>
      <c r="P28" s="43">
        <f>IF(O28="",0,IF(A28&lt;MIN(Nadpłaty!E:E),0,IF(O28&lt;IFERROR(VLOOKUP(A28,Nadpłaty!$E:$F,2,FALSE),Nadpłaty!$I$2*Kredyt!$B$7),O28-Q28,IF(A28&gt;MAX(Nadpłaty!$E:$E),Nadpłaty!$I$2*Kredyt!$B$7,IFERROR(VLOOKUP(A28,Nadpłaty!$E:$F,2,FALSE),0)))))</f>
        <v>10000</v>
      </c>
      <c r="Q28" s="40">
        <f t="shared" si="11"/>
        <v>1239.3019387573909</v>
      </c>
      <c r="R28" s="41">
        <f t="shared" si="12"/>
        <v>1243.0611658790135</v>
      </c>
      <c r="S28" s="42">
        <f t="shared" si="5"/>
        <v>2482.3631046364044</v>
      </c>
      <c r="T28" s="39">
        <f t="shared" si="13"/>
        <v>631448.18563075014</v>
      </c>
      <c r="U28" s="43">
        <f>IF(T28="",0,IF(A28&lt;MIN(Nadpłaty!J:J),0,IF(T28&lt;IFERROR(VLOOKUP(A28,Nadpłaty!$E:$F,2,FALSE),Nadpłaty!$I$2*Kredyt!$B$7),T28-V28,IF(A28&gt;MAX(Nadpłaty!$E:$E),Nadpłaty!$I$2*Kredyt!$B$7,IFERROR(VLOOKUP(A28,Nadpłaty!$E:$F,2,FALSE),0)))))</f>
        <v>10000</v>
      </c>
      <c r="V28" s="40">
        <f t="shared" si="14"/>
        <v>1778.7272834669018</v>
      </c>
      <c r="W28" s="41">
        <f t="shared" si="6"/>
        <v>1236.8252151123518</v>
      </c>
      <c r="X28" s="42">
        <f t="shared" si="17"/>
        <v>3015.5524985792536</v>
      </c>
      <c r="Y28" s="2"/>
      <c r="Z28" s="7"/>
    </row>
    <row r="29" spans="1:26" ht="12.75" customHeight="1" x14ac:dyDescent="0.25">
      <c r="A29" s="27">
        <f t="shared" si="15"/>
        <v>44469</v>
      </c>
      <c r="B29" s="25">
        <f>ROWS($B$23:B29)</f>
        <v>7</v>
      </c>
      <c r="C29" s="34">
        <f>MIN(IF(A29&lt;=WIBOR!$K$5,0,ROUND(YEARFRAC(A29,WIBOR!$K$5)*12,0)),$B$10)</f>
        <v>0</v>
      </c>
      <c r="D29" s="28">
        <f>($B$9-IF(Kredyt!$B$5="3M",WIBOR!$K$6,WIBOR!$K$7)/100)*MIN(IF(A29&lt;=WIBOR!$K$5,0,ROUND(YEARFRAC(A29,WIBOR!$K$5)*12,0)),$B$10)/$B$10+IF(Kredyt!$B$5="3M",WIBOR!$K$6,WIBOR!$K$7)/100</f>
        <v>5.8676190476190486E-2</v>
      </c>
      <c r="E29" s="28">
        <f>IFERROR(VLOOKUP(A29,WIBOR!$F:$H,IF(Kredyt!$B$5="3M",2,3),FALSE)/100,$B$9)</f>
        <v>2.8681818181818188E-3</v>
      </c>
      <c r="F29" s="26">
        <f t="shared" ref="F29:F33" si="18">IF(C29=0,E29,IF($B$8="Stała",E29,D29))+$B$6</f>
        <v>2.386818181818182E-2</v>
      </c>
      <c r="G29" s="39">
        <f t="shared" si="7"/>
        <v>798466.66666666698</v>
      </c>
      <c r="H29" s="40">
        <f t="shared" si="1"/>
        <v>2255.5555555555557</v>
      </c>
      <c r="I29" s="41">
        <f t="shared" si="8"/>
        <v>1588.1622979797987</v>
      </c>
      <c r="J29" s="42">
        <f t="shared" si="2"/>
        <v>3843.7178535353542</v>
      </c>
      <c r="K29" s="39">
        <f t="shared" si="9"/>
        <v>802620.19518903666</v>
      </c>
      <c r="L29" s="40">
        <f t="shared" si="16"/>
        <v>1564.1468377469032</v>
      </c>
      <c r="M29" s="41">
        <f t="shared" si="3"/>
        <v>1596.4237291430425</v>
      </c>
      <c r="N29" s="42">
        <f t="shared" si="4"/>
        <v>3160.5705668899454</v>
      </c>
      <c r="O29" s="39">
        <f t="shared" si="10"/>
        <v>623392.58317448874</v>
      </c>
      <c r="P29" s="43">
        <f>IF(O29="",0,IF(A29&lt;MIN(Nadpłaty!E:E),0,IF(O29&lt;IFERROR(VLOOKUP(A29,Nadpłaty!$E:$F,2,FALSE),Nadpłaty!$I$2*Kredyt!$B$7),O29-Q29,IF(A29&gt;MAX(Nadpłaty!$E:$E),Nadpłaty!$I$2*Kredyt!$B$7,IFERROR(VLOOKUP(A29,Nadpłaty!$E:$F,2,FALSE),0)))))</f>
        <v>5000</v>
      </c>
      <c r="Q29" s="40">
        <f t="shared" si="11"/>
        <v>1214.8679331668141</v>
      </c>
      <c r="R29" s="41">
        <f t="shared" si="12"/>
        <v>1239.9372932762276</v>
      </c>
      <c r="S29" s="42">
        <f t="shared" si="5"/>
        <v>2454.8052264430416</v>
      </c>
      <c r="T29" s="39">
        <f t="shared" si="13"/>
        <v>619669.45834728319</v>
      </c>
      <c r="U29" s="43">
        <f>IF(T29="",0,IF(A29&lt;MIN(Nadpłaty!J:J),0,IF(T29&lt;IFERROR(VLOOKUP(A29,Nadpłaty!$E:$F,2,FALSE),Nadpłaty!$I$2*Kredyt!$B$7),T29-V29,IF(A29&gt;MAX(Nadpłaty!$E:$E),Nadpłaty!$I$2*Kredyt!$B$7,IFERROR(VLOOKUP(A29,Nadpłaty!$E:$F,2,FALSE),0)))))</f>
        <v>5000</v>
      </c>
      <c r="V29" s="40">
        <f t="shared" si="14"/>
        <v>1750.4786958962802</v>
      </c>
      <c r="W29" s="41">
        <f t="shared" si="6"/>
        <v>1232.5319415839333</v>
      </c>
      <c r="X29" s="42">
        <f t="shared" si="17"/>
        <v>2983.0106374802135</v>
      </c>
      <c r="Y29" s="2"/>
      <c r="Z29" s="7"/>
    </row>
    <row r="30" spans="1:26" ht="12.75" customHeight="1" x14ac:dyDescent="0.25">
      <c r="A30" s="27">
        <f t="shared" si="15"/>
        <v>44500</v>
      </c>
      <c r="B30" s="25">
        <f>ROWS($B$23:B30)</f>
        <v>8</v>
      </c>
      <c r="C30" s="34">
        <f>MIN(IF(A30&lt;=WIBOR!$K$5,0,ROUND(YEARFRAC(A30,WIBOR!$K$5)*12,0)),$B$10)</f>
        <v>0</v>
      </c>
      <c r="D30" s="28">
        <f>($B$9-IF(Kredyt!$B$5="3M",WIBOR!$K$6,WIBOR!$K$7)/100)*MIN(IF(A30&lt;=WIBOR!$K$5,0,ROUND(YEARFRAC(A30,WIBOR!$K$5)*12,0)),$B$10)/$B$10+IF(Kredyt!$B$5="3M",WIBOR!$K$6,WIBOR!$K$7)/100</f>
        <v>5.8676190476190486E-2</v>
      </c>
      <c r="E30" s="28">
        <f>IFERROR(VLOOKUP(A30,WIBOR!$F:$H,IF(Kredyt!$B$5="3M",2,3),FALSE)/100,$B$9)</f>
        <v>7.6285714285714281E-3</v>
      </c>
      <c r="F30" s="26">
        <f t="shared" si="18"/>
        <v>2.862857142857143E-2</v>
      </c>
      <c r="G30" s="39">
        <f t="shared" si="7"/>
        <v>796211.11111111147</v>
      </c>
      <c r="H30" s="40">
        <f t="shared" si="1"/>
        <v>2255.5555555555557</v>
      </c>
      <c r="I30" s="41">
        <f t="shared" si="8"/>
        <v>1899.5322222222233</v>
      </c>
      <c r="J30" s="42">
        <f t="shared" si="2"/>
        <v>4155.0877777777787</v>
      </c>
      <c r="K30" s="39">
        <f t="shared" si="9"/>
        <v>801056.0483512897</v>
      </c>
      <c r="L30" s="40">
        <f t="shared" si="16"/>
        <v>1448.8476289989376</v>
      </c>
      <c r="M30" s="41">
        <f t="shared" si="3"/>
        <v>1911.0908582095055</v>
      </c>
      <c r="N30" s="42">
        <f t="shared" si="4"/>
        <v>3359.9384872084429</v>
      </c>
      <c r="O30" s="39">
        <f t="shared" si="10"/>
        <v>617177.71524132194</v>
      </c>
      <c r="P30" s="43">
        <f>IF(O30="",0,IF(A30&lt;MIN(Nadpłaty!E:E),0,IF(O30&lt;IFERROR(VLOOKUP(A30,Nadpłaty!$E:$F,2,FALSE),Nadpłaty!$I$2*Kredyt!$B$7),O30-Q30,IF(A30&gt;MAX(Nadpłaty!$E:$E),Nadpłaty!$I$2*Kredyt!$B$7,IFERROR(VLOOKUP(A30,Nadpłaty!$E:$F,2,FALSE),0)))))</f>
        <v>14000</v>
      </c>
      <c r="Q30" s="40">
        <f t="shared" si="11"/>
        <v>1116.2720401884237</v>
      </c>
      <c r="R30" s="41">
        <f t="shared" si="12"/>
        <v>1472.4096920757252</v>
      </c>
      <c r="S30" s="42">
        <f t="shared" si="5"/>
        <v>2588.6817322641491</v>
      </c>
      <c r="T30" s="39">
        <f t="shared" si="13"/>
        <v>612918.97965138685</v>
      </c>
      <c r="U30" s="43">
        <f>IF(T30="",0,IF(A30&lt;MIN(Nadpłaty!J:J),0,IF(T30&lt;IFERROR(VLOOKUP(A30,Nadpłaty!$E:$F,2,FALSE),Nadpłaty!$I$2*Kredyt!$B$7),T30-V30,IF(A30&gt;MAX(Nadpłaty!$E:$E),Nadpłaty!$I$2*Kredyt!$B$7,IFERROR(VLOOKUP(A30,Nadpłaty!$E:$F,2,FALSE),0)))))</f>
        <v>14000</v>
      </c>
      <c r="V30" s="40">
        <f t="shared" si="14"/>
        <v>1736.3143899472716</v>
      </c>
      <c r="W30" s="41">
        <f t="shared" si="6"/>
        <v>1462.2495657397374</v>
      </c>
      <c r="X30" s="42">
        <f t="shared" si="17"/>
        <v>3198.5639556870092</v>
      </c>
      <c r="Y30" s="2"/>
      <c r="Z30" s="7"/>
    </row>
    <row r="31" spans="1:26" ht="12.75" customHeight="1" x14ac:dyDescent="0.25">
      <c r="A31" s="27">
        <f t="shared" si="15"/>
        <v>44530</v>
      </c>
      <c r="B31" s="25">
        <f>ROWS($B$23:B31)</f>
        <v>9</v>
      </c>
      <c r="C31" s="34">
        <f>MIN(IF(A31&lt;=WIBOR!$K$5,0,ROUND(YEARFRAC(A31,WIBOR!$K$5)*12,0)),$B$10)</f>
        <v>0</v>
      </c>
      <c r="D31" s="28">
        <f>($B$9-IF(Kredyt!$B$5="3M",WIBOR!$K$6,WIBOR!$K$7)/100)*MIN(IF(A31&lt;=WIBOR!$K$5,0,ROUND(YEARFRAC(A31,WIBOR!$K$5)*12,0)),$B$10)/$B$10+IF(Kredyt!$B$5="3M",WIBOR!$K$6,WIBOR!$K$7)/100</f>
        <v>5.8676190476190486E-2</v>
      </c>
      <c r="E31" s="28">
        <f>IFERROR(VLOOKUP(A31,WIBOR!$F:$H,IF(Kredyt!$B$5="3M",2,3),FALSE)/100,$B$9)</f>
        <v>1.9199999999999998E-2</v>
      </c>
      <c r="F31" s="26">
        <f t="shared" si="18"/>
        <v>4.02E-2</v>
      </c>
      <c r="G31" s="39">
        <f t="shared" si="7"/>
        <v>793955.55555555597</v>
      </c>
      <c r="H31" s="40">
        <f t="shared" si="1"/>
        <v>2255.5555555555557</v>
      </c>
      <c r="I31" s="41">
        <f t="shared" si="8"/>
        <v>2659.7511111111126</v>
      </c>
      <c r="J31" s="42">
        <f t="shared" si="2"/>
        <v>4915.3066666666682</v>
      </c>
      <c r="K31" s="39">
        <f t="shared" si="9"/>
        <v>799607.20072229079</v>
      </c>
      <c r="L31" s="40">
        <f t="shared" si="16"/>
        <v>1192.9813824574728</v>
      </c>
      <c r="M31" s="41">
        <f t="shared" si="3"/>
        <v>2678.6841224196742</v>
      </c>
      <c r="N31" s="42">
        <f t="shared" si="4"/>
        <v>3871.6655048771472</v>
      </c>
      <c r="O31" s="39">
        <f t="shared" si="10"/>
        <v>602061.44320113352</v>
      </c>
      <c r="P31" s="43">
        <f>IF(O31="",0,IF(A31&lt;MIN(Nadpłaty!E:E),0,IF(O31&lt;IFERROR(VLOOKUP(A31,Nadpłaty!$E:$F,2,FALSE),Nadpłaty!$I$2*Kredyt!$B$7),O31-Q31,IF(A31&gt;MAX(Nadpłaty!$E:$E),Nadpłaty!$I$2*Kredyt!$B$7,IFERROR(VLOOKUP(A31,Nadpłaty!$E:$F,2,FALSE),0)))))</f>
        <v>9000</v>
      </c>
      <c r="Q31" s="40">
        <f t="shared" si="11"/>
        <v>898.25115654990464</v>
      </c>
      <c r="R31" s="41">
        <f t="shared" si="12"/>
        <v>2016.9058347237974</v>
      </c>
      <c r="S31" s="42">
        <f t="shared" si="5"/>
        <v>2915.1569912737023</v>
      </c>
      <c r="T31" s="39">
        <f t="shared" si="13"/>
        <v>597182.66526143963</v>
      </c>
      <c r="U31" s="43">
        <f>IF(T31="",0,IF(A31&lt;MIN(Nadpłaty!J:J),0,IF(T31&lt;IFERROR(VLOOKUP(A31,Nadpłaty!$E:$F,2,FALSE),Nadpłaty!$I$2*Kredyt!$B$7),T31-V31,IF(A31&gt;MAX(Nadpłaty!$E:$E),Nadpłaty!$I$2*Kredyt!$B$7,IFERROR(VLOOKUP(A31,Nadpłaty!$E:$F,2,FALSE),0)))))</f>
        <v>9000</v>
      </c>
      <c r="V31" s="40">
        <f t="shared" si="14"/>
        <v>1696.5416626745443</v>
      </c>
      <c r="W31" s="41">
        <f t="shared" si="6"/>
        <v>2000.5619286258227</v>
      </c>
      <c r="X31" s="42">
        <f t="shared" si="17"/>
        <v>3697.103591300367</v>
      </c>
      <c r="Y31" s="2"/>
      <c r="Z31" s="7"/>
    </row>
    <row r="32" spans="1:26" ht="12.75" customHeight="1" x14ac:dyDescent="0.25">
      <c r="A32" s="27">
        <f t="shared" si="15"/>
        <v>44561</v>
      </c>
      <c r="B32" s="25">
        <f>ROWS($B$23:B32)</f>
        <v>10</v>
      </c>
      <c r="C32" s="34">
        <f>MIN(IF(A32&lt;=WIBOR!$K$5,0,ROUND(YEARFRAC(A32,WIBOR!$K$5)*12,0)),$B$10)</f>
        <v>0</v>
      </c>
      <c r="D32" s="28">
        <f>($B$9-IF(Kredyt!$B$5="3M",WIBOR!$K$6,WIBOR!$K$7)/100)*MIN(IF(A32&lt;=WIBOR!$K$5,0,ROUND(YEARFRAC(A32,WIBOR!$K$5)*12,0)),$B$10)/$B$10+IF(Kredyt!$B$5="3M",WIBOR!$K$6,WIBOR!$K$7)/100</f>
        <v>5.8676190476190486E-2</v>
      </c>
      <c r="E32" s="28">
        <f>IFERROR(VLOOKUP(A32,WIBOR!$F:$H,IF(Kredyt!$B$5="3M",2,3),FALSE)/100,$B$9)</f>
        <v>2.6352173913043484E-2</v>
      </c>
      <c r="F32" s="26">
        <f t="shared" si="18"/>
        <v>4.7352173913043485E-2</v>
      </c>
      <c r="G32" s="39">
        <f t="shared" si="7"/>
        <v>791700.00000000047</v>
      </c>
      <c r="H32" s="40">
        <f t="shared" si="1"/>
        <v>2255.5555555555557</v>
      </c>
      <c r="I32" s="41">
        <f t="shared" si="8"/>
        <v>3124.0596739130456</v>
      </c>
      <c r="J32" s="42">
        <f t="shared" si="2"/>
        <v>5379.6152294686017</v>
      </c>
      <c r="K32" s="39">
        <f t="shared" si="9"/>
        <v>798414.21933983336</v>
      </c>
      <c r="L32" s="40">
        <f t="shared" si="16"/>
        <v>1055.7604558596779</v>
      </c>
      <c r="M32" s="41">
        <f t="shared" si="3"/>
        <v>3150.5540807355533</v>
      </c>
      <c r="N32" s="42">
        <f t="shared" si="4"/>
        <v>4206.3145365952314</v>
      </c>
      <c r="O32" s="39">
        <f t="shared" si="10"/>
        <v>592163.19204458361</v>
      </c>
      <c r="P32" s="43">
        <f>IF(O32="",0,IF(A32&lt;MIN(Nadpłaty!E:E),0,IF(O32&lt;IFERROR(VLOOKUP(A32,Nadpłaty!$E:$F,2,FALSE),Nadpłaty!$I$2*Kredyt!$B$7),O32-Q32,IF(A32&gt;MAX(Nadpłaty!$E:$E),Nadpłaty!$I$2*Kredyt!$B$7,IFERROR(VLOOKUP(A32,Nadpłaty!$E:$F,2,FALSE),0)))))</f>
        <v>11000</v>
      </c>
      <c r="Q32" s="40">
        <f t="shared" si="11"/>
        <v>783.03024474343897</v>
      </c>
      <c r="R32" s="41">
        <f t="shared" si="12"/>
        <v>2336.6845378831745</v>
      </c>
      <c r="S32" s="42">
        <f t="shared" si="5"/>
        <v>3119.7147826266137</v>
      </c>
      <c r="T32" s="39">
        <f t="shared" si="13"/>
        <v>586486.12359876512</v>
      </c>
      <c r="U32" s="43">
        <f>IF(T32="",0,IF(A32&lt;MIN(Nadpłaty!J:J),0,IF(T32&lt;IFERROR(VLOOKUP(A32,Nadpłaty!$E:$F,2,FALSE),Nadpłaty!$I$2*Kredyt!$B$7),T32-V32,IF(A32&gt;MAX(Nadpłaty!$E:$E),Nadpłaty!$I$2*Kredyt!$B$7,IFERROR(VLOOKUP(A32,Nadpłaty!$E:$F,2,FALSE),0)))))</f>
        <v>11000</v>
      </c>
      <c r="V32" s="40">
        <f t="shared" si="14"/>
        <v>1670.9006370335189</v>
      </c>
      <c r="W32" s="41">
        <f t="shared" si="6"/>
        <v>2314.28274351962</v>
      </c>
      <c r="X32" s="42">
        <f t="shared" si="17"/>
        <v>3985.1833805531387</v>
      </c>
      <c r="Y32" s="2"/>
      <c r="Z32" s="7"/>
    </row>
    <row r="33" spans="1:29" ht="12.75" customHeight="1" x14ac:dyDescent="0.25">
      <c r="A33" s="27">
        <f t="shared" si="15"/>
        <v>44592</v>
      </c>
      <c r="B33" s="25">
        <f>ROWS($B$23:B33)</f>
        <v>11</v>
      </c>
      <c r="C33" s="34">
        <f>MIN(IF(A33&lt;=WIBOR!$K$5,0,ROUND(YEARFRAC(A33,WIBOR!$K$5)*12,0)),$B$10)</f>
        <v>0</v>
      </c>
      <c r="D33" s="28">
        <f>($B$9-IF(Kredyt!$B$5="3M",WIBOR!$K$6,WIBOR!$K$7)/100)*MIN(IF(A33&lt;=WIBOR!$K$5,0,ROUND(YEARFRAC(A33,WIBOR!$K$5)*12,0)),$B$10)/$B$10+IF(Kredyt!$B$5="3M",WIBOR!$K$6,WIBOR!$K$7)/100</f>
        <v>5.8676190476190486E-2</v>
      </c>
      <c r="E33" s="28">
        <f>IFERROR(VLOOKUP(A33,WIBOR!$F:$H,IF(Kredyt!$B$5="3M",2,3),FALSE)/100,$B$9)</f>
        <v>3.1734999999999992E-2</v>
      </c>
      <c r="F33" s="26">
        <f t="shared" si="18"/>
        <v>5.273499999999999E-2</v>
      </c>
      <c r="G33" s="39">
        <f t="shared" si="7"/>
        <v>789444.44444444496</v>
      </c>
      <c r="H33" s="40">
        <f t="shared" si="1"/>
        <v>2255.5555555555557</v>
      </c>
      <c r="I33" s="41">
        <f t="shared" si="8"/>
        <v>3469.27939814815</v>
      </c>
      <c r="J33" s="42">
        <f t="shared" si="2"/>
        <v>5724.8349537037057</v>
      </c>
      <c r="K33" s="39">
        <f t="shared" si="9"/>
        <v>797358.45888397365</v>
      </c>
      <c r="L33" s="40">
        <f t="shared" si="16"/>
        <v>962.62880077893681</v>
      </c>
      <c r="M33" s="41">
        <f t="shared" si="3"/>
        <v>3504.0581941038618</v>
      </c>
      <c r="N33" s="42">
        <f t="shared" si="4"/>
        <v>4466.6869948827989</v>
      </c>
      <c r="O33" s="39">
        <f t="shared" si="10"/>
        <v>580380.16179984016</v>
      </c>
      <c r="P33" s="43">
        <f>IF(O33="",0,IF(A33&lt;MIN(Nadpłaty!E:E),0,IF(O33&lt;IFERROR(VLOOKUP(A33,Nadpłaty!$E:$F,2,FALSE),Nadpłaty!$I$2*Kredyt!$B$7),O33-Q33,IF(A33&gt;MAX(Nadpłaty!$E:$E),Nadpłaty!$I$2*Kredyt!$B$7,IFERROR(VLOOKUP(A33,Nadpłaty!$E:$F,2,FALSE),0)))))</f>
        <v>6000</v>
      </c>
      <c r="Q33" s="40">
        <f t="shared" si="11"/>
        <v>700.67690751188536</v>
      </c>
      <c r="R33" s="41">
        <f t="shared" si="12"/>
        <v>2550.5289860428807</v>
      </c>
      <c r="S33" s="42">
        <f t="shared" si="5"/>
        <v>3251.2058935547661</v>
      </c>
      <c r="T33" s="39">
        <f t="shared" si="13"/>
        <v>573815.2229617316</v>
      </c>
      <c r="U33" s="43">
        <f>IF(T33="",0,IF(A33&lt;MIN(Nadpłaty!J:J),0,IF(T33&lt;IFERROR(VLOOKUP(A33,Nadpłaty!$E:$F,2,FALSE),Nadpłaty!$I$2*Kredyt!$B$7),T33-V33,IF(A33&gt;MAX(Nadpłaty!$E:$E),Nadpłaty!$I$2*Kredyt!$B$7,IFERROR(VLOOKUP(A33,Nadpłaty!$E:$F,2,FALSE),0)))))</f>
        <v>6000</v>
      </c>
      <c r="V33" s="40">
        <f t="shared" si="14"/>
        <v>1639.4720656049474</v>
      </c>
      <c r="W33" s="41">
        <f t="shared" si="6"/>
        <v>2521.6788152405757</v>
      </c>
      <c r="X33" s="42">
        <f t="shared" si="17"/>
        <v>4161.1508808455228</v>
      </c>
      <c r="Y33" s="2"/>
      <c r="Z33" s="7"/>
    </row>
    <row r="34" spans="1:29" ht="12.75" customHeight="1" x14ac:dyDescent="0.25">
      <c r="A34" s="27">
        <f t="shared" si="15"/>
        <v>44620</v>
      </c>
      <c r="B34" s="25">
        <f>ROWS($B$23:B34)</f>
        <v>12</v>
      </c>
      <c r="C34" s="34">
        <f>MIN(IF(A34&lt;=WIBOR!$K$5,0,ROUND(YEARFRAC(A34,WIBOR!$K$5)*12,0)),$B$10)</f>
        <v>0</v>
      </c>
      <c r="D34" s="28">
        <f>($B$9-IF(Kredyt!$B$5="3M",WIBOR!$K$6,WIBOR!$K$7)/100)*MIN(IF(A34&lt;=WIBOR!$K$5,0,ROUND(YEARFRAC(A34,WIBOR!$K$5)*12,0)),$B$10)/$B$10+IF(Kredyt!$B$5="3M",WIBOR!$K$6,WIBOR!$K$7)/100</f>
        <v>5.8676190476190486E-2</v>
      </c>
      <c r="E34" s="28">
        <f>IFERROR(VLOOKUP(A34,WIBOR!$F:$H,IF(Kredyt!$B$5="3M",2,3),FALSE)/100,$B$9)</f>
        <v>3.775499999999999E-2</v>
      </c>
      <c r="F34" s="26">
        <f t="shared" ref="F34:F97" si="19">IF(C34=0,E34,IF($B$8="Stała",E34,D34))+$B$6</f>
        <v>5.8754999999999988E-2</v>
      </c>
      <c r="G34" s="39">
        <f t="shared" si="7"/>
        <v>787188.88888888946</v>
      </c>
      <c r="H34" s="40">
        <f t="shared" si="1"/>
        <v>2255.5555555555557</v>
      </c>
      <c r="I34" s="41">
        <f t="shared" si="8"/>
        <v>3854.273597222224</v>
      </c>
      <c r="J34" s="42">
        <f t="shared" si="2"/>
        <v>6109.8291527777801</v>
      </c>
      <c r="K34" s="39">
        <f t="shared" si="9"/>
        <v>796395.83008319477</v>
      </c>
      <c r="L34" s="40">
        <f t="shared" si="16"/>
        <v>866.65696956635338</v>
      </c>
      <c r="M34" s="41">
        <f t="shared" si="3"/>
        <v>3899.3530830448417</v>
      </c>
      <c r="N34" s="42">
        <f t="shared" si="4"/>
        <v>4766.0100526111946</v>
      </c>
      <c r="O34" s="39">
        <f t="shared" si="10"/>
        <v>573679.48489232827</v>
      </c>
      <c r="P34" s="43">
        <f>IF(O34="",0,IF(A34&lt;MIN(Nadpłaty!E:E),0,IF(O34&lt;IFERROR(VLOOKUP(A34,Nadpłaty!$E:$F,2,FALSE),Nadpłaty!$I$2*Kredyt!$B$7),O34-Q34,IF(A34&gt;MAX(Nadpłaty!$E:$E),Nadpłaty!$I$2*Kredyt!$B$7,IFERROR(VLOOKUP(A34,Nadpłaty!$E:$F,2,FALSE),0)))))</f>
        <v>6000</v>
      </c>
      <c r="Q34" s="40">
        <f t="shared" si="11"/>
        <v>624.29172165207592</v>
      </c>
      <c r="R34" s="41">
        <f t="shared" si="12"/>
        <v>2808.8781779040614</v>
      </c>
      <c r="S34" s="42">
        <f t="shared" si="5"/>
        <v>3433.1698995561374</v>
      </c>
      <c r="T34" s="39">
        <f t="shared" si="13"/>
        <v>566175.75089612661</v>
      </c>
      <c r="U34" s="43">
        <f>IF(T34="",0,IF(A34&lt;MIN(Nadpłaty!J:J),0,IF(T34&lt;IFERROR(VLOOKUP(A34,Nadpłaty!$E:$F,2,FALSE),Nadpłaty!$I$2*Kredyt!$B$7),T34-V34,IF(A34&gt;MAX(Nadpłaty!$E:$E),Nadpłaty!$I$2*Kredyt!$B$7,IFERROR(VLOOKUP(A34,Nadpłaty!$E:$F,2,FALSE),0)))))</f>
        <v>6000</v>
      </c>
      <c r="V34" s="40">
        <f t="shared" si="14"/>
        <v>1622.2800885275835</v>
      </c>
      <c r="W34" s="41">
        <f t="shared" si="6"/>
        <v>2772.1380203251592</v>
      </c>
      <c r="X34" s="42">
        <f t="shared" si="17"/>
        <v>4394.418108852743</v>
      </c>
      <c r="Y34" s="2"/>
      <c r="Z34" s="7"/>
    </row>
    <row r="35" spans="1:29" ht="12.75" customHeight="1" x14ac:dyDescent="0.25">
      <c r="A35" s="27">
        <f t="shared" si="15"/>
        <v>44651</v>
      </c>
      <c r="B35" s="25">
        <f>ROWS($B$23:B35)</f>
        <v>13</v>
      </c>
      <c r="C35" s="34">
        <f>MIN(IF(A35&lt;=WIBOR!$K$5,0,ROUND(YEARFRAC(A35,WIBOR!$K$5)*12,0)),$B$10)</f>
        <v>0</v>
      </c>
      <c r="D35" s="28">
        <f>($B$9-IF(Kredyt!$B$5="3M",WIBOR!$K$6,WIBOR!$K$7)/100)*MIN(IF(A35&lt;=WIBOR!$K$5,0,ROUND(YEARFRAC(A35,WIBOR!$K$5)*12,0)),$B$10)/$B$10+IF(Kredyt!$B$5="3M",WIBOR!$K$6,WIBOR!$K$7)/100</f>
        <v>5.8676190476190486E-2</v>
      </c>
      <c r="E35" s="28">
        <f>IFERROR(VLOOKUP(A35,WIBOR!$F:$H,IF(Kredyt!$B$5="3M",2,3),FALSE)/100,$B$9)</f>
        <v>4.6199999999999991E-2</v>
      </c>
      <c r="F35" s="26">
        <f t="shared" si="19"/>
        <v>6.7199999999999996E-2</v>
      </c>
      <c r="G35" s="39">
        <f t="shared" si="7"/>
        <v>784933.33333333395</v>
      </c>
      <c r="H35" s="40">
        <f t="shared" si="1"/>
        <v>2255.5555555555557</v>
      </c>
      <c r="I35" s="41">
        <f t="shared" si="8"/>
        <v>4395.6266666666697</v>
      </c>
      <c r="J35" s="42">
        <f t="shared" si="2"/>
        <v>6651.1822222222254</v>
      </c>
      <c r="K35" s="39">
        <f t="shared" si="9"/>
        <v>795529.17311362841</v>
      </c>
      <c r="L35" s="40">
        <f t="shared" si="16"/>
        <v>744.70353484175314</v>
      </c>
      <c r="M35" s="41">
        <f t="shared" si="3"/>
        <v>4454.9633694363192</v>
      </c>
      <c r="N35" s="42">
        <f t="shared" si="4"/>
        <v>5199.6669042780723</v>
      </c>
      <c r="O35" s="39">
        <f t="shared" si="10"/>
        <v>567055.19317067624</v>
      </c>
      <c r="P35" s="43">
        <f>IF(O35="",0,IF(A35&lt;MIN(Nadpłaty!E:E),0,IF(O35&lt;IFERROR(VLOOKUP(A35,Nadpłaty!$E:$F,2,FALSE),Nadpłaty!$I$2*Kredyt!$B$7),O35-Q35,IF(A35&gt;MAX(Nadpłaty!$E:$E),Nadpłaty!$I$2*Kredyt!$B$7,IFERROR(VLOOKUP(A35,Nadpłaty!$E:$F,2,FALSE),0)))))</f>
        <v>7000</v>
      </c>
      <c r="Q35" s="40">
        <f t="shared" si="11"/>
        <v>530.82655052331904</v>
      </c>
      <c r="R35" s="41">
        <f t="shared" si="12"/>
        <v>3175.5090817557871</v>
      </c>
      <c r="S35" s="42">
        <f t="shared" si="5"/>
        <v>3706.335632279106</v>
      </c>
      <c r="T35" s="39">
        <f t="shared" si="13"/>
        <v>558553.47080759902</v>
      </c>
      <c r="U35" s="43">
        <f>IF(T35="",0,IF(A35&lt;MIN(Nadpłaty!J:J),0,IF(T35&lt;IFERROR(VLOOKUP(A35,Nadpłaty!$E:$F,2,FALSE),Nadpłaty!$I$2*Kredyt!$B$7),T35-V35,IF(A35&gt;MAX(Nadpłaty!$E:$E),Nadpłaty!$I$2*Kredyt!$B$7,IFERROR(VLOOKUP(A35,Nadpłaty!$E:$F,2,FALSE),0)))))</f>
        <v>7000</v>
      </c>
      <c r="V35" s="40">
        <f t="shared" si="14"/>
        <v>1605.0387092172386</v>
      </c>
      <c r="W35" s="41">
        <f t="shared" si="6"/>
        <v>3127.899436522554</v>
      </c>
      <c r="X35" s="42">
        <f t="shared" si="17"/>
        <v>4732.9381457397922</v>
      </c>
      <c r="Y35" s="2"/>
      <c r="Z35" s="7"/>
    </row>
    <row r="36" spans="1:29" ht="12.75" customHeight="1" x14ac:dyDescent="0.25">
      <c r="A36" s="27">
        <f t="shared" si="15"/>
        <v>44681</v>
      </c>
      <c r="B36" s="25">
        <f>ROWS($B$23:B36)</f>
        <v>14</v>
      </c>
      <c r="C36" s="34">
        <f>MIN(IF(A36&lt;=WIBOR!$K$5,0,ROUND(YEARFRAC(A36,WIBOR!$K$5)*12,0)),$B$10)</f>
        <v>0</v>
      </c>
      <c r="D36" s="28">
        <f>($B$9-IF(Kredyt!$B$5="3M",WIBOR!$K$6,WIBOR!$K$7)/100)*MIN(IF(A36&lt;=WIBOR!$K$5,0,ROUND(YEARFRAC(A36,WIBOR!$K$5)*12,0)),$B$10)/$B$10+IF(Kredyt!$B$5="3M",WIBOR!$K$6,WIBOR!$K$7)/100</f>
        <v>5.8676190476190486E-2</v>
      </c>
      <c r="E36" s="28">
        <f>IFERROR(VLOOKUP(A36,WIBOR!$F:$H,IF(Kredyt!$B$5="3M",2,3),FALSE)/100,$B$9)</f>
        <v>5.723000000000001E-2</v>
      </c>
      <c r="F36" s="26">
        <f t="shared" si="19"/>
        <v>7.8230000000000008E-2</v>
      </c>
      <c r="G36" s="39">
        <f t="shared" si="7"/>
        <v>782677.77777777845</v>
      </c>
      <c r="H36" s="40">
        <f t="shared" si="1"/>
        <v>2255.5555555555557</v>
      </c>
      <c r="I36" s="41">
        <f t="shared" si="8"/>
        <v>5102.4068796296351</v>
      </c>
      <c r="J36" s="42">
        <f t="shared" si="2"/>
        <v>7357.9624351851908</v>
      </c>
      <c r="K36" s="39">
        <f t="shared" si="9"/>
        <v>794784.46957878664</v>
      </c>
      <c r="L36" s="40">
        <f t="shared" si="16"/>
        <v>607.17747182034725</v>
      </c>
      <c r="M36" s="41">
        <f t="shared" si="3"/>
        <v>5181.3324212623738</v>
      </c>
      <c r="N36" s="42">
        <f t="shared" si="4"/>
        <v>5788.5098930827207</v>
      </c>
      <c r="O36" s="39">
        <f t="shared" si="10"/>
        <v>559524.36662015296</v>
      </c>
      <c r="P36" s="43">
        <f>IF(O36="",0,IF(A36&lt;MIN(Nadpłaty!E:E),0,IF(O36&lt;IFERROR(VLOOKUP(A36,Nadpłaty!$E:$F,2,FALSE),Nadpłaty!$I$2*Kredyt!$B$7),O36-Q36,IF(A36&gt;MAX(Nadpłaty!$E:$E),Nadpłaty!$I$2*Kredyt!$B$7,IFERROR(VLOOKUP(A36,Nadpłaty!$E:$F,2,FALSE),0)))))</f>
        <v>7000</v>
      </c>
      <c r="Q36" s="40">
        <f t="shared" si="11"/>
        <v>427.44996077534483</v>
      </c>
      <c r="R36" s="41">
        <f t="shared" si="12"/>
        <v>3647.6326000578806</v>
      </c>
      <c r="S36" s="42">
        <f t="shared" si="5"/>
        <v>4075.0825608332252</v>
      </c>
      <c r="T36" s="39">
        <f t="shared" si="13"/>
        <v>549948.4320983818</v>
      </c>
      <c r="U36" s="43">
        <f>IF(T36="",0,IF(A36&lt;MIN(Nadpłaty!J:J),0,IF(T36&lt;IFERROR(VLOOKUP(A36,Nadpłaty!$E:$F,2,FALSE),Nadpłaty!$I$2*Kredyt!$B$7),T36-V36,IF(A36&gt;MAX(Nadpłaty!$E:$E),Nadpłaty!$I$2*Kredyt!$B$7,IFERROR(VLOOKUP(A36,Nadpłaty!$E:$F,2,FALSE),0)))))</f>
        <v>7000</v>
      </c>
      <c r="V36" s="40">
        <f t="shared" si="14"/>
        <v>1584.8657985544144</v>
      </c>
      <c r="W36" s="41">
        <f t="shared" si="6"/>
        <v>3585.205486921368</v>
      </c>
      <c r="X36" s="42">
        <f t="shared" si="17"/>
        <v>5170.0712854757821</v>
      </c>
      <c r="Y36" s="2"/>
      <c r="Z36" s="7"/>
    </row>
    <row r="37" spans="1:29" ht="12.75" customHeight="1" x14ac:dyDescent="0.25">
      <c r="A37" s="27">
        <f t="shared" si="15"/>
        <v>44712</v>
      </c>
      <c r="B37" s="25">
        <f>ROWS($B$23:B37)</f>
        <v>15</v>
      </c>
      <c r="C37" s="34">
        <f>MIN(IF(A37&lt;=WIBOR!$K$5,0,ROUND(YEARFRAC(A37,WIBOR!$K$5)*12,0)),$B$10)</f>
        <v>0</v>
      </c>
      <c r="D37" s="28">
        <f>($B$9-IF(Kredyt!$B$5="3M",WIBOR!$K$6,WIBOR!$K$7)/100)*MIN(IF(A37&lt;=WIBOR!$K$5,0,ROUND(YEARFRAC(A37,WIBOR!$K$5)*12,0)),$B$10)/$B$10+IF(Kredyt!$B$5="3M",WIBOR!$K$6,WIBOR!$K$7)/100</f>
        <v>5.8676190476190486E-2</v>
      </c>
      <c r="E37" s="28">
        <f>IFERROR(VLOOKUP(A37,WIBOR!$F:$H,IF(Kredyt!$B$5="3M",2,3),FALSE)/100,$B$9)</f>
        <v>6.645714285714284E-2</v>
      </c>
      <c r="F37" s="26">
        <f t="shared" si="19"/>
        <v>8.7457142857142844E-2</v>
      </c>
      <c r="G37" s="39">
        <f t="shared" si="7"/>
        <v>780422.22222222295</v>
      </c>
      <c r="H37" s="40">
        <f t="shared" si="1"/>
        <v>2255.5555555555557</v>
      </c>
      <c r="I37" s="41">
        <f t="shared" si="8"/>
        <v>5687.7914814814858</v>
      </c>
      <c r="J37" s="42">
        <f t="shared" si="2"/>
        <v>7943.3470370370414</v>
      </c>
      <c r="K37" s="39">
        <f t="shared" si="9"/>
        <v>794177.29210696626</v>
      </c>
      <c r="L37" s="40">
        <f t="shared" si="16"/>
        <v>510.58124093405013</v>
      </c>
      <c r="M37" s="41">
        <f t="shared" si="3"/>
        <v>5788.0397408081508</v>
      </c>
      <c r="N37" s="42">
        <f t="shared" si="4"/>
        <v>6298.6209817422005</v>
      </c>
      <c r="O37" s="39">
        <f t="shared" si="10"/>
        <v>552096.91665937763</v>
      </c>
      <c r="P37" s="43">
        <f>IF(O37="",0,IF(A37&lt;MIN(Nadpłaty!E:E),0,IF(O37&lt;IFERROR(VLOOKUP(A37,Nadpłaty!$E:$F,2,FALSE),Nadpłaty!$I$2*Kredyt!$B$7),O37-Q37,IF(A37&gt;MAX(Nadpłaty!$E:$E),Nadpłaty!$I$2*Kredyt!$B$7,IFERROR(VLOOKUP(A37,Nadpłaty!$E:$F,2,FALSE),0)))))</f>
        <v>10000</v>
      </c>
      <c r="Q37" s="40">
        <f t="shared" si="11"/>
        <v>354.94634715121094</v>
      </c>
      <c r="R37" s="41">
        <f t="shared" si="12"/>
        <v>4023.7349092722729</v>
      </c>
      <c r="S37" s="42">
        <f t="shared" si="5"/>
        <v>4378.6812564234842</v>
      </c>
      <c r="T37" s="39">
        <f t="shared" si="13"/>
        <v>541363.56629982742</v>
      </c>
      <c r="U37" s="43">
        <f>IF(T37="",0,IF(A37&lt;MIN(Nadpłaty!J:J),0,IF(T37&lt;IFERROR(VLOOKUP(A37,Nadpłaty!$E:$F,2,FALSE),Nadpłaty!$I$2*Kredyt!$B$7),T37-V37,IF(A37&gt;MAX(Nadpłaty!$E:$E),Nadpłaty!$I$2*Kredyt!$B$7,IFERROR(VLOOKUP(A37,Nadpłaty!$E:$F,2,FALSE),0)))))</f>
        <v>10000</v>
      </c>
      <c r="V37" s="40">
        <f t="shared" si="14"/>
        <v>1564.6345846815821</v>
      </c>
      <c r="W37" s="41">
        <f t="shared" si="6"/>
        <v>3945.5092296280272</v>
      </c>
      <c r="X37" s="42">
        <f t="shared" si="17"/>
        <v>5510.1438143096093</v>
      </c>
      <c r="Y37" s="2"/>
      <c r="Z37" s="7"/>
    </row>
    <row r="38" spans="1:29" ht="12.75" customHeight="1" x14ac:dyDescent="0.25">
      <c r="A38" s="27">
        <f t="shared" si="15"/>
        <v>44742</v>
      </c>
      <c r="B38" s="25">
        <f>ROWS($B$23:B38)</f>
        <v>16</v>
      </c>
      <c r="C38" s="34">
        <f>MIN(IF(A38&lt;=WIBOR!$K$5,0,ROUND(YEARFRAC(A38,WIBOR!$K$5)*12,0)),$B$10)</f>
        <v>0</v>
      </c>
      <c r="D38" s="28">
        <f>($B$9-IF(Kredyt!$B$5="3M",WIBOR!$K$6,WIBOR!$K$7)/100)*MIN(IF(A38&lt;=WIBOR!$K$5,0,ROUND(YEARFRAC(A38,WIBOR!$K$5)*12,0)),$B$10)/$B$10+IF(Kredyt!$B$5="3M",WIBOR!$K$6,WIBOR!$K$7)/100</f>
        <v>5.8676190476190486E-2</v>
      </c>
      <c r="E38" s="28">
        <f>IFERROR(VLOOKUP(A38,WIBOR!$F:$H,IF(Kredyt!$B$5="3M",2,3),FALSE)/100,$B$9)</f>
        <v>7.1152380952380939E-2</v>
      </c>
      <c r="F38" s="26">
        <f t="shared" si="19"/>
        <v>9.2152380952380944E-2</v>
      </c>
      <c r="G38" s="39">
        <f t="shared" si="7"/>
        <v>778166.66666666744</v>
      </c>
      <c r="H38" s="40">
        <f t="shared" si="1"/>
        <v>2255.5555555555557</v>
      </c>
      <c r="I38" s="41">
        <f t="shared" si="8"/>
        <v>5975.8259259259312</v>
      </c>
      <c r="J38" s="42">
        <f t="shared" si="2"/>
        <v>8231.3814814814868</v>
      </c>
      <c r="K38" s="39">
        <f t="shared" si="9"/>
        <v>793666.71086603217</v>
      </c>
      <c r="L38" s="40">
        <f t="shared" si="16"/>
        <v>468.73281718509389</v>
      </c>
      <c r="M38" s="41">
        <f t="shared" si="3"/>
        <v>6094.8564240791484</v>
      </c>
      <c r="N38" s="42">
        <f t="shared" si="4"/>
        <v>6563.5892412642424</v>
      </c>
      <c r="O38" s="39">
        <f t="shared" si="10"/>
        <v>541741.97031222645</v>
      </c>
      <c r="P38" s="43">
        <f>IF(O38="",0,IF(A38&lt;MIN(Nadpłaty!E:E),0,IF(O38&lt;IFERROR(VLOOKUP(A38,Nadpłaty!$E:$F,2,FALSE),Nadpłaty!$I$2*Kredyt!$B$7),O38-Q38,IF(A38&gt;MAX(Nadpłaty!$E:$E),Nadpłaty!$I$2*Kredyt!$B$7,IFERROR(VLOOKUP(A38,Nadpłaty!$E:$F,2,FALSE),0)))))</f>
        <v>9100</v>
      </c>
      <c r="Q38" s="40">
        <f t="shared" si="11"/>
        <v>319.94820553172491</v>
      </c>
      <c r="R38" s="41">
        <f t="shared" si="12"/>
        <v>4160.2343688421452</v>
      </c>
      <c r="S38" s="42">
        <f t="shared" si="5"/>
        <v>4480.18257437387</v>
      </c>
      <c r="T38" s="39">
        <f t="shared" si="13"/>
        <v>529798.93171514582</v>
      </c>
      <c r="U38" s="43">
        <f>IF(T38="",0,IF(A38&lt;MIN(Nadpłaty!J:J),0,IF(T38&lt;IFERROR(VLOOKUP(A38,Nadpłaty!$E:$F,2,FALSE),Nadpłaty!$I$2*Kredyt!$B$7),T38-V38,IF(A38&gt;MAX(Nadpłaty!$E:$E),Nadpłaty!$I$2*Kredyt!$B$7,IFERROR(VLOOKUP(A38,Nadpłaty!$E:$F,2,FALSE),0)))))</f>
        <v>9100</v>
      </c>
      <c r="V38" s="40">
        <f t="shared" si="14"/>
        <v>1535.6490774352053</v>
      </c>
      <c r="W38" s="41">
        <f t="shared" si="6"/>
        <v>4068.5194152982149</v>
      </c>
      <c r="X38" s="42">
        <f t="shared" si="17"/>
        <v>5604.16849273342</v>
      </c>
      <c r="Y38" s="2"/>
      <c r="Z38" s="7"/>
    </row>
    <row r="39" spans="1:29" ht="12.75" customHeight="1" x14ac:dyDescent="0.25">
      <c r="A39" s="27">
        <f t="shared" si="15"/>
        <v>44773</v>
      </c>
      <c r="B39" s="25">
        <f>ROWS($B$23:B39)</f>
        <v>17</v>
      </c>
      <c r="C39" s="34">
        <f>MIN(IF(A39&lt;=WIBOR!$K$5,0,ROUND(YEARFRAC(A39,WIBOR!$K$5)*12,0)),$B$10)</f>
        <v>0</v>
      </c>
      <c r="D39" s="28">
        <f>($B$9-IF(Kredyt!$B$5="3M",WIBOR!$K$6,WIBOR!$K$7)/100)*MIN(IF(A39&lt;=WIBOR!$K$5,0,ROUND(YEARFRAC(A39,WIBOR!$K$5)*12,0)),$B$10)/$B$10+IF(Kredyt!$B$5="3M",WIBOR!$K$6,WIBOR!$K$7)/100</f>
        <v>5.8676190476190486E-2</v>
      </c>
      <c r="E39" s="28">
        <f>IFERROR(VLOOKUP(A39,WIBOR!$F:$H,IF(Kredyt!$B$5="3M",2,3),FALSE)/100,$B$9)</f>
        <v>7.3257142857142882E-2</v>
      </c>
      <c r="F39" s="26">
        <f t="shared" si="19"/>
        <v>9.4257142857142887E-2</v>
      </c>
      <c r="G39" s="39">
        <f t="shared" si="7"/>
        <v>775911.11111111194</v>
      </c>
      <c r="H39" s="40">
        <f t="shared" si="1"/>
        <v>2255.5555555555557</v>
      </c>
      <c r="I39" s="41">
        <f t="shared" si="8"/>
        <v>6094.5970370370451</v>
      </c>
      <c r="J39" s="42">
        <f t="shared" si="2"/>
        <v>8350.1525925925998</v>
      </c>
      <c r="K39" s="39">
        <f t="shared" si="9"/>
        <v>793197.97804884706</v>
      </c>
      <c r="L39" s="40">
        <f t="shared" si="16"/>
        <v>453.0028103400777</v>
      </c>
      <c r="M39" s="41">
        <f t="shared" si="3"/>
        <v>6230.3812609122551</v>
      </c>
      <c r="N39" s="42">
        <f t="shared" si="4"/>
        <v>6683.3840712523324</v>
      </c>
      <c r="O39" s="39">
        <f t="shared" si="10"/>
        <v>532322.02210669476</v>
      </c>
      <c r="P39" s="43">
        <f>IF(O39="",0,IF(A39&lt;MIN(Nadpłaty!E:E),0,IF(O39&lt;IFERROR(VLOOKUP(A39,Nadpłaty!$E:$F,2,FALSE),Nadpłaty!$I$2*Kredyt!$B$7),O39-Q39,IF(A39&gt;MAX(Nadpłaty!$E:$E),Nadpłaty!$I$2*Kredyt!$B$7,IFERROR(VLOOKUP(A39,Nadpłaty!$E:$F,2,FALSE),0)))))</f>
        <v>41000</v>
      </c>
      <c r="Q39" s="40">
        <f t="shared" si="11"/>
        <v>304.01410328027271</v>
      </c>
      <c r="R39" s="41">
        <f t="shared" si="12"/>
        <v>4181.2627403094921</v>
      </c>
      <c r="S39" s="42">
        <f t="shared" si="5"/>
        <v>4485.2768435897651</v>
      </c>
      <c r="T39" s="39">
        <f t="shared" si="13"/>
        <v>519163.28263771062</v>
      </c>
      <c r="U39" s="43">
        <f>IF(T39="",0,IF(A39&lt;MIN(Nadpłaty!J:J),0,IF(T39&lt;IFERROR(VLOOKUP(A39,Nadpłaty!$E:$F,2,FALSE),Nadpłaty!$I$2*Kredyt!$B$7),T39-V39,IF(A39&gt;MAX(Nadpłaty!$E:$E),Nadpłaty!$I$2*Kredyt!$B$7,IFERROR(VLOOKUP(A39,Nadpłaty!$E:$F,2,FALSE),0)))))</f>
        <v>41000</v>
      </c>
      <c r="V39" s="40">
        <f t="shared" si="14"/>
        <v>1509.1955890631123</v>
      </c>
      <c r="W39" s="41">
        <f t="shared" si="6"/>
        <v>4077.903974813828</v>
      </c>
      <c r="X39" s="42">
        <f t="shared" si="17"/>
        <v>5587.09956387694</v>
      </c>
      <c r="Y39" s="2"/>
      <c r="Z39" s="7"/>
    </row>
    <row r="40" spans="1:29" ht="12.75" customHeight="1" x14ac:dyDescent="0.25">
      <c r="A40" s="27">
        <f t="shared" si="15"/>
        <v>44804</v>
      </c>
      <c r="B40" s="25">
        <f>ROWS($B$23:B40)</f>
        <v>18</v>
      </c>
      <c r="C40" s="34">
        <f>MIN(IF(A40&lt;=WIBOR!$K$5,0,ROUND(YEARFRAC(A40,WIBOR!$K$5)*12,0)),$B$10)</f>
        <v>0</v>
      </c>
      <c r="D40" s="28">
        <f>($B$9-IF(Kredyt!$B$5="3M",WIBOR!$K$6,WIBOR!$K$7)/100)*MIN(IF(A40&lt;=WIBOR!$K$5,0,ROUND(YEARFRAC(A40,WIBOR!$K$5)*12,0)),$B$10)/$B$10+IF(Kredyt!$B$5="3M",WIBOR!$K$6,WIBOR!$K$7)/100</f>
        <v>5.8676190476190486E-2</v>
      </c>
      <c r="E40" s="28">
        <f>IFERROR(VLOOKUP(A40,WIBOR!$F:$H,IF(Kredyt!$B$5="3M",2,3),FALSE)/100,$B$9)</f>
        <v>7.3004545454545461E-2</v>
      </c>
      <c r="F40" s="26">
        <f t="shared" si="19"/>
        <v>9.4004545454545466E-2</v>
      </c>
      <c r="G40" s="39">
        <f t="shared" si="7"/>
        <v>773655.55555555644</v>
      </c>
      <c r="H40" s="40">
        <f t="shared" si="1"/>
        <v>2255.5555555555557</v>
      </c>
      <c r="I40" s="41">
        <f t="shared" si="8"/>
        <v>6060.5949031986611</v>
      </c>
      <c r="J40" s="42">
        <f t="shared" si="2"/>
        <v>8316.1504587542167</v>
      </c>
      <c r="K40" s="39">
        <f t="shared" si="9"/>
        <v>792744.97523850703</v>
      </c>
      <c r="L40" s="40">
        <f t="shared" si="16"/>
        <v>458.85309466494033</v>
      </c>
      <c r="M40" s="41">
        <f t="shared" si="3"/>
        <v>6210.1359215558959</v>
      </c>
      <c r="N40" s="42">
        <f t="shared" si="4"/>
        <v>6668.9890162208367</v>
      </c>
      <c r="O40" s="39">
        <f t="shared" si="10"/>
        <v>491018.00800341449</v>
      </c>
      <c r="P40" s="43">
        <f>IF(O40="",0,IF(A40&lt;MIN(Nadpłaty!E:E),0,IF(O40&lt;IFERROR(VLOOKUP(A40,Nadpłaty!$E:$F,2,FALSE),Nadpłaty!$I$2*Kredyt!$B$7),O40-Q40,IF(A40&gt;MAX(Nadpłaty!$E:$E),Nadpłaty!$I$2*Kredyt!$B$7,IFERROR(VLOOKUP(A40,Nadpłaty!$E:$F,2,FALSE),0)))))</f>
        <v>10000</v>
      </c>
      <c r="Q40" s="40">
        <f t="shared" si="11"/>
        <v>284.2088433809314</v>
      </c>
      <c r="R40" s="41">
        <f t="shared" si="12"/>
        <v>3846.4937210297785</v>
      </c>
      <c r="S40" s="42">
        <f t="shared" si="5"/>
        <v>4130.7025644107098</v>
      </c>
      <c r="T40" s="39">
        <f t="shared" si="13"/>
        <v>476654.08704864752</v>
      </c>
      <c r="U40" s="43">
        <f>IF(T40="",0,IF(A40&lt;MIN(Nadpłaty!J:J),0,IF(T40&lt;IFERROR(VLOOKUP(A40,Nadpłaty!$E:$F,2,FALSE),Nadpłaty!$I$2*Kredyt!$B$7),T40-V40,IF(A40&gt;MAX(Nadpłaty!$E:$E),Nadpłaty!$I$2*Kredyt!$B$7,IFERROR(VLOOKUP(A40,Nadpłaty!$E:$F,2,FALSE),0)))))</f>
        <v>10000</v>
      </c>
      <c r="V40" s="40">
        <f t="shared" si="14"/>
        <v>1389.6620613663192</v>
      </c>
      <c r="W40" s="41">
        <f t="shared" si="6"/>
        <v>3733.9708993382883</v>
      </c>
      <c r="X40" s="42">
        <f t="shared" si="17"/>
        <v>5123.6329607046073</v>
      </c>
      <c r="Y40" s="2"/>
      <c r="Z40" s="7"/>
    </row>
    <row r="41" spans="1:29" ht="12.75" customHeight="1" x14ac:dyDescent="0.25">
      <c r="A41" s="27">
        <f t="shared" si="15"/>
        <v>44834</v>
      </c>
      <c r="B41" s="25">
        <f>ROWS($B$23:B41)</f>
        <v>19</v>
      </c>
      <c r="C41" s="34">
        <f>MIN(IF(A41&lt;=WIBOR!$K$5,0,ROUND(YEARFRAC(A41,WIBOR!$K$5)*12,0)),$B$10)</f>
        <v>0</v>
      </c>
      <c r="D41" s="28">
        <f>($B$9-IF(Kredyt!$B$5="3M",WIBOR!$K$6,WIBOR!$K$7)/100)*MIN(IF(A41&lt;=WIBOR!$K$5,0,ROUND(YEARFRAC(A41,WIBOR!$K$5)*12,0)),$B$10)/$B$10+IF(Kredyt!$B$5="3M",WIBOR!$K$6,WIBOR!$K$7)/100</f>
        <v>5.8676190476190486E-2</v>
      </c>
      <c r="E41" s="28">
        <f>IFERROR(VLOOKUP(A41,WIBOR!$F:$H,IF(Kredyt!$B$5="3M",2,3),FALSE)/100,$B$9)</f>
        <v>7.3349999999999971E-2</v>
      </c>
      <c r="F41" s="26">
        <f t="shared" si="19"/>
        <v>9.4349999999999976E-2</v>
      </c>
      <c r="G41" s="39">
        <f t="shared" si="7"/>
        <v>771400.00000000093</v>
      </c>
      <c r="H41" s="40">
        <f t="shared" si="1"/>
        <v>2255.5555555555557</v>
      </c>
      <c r="I41" s="41">
        <f t="shared" si="8"/>
        <v>6065.1325000000061</v>
      </c>
      <c r="J41" s="42">
        <f t="shared" si="2"/>
        <v>8320.6880555555617</v>
      </c>
      <c r="K41" s="39">
        <f t="shared" si="9"/>
        <v>792286.12214384205</v>
      </c>
      <c r="L41" s="40">
        <f t="shared" si="16"/>
        <v>459.30228879894838</v>
      </c>
      <c r="M41" s="41">
        <f t="shared" si="3"/>
        <v>6229.3496353559567</v>
      </c>
      <c r="N41" s="42">
        <f t="shared" si="4"/>
        <v>6688.6519241549049</v>
      </c>
      <c r="O41" s="39">
        <f t="shared" si="10"/>
        <v>480733.79916003358</v>
      </c>
      <c r="P41" s="43">
        <f>IF(O41="",0,IF(A41&lt;MIN(Nadpłaty!E:E),0,IF(O41&lt;IFERROR(VLOOKUP(A41,Nadpłaty!$E:$F,2,FALSE),Nadpłaty!$I$2*Kredyt!$B$7),O41-Q41,IF(A41&gt;MAX(Nadpłaty!$E:$E),Nadpłaty!$I$2*Kredyt!$B$7,IFERROR(VLOOKUP(A41,Nadpłaty!$E:$F,2,FALSE),0)))))</f>
        <v>7000</v>
      </c>
      <c r="Q41" s="40">
        <f t="shared" si="11"/>
        <v>278.68989256021581</v>
      </c>
      <c r="R41" s="41">
        <f t="shared" si="12"/>
        <v>3779.7694958957632</v>
      </c>
      <c r="S41" s="42">
        <f t="shared" si="5"/>
        <v>4058.459388455979</v>
      </c>
      <c r="T41" s="39">
        <f t="shared" si="13"/>
        <v>465264.42498728121</v>
      </c>
      <c r="U41" s="43">
        <f>IF(T41="",0,IF(A41&lt;MIN(Nadpłaty!J:J),0,IF(T41&lt;IFERROR(VLOOKUP(A41,Nadpłaty!$E:$F,2,FALSE),Nadpłaty!$I$2*Kredyt!$B$7),T41-V41,IF(A41&gt;MAX(Nadpłaty!$E:$E),Nadpłaty!$I$2*Kredyt!$B$7,IFERROR(VLOOKUP(A41,Nadpłaty!$E:$F,2,FALSE),0)))))</f>
        <v>7000</v>
      </c>
      <c r="V41" s="40">
        <f t="shared" si="14"/>
        <v>1360.422295284448</v>
      </c>
      <c r="W41" s="41">
        <f t="shared" si="6"/>
        <v>3658.1415414624976</v>
      </c>
      <c r="X41" s="42">
        <f t="shared" si="17"/>
        <v>5018.5638367469455</v>
      </c>
      <c r="Y41" s="2"/>
      <c r="Z41" s="7"/>
    </row>
    <row r="42" spans="1:29" ht="12.75" customHeight="1" x14ac:dyDescent="0.25">
      <c r="A42" s="27">
        <f t="shared" si="15"/>
        <v>44865</v>
      </c>
      <c r="B42" s="25">
        <f>ROWS($B$23:B42)</f>
        <v>20</v>
      </c>
      <c r="C42" s="34">
        <f>MIN(IF(A42&lt;=WIBOR!$K$5,0,ROUND(YEARFRAC(A42,WIBOR!$K$5)*12,0)),$B$10)</f>
        <v>0</v>
      </c>
      <c r="D42" s="28">
        <f>($B$9-IF(Kredyt!$B$5="3M",WIBOR!$K$6,WIBOR!$K$7)/100)*MIN(IF(A42&lt;=WIBOR!$K$5,0,ROUND(YEARFRAC(A42,WIBOR!$K$5)*12,0)),$B$10)/$B$10+IF(Kredyt!$B$5="3M",WIBOR!$K$6,WIBOR!$K$7)/100</f>
        <v>5.8676190476190486E-2</v>
      </c>
      <c r="E42" s="28">
        <f>IFERROR(VLOOKUP(A42,WIBOR!$F:$H,IF(Kredyt!$B$5="3M",2,3),FALSE)/100,$B$9)</f>
        <v>7.5119047619047641E-2</v>
      </c>
      <c r="F42" s="26">
        <f t="shared" si="19"/>
        <v>9.6119047619047646E-2</v>
      </c>
      <c r="G42" s="39">
        <f t="shared" si="7"/>
        <v>769144.44444444543</v>
      </c>
      <c r="H42" s="40">
        <f t="shared" si="1"/>
        <v>2255.5555555555557</v>
      </c>
      <c r="I42" s="41">
        <f t="shared" si="8"/>
        <v>6160.7859567901332</v>
      </c>
      <c r="J42" s="42">
        <f t="shared" si="2"/>
        <v>8416.3415123456889</v>
      </c>
      <c r="K42" s="39">
        <f t="shared" si="9"/>
        <v>791826.81985504308</v>
      </c>
      <c r="L42" s="40">
        <f t="shared" si="16"/>
        <v>447.03236858297851</v>
      </c>
      <c r="M42" s="41">
        <f t="shared" si="3"/>
        <v>6342.4699836404952</v>
      </c>
      <c r="N42" s="42">
        <f t="shared" si="4"/>
        <v>6789.5023522234733</v>
      </c>
      <c r="O42" s="39">
        <f t="shared" si="10"/>
        <v>473455.10926747334</v>
      </c>
      <c r="P42" s="43">
        <f>IF(O42="",0,IF(A42&lt;MIN(Nadpłaty!E:E),0,IF(O42&lt;IFERROR(VLOOKUP(A42,Nadpłaty!$E:$F,2,FALSE),Nadpłaty!$I$2*Kredyt!$B$7),O42-Q42,IF(A42&gt;MAX(Nadpłaty!$E:$E),Nadpłaty!$I$2*Kredyt!$B$7,IFERROR(VLOOKUP(A42,Nadpłaty!$E:$F,2,FALSE),0)))))</f>
        <v>9000</v>
      </c>
      <c r="Q42" s="40">
        <f t="shared" si="11"/>
        <v>267.29299084905642</v>
      </c>
      <c r="R42" s="41">
        <f t="shared" si="12"/>
        <v>3792.3378494301396</v>
      </c>
      <c r="S42" s="42">
        <f t="shared" si="5"/>
        <v>4059.630840279196</v>
      </c>
      <c r="T42" s="39">
        <f t="shared" si="13"/>
        <v>456904.00269199675</v>
      </c>
      <c r="U42" s="43">
        <f>IF(T42="",0,IF(A42&lt;MIN(Nadpłaty!J:J),0,IF(T42&lt;IFERROR(VLOOKUP(A42,Nadpłaty!$E:$F,2,FALSE),Nadpłaty!$I$2*Kredyt!$B$7),T42-V42,IF(A42&gt;MAX(Nadpłaty!$E:$E),Nadpłaty!$I$2*Kredyt!$B$7,IFERROR(VLOOKUP(A42,Nadpłaty!$E:$F,2,FALSE),0)))))</f>
        <v>9000</v>
      </c>
      <c r="V42" s="40">
        <f t="shared" si="14"/>
        <v>1339.8944360469113</v>
      </c>
      <c r="W42" s="41">
        <f t="shared" si="6"/>
        <v>3659.7647993404589</v>
      </c>
      <c r="X42" s="42">
        <f t="shared" si="17"/>
        <v>4999.6592353873702</v>
      </c>
      <c r="Y42" s="2"/>
      <c r="Z42" s="7"/>
    </row>
    <row r="43" spans="1:29" ht="12.75" customHeight="1" x14ac:dyDescent="0.25">
      <c r="A43" s="27">
        <f t="shared" si="15"/>
        <v>44895</v>
      </c>
      <c r="B43" s="25">
        <f>ROWS($B$23:B43)</f>
        <v>21</v>
      </c>
      <c r="C43" s="34">
        <f>MIN(IF(A43&lt;=WIBOR!$K$5,0,ROUND(YEARFRAC(A43,WIBOR!$K$5)*12,0)),$B$10)</f>
        <v>0</v>
      </c>
      <c r="D43" s="28">
        <f>($B$9-IF(Kredyt!$B$5="3M",WIBOR!$K$6,WIBOR!$K$7)/100)*MIN(IF(A43&lt;=WIBOR!$K$5,0,ROUND(YEARFRAC(A43,WIBOR!$K$5)*12,0)),$B$10)/$B$10+IF(Kredyt!$B$5="3M",WIBOR!$K$6,WIBOR!$K$7)/100</f>
        <v>5.8676190476190486E-2</v>
      </c>
      <c r="E43" s="28">
        <f>IFERROR(VLOOKUP(A43,WIBOR!$F:$H,IF(Kredyt!$B$5="3M",2,3),FALSE)/100,$B$9)</f>
        <v>7.6265000000000013E-2</v>
      </c>
      <c r="F43" s="26">
        <f t="shared" si="19"/>
        <v>9.7265000000000018E-2</v>
      </c>
      <c r="G43" s="39">
        <f t="shared" si="7"/>
        <v>766888.88888888992</v>
      </c>
      <c r="H43" s="40">
        <f t="shared" si="1"/>
        <v>2255.5555555555557</v>
      </c>
      <c r="I43" s="41">
        <f t="shared" si="8"/>
        <v>6215.9539814814916</v>
      </c>
      <c r="J43" s="42">
        <f t="shared" si="2"/>
        <v>8471.5095370370473</v>
      </c>
      <c r="K43" s="39">
        <f t="shared" si="9"/>
        <v>791379.78748646006</v>
      </c>
      <c r="L43" s="40">
        <f t="shared" si="16"/>
        <v>440.53987765243801</v>
      </c>
      <c r="M43" s="41">
        <f t="shared" si="3"/>
        <v>6414.4629191558788</v>
      </c>
      <c r="N43" s="42">
        <f t="shared" si="4"/>
        <v>6855.0027968083168</v>
      </c>
      <c r="O43" s="39">
        <f t="shared" si="10"/>
        <v>464187.81627662427</v>
      </c>
      <c r="P43" s="43">
        <f>IF(O43="",0,IF(A43&lt;MIN(Nadpłaty!E:E),0,IF(O43&lt;IFERROR(VLOOKUP(A43,Nadpłaty!$E:$F,2,FALSE),Nadpłaty!$I$2*Kredyt!$B$7),O43-Q43,IF(A43&gt;MAX(Nadpłaty!$E:$E),Nadpłaty!$I$2*Kredyt!$B$7,IFERROR(VLOOKUP(A43,Nadpłaty!$E:$F,2,FALSE),0)))))</f>
        <v>11000</v>
      </c>
      <c r="Q43" s="40">
        <f t="shared" si="11"/>
        <v>258.400893002028</v>
      </c>
      <c r="R43" s="41">
        <f t="shared" si="12"/>
        <v>3762.4356625121559</v>
      </c>
      <c r="S43" s="42">
        <f t="shared" si="5"/>
        <v>4020.8365555141841</v>
      </c>
      <c r="T43" s="39">
        <f t="shared" si="13"/>
        <v>446564.10825594986</v>
      </c>
      <c r="U43" s="43">
        <f>IF(T43="",0,IF(A43&lt;MIN(Nadpłaty!J:J),0,IF(T43&lt;IFERROR(VLOOKUP(A43,Nadpłaty!$E:$F,2,FALSE),Nadpłaty!$I$2*Kredyt!$B$7),T43-V43,IF(A43&gt;MAX(Nadpłaty!$E:$E),Nadpłaty!$I$2*Kredyt!$B$7,IFERROR(VLOOKUP(A43,Nadpłaty!$E:$F,2,FALSE),0)))))</f>
        <v>11000</v>
      </c>
      <c r="V43" s="40">
        <f t="shared" si="14"/>
        <v>1313.4238478116172</v>
      </c>
      <c r="W43" s="41">
        <f t="shared" si="6"/>
        <v>3619.5881657929144</v>
      </c>
      <c r="X43" s="42">
        <f t="shared" si="17"/>
        <v>4933.0120136045316</v>
      </c>
      <c r="Y43" s="2"/>
      <c r="Z43" s="7"/>
    </row>
    <row r="44" spans="1:29" ht="12.75" customHeight="1" x14ac:dyDescent="0.2">
      <c r="A44" s="27">
        <f t="shared" si="15"/>
        <v>44926</v>
      </c>
      <c r="B44" s="25">
        <f>ROWS($B$23:B44)</f>
        <v>22</v>
      </c>
      <c r="C44" s="34">
        <f>MIN(IF(A44&lt;=WIBOR!$K$5,0,ROUND(YEARFRAC(A44,WIBOR!$K$5)*12,0)),$B$10)</f>
        <v>0</v>
      </c>
      <c r="D44" s="28">
        <f>($B$9-IF(Kredyt!$B$5="3M",WIBOR!$K$6,WIBOR!$K$7)/100)*MIN(IF(A44&lt;=WIBOR!$K$5,0,ROUND(YEARFRAC(A44,WIBOR!$K$5)*12,0)),$B$10)/$B$10+IF(Kredyt!$B$5="3M",WIBOR!$K$6,WIBOR!$K$7)/100</f>
        <v>5.8676190476190486E-2</v>
      </c>
      <c r="E44" s="28">
        <f>IFERROR(VLOOKUP(A44,WIBOR!$F:$H,IF(Kredyt!$B$5="3M",2,3),FALSE)/100,$B$9)</f>
        <v>7.2504761904761891E-2</v>
      </c>
      <c r="F44" s="26">
        <f t="shared" si="19"/>
        <v>9.3504761904761896E-2</v>
      </c>
      <c r="G44" s="39">
        <f t="shared" si="7"/>
        <v>764633.33333333442</v>
      </c>
      <c r="H44" s="40">
        <f t="shared" si="1"/>
        <v>2255.5555555555557</v>
      </c>
      <c r="I44" s="41">
        <f t="shared" si="8"/>
        <v>5958.0714814814892</v>
      </c>
      <c r="J44" s="42">
        <f t="shared" si="2"/>
        <v>8213.6270370370439</v>
      </c>
      <c r="K44" s="39">
        <f t="shared" si="9"/>
        <v>790939.24760880764</v>
      </c>
      <c r="L44" s="40">
        <f t="shared" si="16"/>
        <v>478.07375710689615</v>
      </c>
      <c r="M44" s="41">
        <f t="shared" si="3"/>
        <v>6163.0488357327558</v>
      </c>
      <c r="N44" s="42">
        <f t="shared" si="4"/>
        <v>6641.1225928396516</v>
      </c>
      <c r="O44" s="39">
        <f t="shared" si="10"/>
        <v>452929.41538362222</v>
      </c>
      <c r="P44" s="43">
        <f>IF(O44="",0,IF(A44&lt;MIN(Nadpłaty!E:E),0,IF(O44&lt;IFERROR(VLOOKUP(A44,Nadpłaty!$E:$F,2,FALSE),Nadpłaty!$I$2*Kredyt!$B$7),O44-Q44,IF(A44&gt;MAX(Nadpłaty!$E:$E),Nadpłaty!$I$2*Kredyt!$B$7,IFERROR(VLOOKUP(A44,Nadpłaty!$E:$F,2,FALSE),0)))))</f>
        <v>7300</v>
      </c>
      <c r="Q44" s="40">
        <f t="shared" si="11"/>
        <v>273.76776152063474</v>
      </c>
      <c r="R44" s="41">
        <f t="shared" si="12"/>
        <v>3529.2547620923833</v>
      </c>
      <c r="S44" s="42">
        <f t="shared" si="5"/>
        <v>3803.0225236130182</v>
      </c>
      <c r="T44" s="39">
        <f t="shared" si="13"/>
        <v>434250.68440813822</v>
      </c>
      <c r="U44" s="43">
        <f>IF(T44="",0,IF(A44&lt;MIN(Nadpłaty!J:J),0,IF(T44&lt;IFERROR(VLOOKUP(A44,Nadpłaty!$E:$F,2,FALSE),Nadpłaty!$I$2*Kredyt!$B$7),T44-V44,IF(A44&gt;MAX(Nadpłaty!$E:$E),Nadpłaty!$I$2*Kredyt!$B$7,IFERROR(VLOOKUP(A44,Nadpłaty!$E:$F,2,FALSE),0)))))</f>
        <v>7300</v>
      </c>
      <c r="V44" s="40">
        <f t="shared" si="14"/>
        <v>1280.9754702304963</v>
      </c>
      <c r="W44" s="41">
        <f t="shared" si="6"/>
        <v>3383.7089043802384</v>
      </c>
      <c r="X44" s="42">
        <f t="shared" si="17"/>
        <v>4664.6843746107352</v>
      </c>
      <c r="Y44" s="2">
        <f>S44/S23</f>
        <v>1.2090685843847186</v>
      </c>
      <c r="Z44" s="2">
        <f>N44/N23-1</f>
        <v>1.1113660627025697</v>
      </c>
      <c r="AA44" s="1">
        <v>3794</v>
      </c>
      <c r="AB44" s="38">
        <f>S44-AA44</f>
        <v>9.0225236130181656</v>
      </c>
      <c r="AC44" s="71">
        <f>AA44/S44</f>
        <v>0.99762753873872767</v>
      </c>
    </row>
    <row r="45" spans="1:29" ht="12.75" customHeight="1" x14ac:dyDescent="0.2">
      <c r="A45" s="27">
        <f t="shared" si="15"/>
        <v>44957</v>
      </c>
      <c r="B45" s="25">
        <f>ROWS($B$23:B45)</f>
        <v>23</v>
      </c>
      <c r="C45" s="34">
        <f>MIN(IF(A45&lt;=WIBOR!$K$5,0,ROUND(YEARFRAC(A45,WIBOR!$K$5)*12,0)),$B$10)</f>
        <v>0</v>
      </c>
      <c r="D45" s="28">
        <f>($B$9-IF(Kredyt!$B$5="3M",WIBOR!$K$6,WIBOR!$K$7)/100)*MIN(IF(A45&lt;=WIBOR!$K$5,0,ROUND(YEARFRAC(A45,WIBOR!$K$5)*12,0)),$B$10)/$B$10+IF(Kredyt!$B$5="3M",WIBOR!$K$6,WIBOR!$K$7)/100</f>
        <v>5.8676190476190486E-2</v>
      </c>
      <c r="E45" s="28">
        <f>IFERROR(VLOOKUP(A45,WIBOR!$F:$H,IF(Kredyt!$B$5="3M",2,3),FALSE)/100,$B$9)</f>
        <v>7.0338095238095241E-2</v>
      </c>
      <c r="F45" s="26">
        <f t="shared" si="19"/>
        <v>9.1338095238095246E-2</v>
      </c>
      <c r="G45" s="39">
        <f t="shared" si="7"/>
        <v>762377.77777777892</v>
      </c>
      <c r="H45" s="40">
        <f t="shared" si="1"/>
        <v>2255.5555555555557</v>
      </c>
      <c r="I45" s="41">
        <f t="shared" si="8"/>
        <v>5802.8445061728489</v>
      </c>
      <c r="J45" s="42">
        <f t="shared" si="2"/>
        <v>8058.4000617284046</v>
      </c>
      <c r="K45" s="39">
        <f t="shared" si="9"/>
        <v>790461.17385170073</v>
      </c>
      <c r="L45" s="40">
        <f t="shared" si="16"/>
        <v>502.47176409997786</v>
      </c>
      <c r="M45" s="41">
        <f t="shared" si="3"/>
        <v>6016.6014982736006</v>
      </c>
      <c r="N45" s="42">
        <f t="shared" si="4"/>
        <v>6519.0732623735785</v>
      </c>
      <c r="O45" s="39">
        <f t="shared" si="10"/>
        <v>445355.64762210159</v>
      </c>
      <c r="P45" s="43">
        <f>IF(O45="",0,IF(A45&lt;MIN(Nadpłaty!E:E),0,IF(O45&lt;IFERROR(VLOOKUP(A45,Nadpłaty!$E:$F,2,FALSE),Nadpłaty!$I$2*Kredyt!$B$7),O45-Q45,IF(A45&gt;MAX(Nadpłaty!$E:$E),Nadpłaty!$I$2*Kredyt!$B$7,IFERROR(VLOOKUP(A45,Nadpłaty!$E:$F,2,FALSE),0)))))</f>
        <v>11000</v>
      </c>
      <c r="Q45" s="40">
        <f t="shared" si="11"/>
        <v>283.09883561029761</v>
      </c>
      <c r="R45" s="41">
        <f t="shared" si="12"/>
        <v>3389.8280464442587</v>
      </c>
      <c r="S45" s="42">
        <f t="shared" si="5"/>
        <v>3672.9268820545562</v>
      </c>
      <c r="T45" s="39">
        <f t="shared" si="13"/>
        <v>425669.70893790771</v>
      </c>
      <c r="U45" s="43">
        <f>IF(T45="",0,IF(A45&lt;MIN(Nadpłaty!J:J),0,IF(T45&lt;IFERROR(VLOOKUP(A45,Nadpłaty!$E:$F,2,FALSE),Nadpłaty!$I$2*Kredyt!$B$7),T45-V45,IF(A45&gt;MAX(Nadpłaty!$E:$E),Nadpłaty!$I$2*Kredyt!$B$7,IFERROR(VLOOKUP(A45,Nadpłaty!$E:$F,2,FALSE),0)))))</f>
        <v>11000</v>
      </c>
      <c r="V45" s="40">
        <f t="shared" si="14"/>
        <v>1259.3778370944015</v>
      </c>
      <c r="W45" s="41">
        <f t="shared" si="6"/>
        <v>3239.988367911908</v>
      </c>
      <c r="X45" s="42">
        <f t="shared" si="17"/>
        <v>4499.3662050063094</v>
      </c>
      <c r="Y45" s="2"/>
    </row>
    <row r="46" spans="1:29" ht="12.75" customHeight="1" x14ac:dyDescent="0.2">
      <c r="A46" s="27">
        <f t="shared" si="15"/>
        <v>44985</v>
      </c>
      <c r="B46" s="25">
        <f>ROWS($B$23:B46)</f>
        <v>24</v>
      </c>
      <c r="C46" s="34">
        <f>MIN(IF(A46&lt;=WIBOR!$K$5,0,ROUND(YEARFRAC(A46,WIBOR!$K$5)*12,0)),$B$10)</f>
        <v>0</v>
      </c>
      <c r="D46" s="28">
        <f>($B$9-IF(Kredyt!$B$5="3M",WIBOR!$K$6,WIBOR!$K$7)/100)*MIN(IF(A46&lt;=WIBOR!$K$5,0,ROUND(YEARFRAC(A46,WIBOR!$K$5)*12,0)),$B$10)/$B$10+IF(Kredyt!$B$5="3M",WIBOR!$K$6,WIBOR!$K$7)/100</f>
        <v>5.8676190476190486E-2</v>
      </c>
      <c r="E46" s="28">
        <f>IFERROR(VLOOKUP(A46,WIBOR!$F:$H,IF(Kredyt!$B$5="3M",2,3),FALSE)/100,$B$9)</f>
        <v>6.9955000000000017E-2</v>
      </c>
      <c r="F46" s="26">
        <f t="shared" si="19"/>
        <v>9.0955000000000022E-2</v>
      </c>
      <c r="G46" s="39">
        <f t="shared" si="7"/>
        <v>760122.22222222341</v>
      </c>
      <c r="H46" s="40">
        <f t="shared" si="1"/>
        <v>2255.5555555555557</v>
      </c>
      <c r="I46" s="41">
        <f t="shared" si="8"/>
        <v>5761.4097268518626</v>
      </c>
      <c r="J46" s="42">
        <f t="shared" si="2"/>
        <v>8016.9652824074183</v>
      </c>
      <c r="K46" s="39">
        <f t="shared" si="9"/>
        <v>789958.70208760072</v>
      </c>
      <c r="L46" s="40">
        <f t="shared" si="16"/>
        <v>510.04596832678823</v>
      </c>
      <c r="M46" s="41">
        <f t="shared" si="3"/>
        <v>5987.557812364812</v>
      </c>
      <c r="N46" s="42">
        <f t="shared" si="4"/>
        <v>6497.6037806916002</v>
      </c>
      <c r="O46" s="39">
        <f t="shared" si="10"/>
        <v>434072.54878649127</v>
      </c>
      <c r="P46" s="43">
        <f>IF(O46="",0,IF(A46&lt;MIN(Nadpłaty!E:E),0,IF(O46&lt;IFERROR(VLOOKUP(A46,Nadpłaty!$E:$F,2,FALSE),Nadpłaty!$I$2*Kredyt!$B$7),O46-Q46,IF(A46&gt;MAX(Nadpłaty!$E:$E),Nadpłaty!$I$2*Kredyt!$B$7,IFERROR(VLOOKUP(A46,Nadpłaty!$E:$F,2,FALSE),0)))))</f>
        <v>7000</v>
      </c>
      <c r="Q46" s="40">
        <f t="shared" si="11"/>
        <v>280.26395922318937</v>
      </c>
      <c r="R46" s="41">
        <f t="shared" si="12"/>
        <v>3290.0890562396103</v>
      </c>
      <c r="S46" s="42">
        <f t="shared" si="5"/>
        <v>3570.3530154627997</v>
      </c>
      <c r="T46" s="39">
        <f t="shared" si="13"/>
        <v>413410.33110081329</v>
      </c>
      <c r="U46" s="43">
        <f>IF(T46="",0,IF(A46&lt;MIN(Nadpłaty!J:J),0,IF(T46&lt;IFERROR(VLOOKUP(A46,Nadpłaty!$E:$F,2,FALSE),Nadpłaty!$I$2*Kredyt!$B$7),T46-V46,IF(A46&gt;MAX(Nadpłaty!$E:$E),Nadpłaty!$I$2*Kredyt!$B$7,IFERROR(VLOOKUP(A46,Nadpłaty!$E:$F,2,FALSE),0)))))</f>
        <v>7000</v>
      </c>
      <c r="V46" s="40">
        <f t="shared" si="14"/>
        <v>1226.7368875395052</v>
      </c>
      <c r="W46" s="41">
        <f t="shared" si="6"/>
        <v>3133.4780554395402</v>
      </c>
      <c r="X46" s="42">
        <f t="shared" si="17"/>
        <v>4360.2149429790452</v>
      </c>
      <c r="Y46" s="2"/>
    </row>
    <row r="47" spans="1:29" ht="12.75" customHeight="1" x14ac:dyDescent="0.2">
      <c r="A47" s="27">
        <f t="shared" si="15"/>
        <v>45016</v>
      </c>
      <c r="B47" s="25">
        <f>ROWS($B$23:B47)</f>
        <v>25</v>
      </c>
      <c r="C47" s="34">
        <f>MIN(IF(A47&lt;=WIBOR!$K$5,0,ROUND(YEARFRAC(A47,WIBOR!$K$5)*12,0)),$B$10)</f>
        <v>0</v>
      </c>
      <c r="D47" s="28">
        <f>($B$9-IF(Kredyt!$B$5="3M",WIBOR!$K$6,WIBOR!$K$7)/100)*MIN(IF(A47&lt;=WIBOR!$K$5,0,ROUND(YEARFRAC(A47,WIBOR!$K$5)*12,0)),$B$10)/$B$10+IF(Kredyt!$B$5="3M",WIBOR!$K$6,WIBOR!$K$7)/100</f>
        <v>5.8676190476190486E-2</v>
      </c>
      <c r="E47" s="28">
        <f>IFERROR(VLOOKUP(A47,WIBOR!$F:$H,IF(Kredyt!$B$5="3M",2,3),FALSE)/100,$B$9)</f>
        <v>6.9756521739130425E-2</v>
      </c>
      <c r="F47" s="26">
        <f t="shared" si="19"/>
        <v>9.075652173913043E-2</v>
      </c>
      <c r="G47" s="39">
        <f t="shared" si="7"/>
        <v>757866.66666666791</v>
      </c>
      <c r="H47" s="40">
        <f t="shared" si="1"/>
        <v>2255.5555555555557</v>
      </c>
      <c r="I47" s="41">
        <f t="shared" si="8"/>
        <v>5731.7785507246472</v>
      </c>
      <c r="J47" s="42">
        <f t="shared" si="2"/>
        <v>7987.3341062802028</v>
      </c>
      <c r="K47" s="39">
        <f t="shared" si="9"/>
        <v>789448.65611927398</v>
      </c>
      <c r="L47" s="40">
        <f t="shared" si="16"/>
        <v>515.87169408066779</v>
      </c>
      <c r="M47" s="41">
        <f t="shared" si="3"/>
        <v>5970.634510084682</v>
      </c>
      <c r="N47" s="42">
        <f t="shared" si="4"/>
        <v>6486.50620416535</v>
      </c>
      <c r="O47" s="39">
        <f t="shared" si="10"/>
        <v>426792.2848272681</v>
      </c>
      <c r="P47" s="43">
        <f>IF(O47="",0,IF(A47&lt;MIN(Nadpłaty!E:E),0,IF(O47&lt;IFERROR(VLOOKUP(A47,Nadpłaty!$E:$F,2,FALSE),Nadpłaty!$I$2*Kredyt!$B$7),O47-Q47,IF(A47&gt;MAX(Nadpłaty!$E:$E),Nadpłaty!$I$2*Kredyt!$B$7,IFERROR(VLOOKUP(A47,Nadpłaty!$E:$F,2,FALSE),0)))))</f>
        <v>7000</v>
      </c>
      <c r="Q47" s="40">
        <f t="shared" si="11"/>
        <v>278.89091619548884</v>
      </c>
      <c r="R47" s="41">
        <f t="shared" si="12"/>
        <v>3227.8486063349255</v>
      </c>
      <c r="S47" s="42">
        <f t="shared" si="5"/>
        <v>3506.7395225304144</v>
      </c>
      <c r="T47" s="39">
        <f t="shared" si="13"/>
        <v>405183.59421327378</v>
      </c>
      <c r="U47" s="43">
        <f>IF(T47="",0,IF(A47&lt;MIN(Nadpłaty!J:J),0,IF(T47&lt;IFERROR(VLOOKUP(A47,Nadpłaty!$E:$F,2,FALSE),Nadpłaty!$I$2*Kredyt!$B$7),T47-V47,IF(A47&gt;MAX(Nadpłaty!$E:$E),Nadpłaty!$I$2*Kredyt!$B$7,IFERROR(VLOOKUP(A47,Nadpłaty!$E:$F,2,FALSE),0)))))</f>
        <v>7000</v>
      </c>
      <c r="V47" s="40">
        <f t="shared" si="14"/>
        <v>1205.903554206172</v>
      </c>
      <c r="W47" s="41">
        <f t="shared" si="6"/>
        <v>3064.4211397129989</v>
      </c>
      <c r="X47" s="42">
        <f t="shared" si="17"/>
        <v>4270.3246939191704</v>
      </c>
      <c r="Y47" s="2"/>
    </row>
    <row r="48" spans="1:29" ht="12.75" customHeight="1" x14ac:dyDescent="0.2">
      <c r="A48" s="27">
        <f t="shared" si="15"/>
        <v>45046</v>
      </c>
      <c r="B48" s="25">
        <f>ROWS($B$23:B48)</f>
        <v>26</v>
      </c>
      <c r="C48" s="34">
        <f>MIN(IF(A48&lt;=WIBOR!$K$5,0,ROUND(YEARFRAC(A48,WIBOR!$K$5)*12,0)),$B$10)</f>
        <v>0</v>
      </c>
      <c r="D48" s="28">
        <f>($B$9-IF(Kredyt!$B$5="3M",WIBOR!$K$6,WIBOR!$K$7)/100)*MIN(IF(A48&lt;=WIBOR!$K$5,0,ROUND(YEARFRAC(A48,WIBOR!$K$5)*12,0)),$B$10)/$B$10+IF(Kredyt!$B$5="3M",WIBOR!$K$6,WIBOR!$K$7)/100</f>
        <v>5.8676190476190486E-2</v>
      </c>
      <c r="E48" s="28">
        <f>IFERROR(VLOOKUP(A48,WIBOR!$F:$H,IF(Kredyt!$B$5="3M",2,3),FALSE)/100,$B$9)</f>
        <v>6.9505263157894751E-2</v>
      </c>
      <c r="F48" s="26">
        <f t="shared" si="19"/>
        <v>9.0505263157894755E-2</v>
      </c>
      <c r="G48" s="39">
        <f t="shared" si="7"/>
        <v>755611.1111111124</v>
      </c>
      <c r="H48" s="40">
        <f t="shared" si="1"/>
        <v>2255.5555555555557</v>
      </c>
      <c r="I48" s="41">
        <f t="shared" si="8"/>
        <v>5698.8985380117074</v>
      </c>
      <c r="J48" s="42">
        <f t="shared" si="2"/>
        <v>7954.454093567263</v>
      </c>
      <c r="K48" s="39">
        <f t="shared" si="9"/>
        <v>788932.78442519333</v>
      </c>
      <c r="L48" s="40">
        <f t="shared" si="16"/>
        <v>522.27319324673385</v>
      </c>
      <c r="M48" s="41">
        <f t="shared" si="3"/>
        <v>5950.214105691065</v>
      </c>
      <c r="N48" s="42">
        <f t="shared" si="4"/>
        <v>6472.4872989377991</v>
      </c>
      <c r="O48" s="39">
        <f t="shared" si="10"/>
        <v>419513.39391107264</v>
      </c>
      <c r="P48" s="43">
        <f>IF(O48="",0,IF(A48&lt;MIN(Nadpłaty!E:E),0,IF(O48&lt;IFERROR(VLOOKUP(A48,Nadpłaty!$E:$F,2,FALSE),Nadpłaty!$I$2*Kredyt!$B$7),O48-Q48,IF(A48&gt;MAX(Nadpłaty!$E:$E),Nadpłaty!$I$2*Kredyt!$B$7,IFERROR(VLOOKUP(A48,Nadpłaty!$E:$F,2,FALSE),0)))))</f>
        <v>17500</v>
      </c>
      <c r="Q48" s="40">
        <f t="shared" si="11"/>
        <v>277.71770190453532</v>
      </c>
      <c r="R48" s="41">
        <f t="shared" si="12"/>
        <v>3164.0141761819327</v>
      </c>
      <c r="S48" s="42">
        <f t="shared" si="5"/>
        <v>3441.731878086468</v>
      </c>
      <c r="T48" s="39">
        <f t="shared" si="13"/>
        <v>396977.69065906759</v>
      </c>
      <c r="U48" s="43">
        <f>IF(T48="",0,IF(A48&lt;MIN(Nadpłaty!J:J),0,IF(T48&lt;IFERROR(VLOOKUP(A48,Nadpłaty!$E:$F,2,FALSE),Nadpłaty!$I$2*Kredyt!$B$7),T48-V48,IF(A48&gt;MAX(Nadpłaty!$E:$E),Nadpłaty!$I$2*Kredyt!$B$7,IFERROR(VLOOKUP(A48,Nadpłaty!$E:$F,2,FALSE),0)))))</f>
        <v>17500</v>
      </c>
      <c r="V48" s="40">
        <f t="shared" si="14"/>
        <v>1185.0080318181122</v>
      </c>
      <c r="W48" s="41">
        <f t="shared" si="6"/>
        <v>2994.0475300760208</v>
      </c>
      <c r="X48" s="42">
        <f t="shared" si="17"/>
        <v>4179.0555618941326</v>
      </c>
      <c r="Y48" s="2"/>
    </row>
    <row r="49" spans="1:25" ht="12.75" customHeight="1" x14ac:dyDescent="0.2">
      <c r="A49" s="27">
        <f t="shared" si="15"/>
        <v>45077</v>
      </c>
      <c r="B49" s="25">
        <f>ROWS($B$23:B49)</f>
        <v>27</v>
      </c>
      <c r="C49" s="34">
        <f>MIN(IF(A49&lt;=WIBOR!$K$5,0,ROUND(YEARFRAC(A49,WIBOR!$K$5)*12,0)),$B$10)</f>
        <v>0</v>
      </c>
      <c r="D49" s="28">
        <f>($B$9-IF(Kredyt!$B$5="3M",WIBOR!$K$6,WIBOR!$K$7)/100)*MIN(IF(A49&lt;=WIBOR!$K$5,0,ROUND(YEARFRAC(A49,WIBOR!$K$5)*12,0)),$B$10)/$B$10+IF(Kredyt!$B$5="3M",WIBOR!$K$6,WIBOR!$K$7)/100</f>
        <v>5.8676190476190486E-2</v>
      </c>
      <c r="E49" s="28">
        <f>IFERROR(VLOOKUP(A49,WIBOR!$F:$H,IF(Kredyt!$B$5="3M",2,3),FALSE)/100,$B$9)</f>
        <v>6.9500000000000006E-2</v>
      </c>
      <c r="F49" s="26">
        <f t="shared" si="19"/>
        <v>9.0500000000000011E-2</v>
      </c>
      <c r="G49" s="39">
        <f t="shared" si="7"/>
        <v>753355.5555555569</v>
      </c>
      <c r="H49" s="40">
        <f t="shared" si="1"/>
        <v>2255.5555555555557</v>
      </c>
      <c r="I49" s="41">
        <f t="shared" si="8"/>
        <v>5681.5564814814925</v>
      </c>
      <c r="J49" s="42">
        <f t="shared" si="2"/>
        <v>7937.1120370370481</v>
      </c>
      <c r="K49" s="39">
        <f t="shared" si="9"/>
        <v>788410.51123194664</v>
      </c>
      <c r="L49" s="40">
        <f t="shared" si="16"/>
        <v>526.26491310883512</v>
      </c>
      <c r="M49" s="41">
        <f t="shared" si="3"/>
        <v>5945.9292722075988</v>
      </c>
      <c r="N49" s="42">
        <f t="shared" si="4"/>
        <v>6472.1941853164335</v>
      </c>
      <c r="O49" s="39">
        <f t="shared" si="10"/>
        <v>401735.6762091681</v>
      </c>
      <c r="P49" s="43">
        <f>IF(O49="",0,IF(A49&lt;MIN(Nadpłaty!E:E),0,IF(O49&lt;IFERROR(VLOOKUP(A49,Nadpłaty!$E:$F,2,FALSE),Nadpłaty!$I$2*Kredyt!$B$7),O49-Q49,IF(A49&gt;MAX(Nadpłaty!$E:$E),Nadpłaty!$I$2*Kredyt!$B$7,IFERROR(VLOOKUP(A49,Nadpłaty!$E:$F,2,FALSE),0)))))</f>
        <v>10000</v>
      </c>
      <c r="Q49" s="40">
        <f t="shared" si="11"/>
        <v>268.15902086665403</v>
      </c>
      <c r="R49" s="41">
        <f t="shared" si="12"/>
        <v>3029.7565580774767</v>
      </c>
      <c r="S49" s="42">
        <f t="shared" si="5"/>
        <v>3297.9155789441306</v>
      </c>
      <c r="T49" s="39">
        <f t="shared" si="13"/>
        <v>378292.68262724951</v>
      </c>
      <c r="U49" s="43">
        <f>IF(T49="",0,IF(A49&lt;MIN(Nadpłaty!J:J),0,IF(T49&lt;IFERROR(VLOOKUP(A49,Nadpłaty!$E:$F,2,FALSE),Nadpłaty!$I$2*Kredyt!$B$7),T49-V49,IF(A49&gt;MAX(Nadpłaty!$E:$E),Nadpłaty!$I$2*Kredyt!$B$7,IFERROR(VLOOKUP(A49,Nadpłaty!$E:$F,2,FALSE),0)))))</f>
        <v>10000</v>
      </c>
      <c r="V49" s="40">
        <f t="shared" si="14"/>
        <v>1132.612822237274</v>
      </c>
      <c r="W49" s="41">
        <f t="shared" si="6"/>
        <v>2852.9573148138406</v>
      </c>
      <c r="X49" s="42">
        <f t="shared" si="17"/>
        <v>3985.5701370511147</v>
      </c>
      <c r="Y49" s="2"/>
    </row>
    <row r="50" spans="1:25" ht="12.75" customHeight="1" x14ac:dyDescent="0.2">
      <c r="A50" s="27">
        <f t="shared" si="15"/>
        <v>45107</v>
      </c>
      <c r="B50" s="25">
        <f>ROWS($B$23:B50)</f>
        <v>28</v>
      </c>
      <c r="C50" s="34">
        <f>MIN(IF(A50&lt;=WIBOR!$K$5,0,ROUND(YEARFRAC(A50,WIBOR!$K$5)*12,0)),$B$10)</f>
        <v>0</v>
      </c>
      <c r="D50" s="28">
        <f>($B$9-IF(Kredyt!$B$5="3M",WIBOR!$K$6,WIBOR!$K$7)/100)*MIN(IF(A50&lt;=WIBOR!$K$5,0,ROUND(YEARFRAC(A50,WIBOR!$K$5)*12,0)),$B$10)/$B$10+IF(Kredyt!$B$5="3M",WIBOR!$K$6,WIBOR!$K$7)/100</f>
        <v>5.8676190476190486E-2</v>
      </c>
      <c r="E50" s="28">
        <f>IFERROR(VLOOKUP(A50,WIBOR!$F:$H,IF(Kredyt!$B$5="3M",2,3),FALSE)/100,$B$9)</f>
        <v>6.9500000000000006E-2</v>
      </c>
      <c r="F50" s="26">
        <f t="shared" si="19"/>
        <v>9.0500000000000011E-2</v>
      </c>
      <c r="G50" s="39">
        <f t="shared" si="7"/>
        <v>751100.0000000014</v>
      </c>
      <c r="H50" s="40">
        <f t="shared" si="1"/>
        <v>2255.5555555555557</v>
      </c>
      <c r="I50" s="41">
        <f t="shared" si="8"/>
        <v>5664.5458333333445</v>
      </c>
      <c r="J50" s="42">
        <f t="shared" si="2"/>
        <v>7920.1013888889001</v>
      </c>
      <c r="K50" s="39">
        <f t="shared" si="9"/>
        <v>787884.24631883786</v>
      </c>
      <c r="L50" s="40">
        <f t="shared" si="16"/>
        <v>530.23382766186432</v>
      </c>
      <c r="M50" s="41">
        <f t="shared" si="3"/>
        <v>5941.9603576545696</v>
      </c>
      <c r="N50" s="42">
        <f t="shared" si="4"/>
        <v>6472.1941853164335</v>
      </c>
      <c r="O50" s="39">
        <f t="shared" si="10"/>
        <v>391467.51718830143</v>
      </c>
      <c r="P50" s="43">
        <f>IF(O50="",0,IF(A50&lt;MIN(Nadpłaty!E:E),0,IF(O50&lt;IFERROR(VLOOKUP(A50,Nadpłaty!$E:$F,2,FALSE),Nadpłaty!$I$2*Kredyt!$B$7),O50-Q50,IF(A50&gt;MAX(Nadpłaty!$E:$E),Nadpłaty!$I$2*Kredyt!$B$7,IFERROR(VLOOKUP(A50,Nadpłaty!$E:$F,2,FALSE),0)))))</f>
        <v>5000</v>
      </c>
      <c r="Q50" s="40">
        <f t="shared" si="11"/>
        <v>263.45154255063176</v>
      </c>
      <c r="R50" s="41">
        <f t="shared" si="12"/>
        <v>2952.3175254617736</v>
      </c>
      <c r="S50" s="42">
        <f t="shared" si="5"/>
        <v>3215.7690680124051</v>
      </c>
      <c r="T50" s="39">
        <f t="shared" si="13"/>
        <v>367160.06980501226</v>
      </c>
      <c r="U50" s="43">
        <f>IF(T50="",0,IF(A50&lt;MIN(Nadpłaty!J:J),0,IF(T50&lt;IFERROR(VLOOKUP(A50,Nadpłaty!$E:$F,2,FALSE),Nadpłaty!$I$2*Kredyt!$B$7),T50-V50,IF(A50&gt;MAX(Nadpłaty!$E:$E),Nadpłaty!$I$2*Kredyt!$B$7,IFERROR(VLOOKUP(A50,Nadpłaty!$E:$F,2,FALSE),0)))))</f>
        <v>5000</v>
      </c>
      <c r="V50" s="40">
        <f t="shared" si="14"/>
        <v>1102.582792207244</v>
      </c>
      <c r="W50" s="41">
        <f t="shared" si="6"/>
        <v>2768.9988597794677</v>
      </c>
      <c r="X50" s="42">
        <f t="shared" si="17"/>
        <v>3871.5816519867117</v>
      </c>
      <c r="Y50" s="2"/>
    </row>
    <row r="51" spans="1:25" ht="12.75" customHeight="1" x14ac:dyDescent="0.2">
      <c r="A51" s="27">
        <f t="shared" si="15"/>
        <v>45138</v>
      </c>
      <c r="B51" s="25">
        <f>ROWS($B$23:B51)</f>
        <v>29</v>
      </c>
      <c r="C51" s="34">
        <f>MIN(IF(A51&lt;=WIBOR!$K$5,0,ROUND(YEARFRAC(A51,WIBOR!$K$5)*12,0)),$B$10)</f>
        <v>0</v>
      </c>
      <c r="D51" s="28">
        <f>($B$9-IF(Kredyt!$B$5="3M",WIBOR!$K$6,WIBOR!$K$7)/100)*MIN(IF(A51&lt;=WIBOR!$K$5,0,ROUND(YEARFRAC(A51,WIBOR!$K$5)*12,0)),$B$10)/$B$10+IF(Kredyt!$B$5="3M",WIBOR!$K$6,WIBOR!$K$7)/100</f>
        <v>5.8676190476190486E-2</v>
      </c>
      <c r="E51" s="28">
        <f>IFERROR(VLOOKUP(A51,WIBOR!$F:$H,IF(Kredyt!$B$5="3M",2,3),FALSE)/100,$B$9)</f>
        <v>6.7600000000000007E-2</v>
      </c>
      <c r="F51" s="26">
        <f t="shared" si="19"/>
        <v>8.8600000000000012E-2</v>
      </c>
      <c r="G51" s="39">
        <f t="shared" si="7"/>
        <v>748844.44444444589</v>
      </c>
      <c r="H51" s="40">
        <f t="shared" si="1"/>
        <v>2255.5555555555557</v>
      </c>
      <c r="I51" s="41">
        <f t="shared" si="8"/>
        <v>5528.9681481481593</v>
      </c>
      <c r="J51" s="42">
        <f t="shared" si="2"/>
        <v>7784.523703703715</v>
      </c>
      <c r="K51" s="39">
        <f t="shared" si="9"/>
        <v>787354.01249117602</v>
      </c>
      <c r="L51" s="40">
        <f t="shared" si="16"/>
        <v>553.69909049286605</v>
      </c>
      <c r="M51" s="41">
        <f t="shared" si="3"/>
        <v>5813.2971255598504</v>
      </c>
      <c r="N51" s="42">
        <f t="shared" si="4"/>
        <v>6366.9962160527166</v>
      </c>
      <c r="O51" s="39">
        <f t="shared" si="10"/>
        <v>386204.06564575079</v>
      </c>
      <c r="P51" s="43">
        <f>IF(O51="",0,IF(A51&lt;MIN(Nadpłaty!E:E),0,IF(O51&lt;IFERROR(VLOOKUP(A51,Nadpłaty!$E:$F,2,FALSE),Nadpłaty!$I$2*Kredyt!$B$7),O51-Q51,IF(A51&gt;MAX(Nadpłaty!$E:$E),Nadpłaty!$I$2*Kredyt!$B$7,IFERROR(VLOOKUP(A51,Nadpłaty!$E:$F,2,FALSE),0)))))</f>
        <v>13500</v>
      </c>
      <c r="Q51" s="40">
        <f t="shared" si="11"/>
        <v>271.59427208113181</v>
      </c>
      <c r="R51" s="41">
        <f t="shared" si="12"/>
        <v>2851.4733513511273</v>
      </c>
      <c r="S51" s="42">
        <f t="shared" si="5"/>
        <v>3123.0676234322591</v>
      </c>
      <c r="T51" s="39">
        <f t="shared" si="13"/>
        <v>361057.48701280501</v>
      </c>
      <c r="U51" s="43">
        <f>IF(T51="",0,IF(A51&lt;MIN(Nadpłaty!J:J),0,IF(T51&lt;IFERROR(VLOOKUP(A51,Nadpłaty!$E:$F,2,FALSE),Nadpłaty!$I$2*Kredyt!$B$7),T51-V51,IF(A51&gt;MAX(Nadpłaty!$E:$E),Nadpłaty!$I$2*Kredyt!$B$7,IFERROR(VLOOKUP(A51,Nadpłaty!$E:$F,2,FALSE),0)))))</f>
        <v>13500</v>
      </c>
      <c r="V51" s="40">
        <f t="shared" si="14"/>
        <v>1087.5225512433885</v>
      </c>
      <c r="W51" s="41">
        <f t="shared" si="6"/>
        <v>2665.8077791112105</v>
      </c>
      <c r="X51" s="42">
        <f t="shared" si="17"/>
        <v>3753.330330354599</v>
      </c>
      <c r="Y51" s="2"/>
    </row>
    <row r="52" spans="1:25" ht="12.75" customHeight="1" x14ac:dyDescent="0.2">
      <c r="A52" s="27">
        <f t="shared" si="15"/>
        <v>45169</v>
      </c>
      <c r="B52" s="25">
        <f>ROWS($B$23:B52)</f>
        <v>30</v>
      </c>
      <c r="C52" s="34">
        <f>MIN(IF(A52&lt;=WIBOR!$K$5,0,ROUND(YEARFRAC(A52,WIBOR!$K$5)*12,0)),$B$10)</f>
        <v>0</v>
      </c>
      <c r="D52" s="28">
        <f>($B$9-IF(Kredyt!$B$5="3M",WIBOR!$K$6,WIBOR!$K$7)/100)*MIN(IF(A52&lt;=WIBOR!$K$5,0,ROUND(YEARFRAC(A52,WIBOR!$K$5)*12,0)),$B$10)/$B$10+IF(Kredyt!$B$5="3M",WIBOR!$K$6,WIBOR!$K$7)/100</f>
        <v>5.8676190476190486E-2</v>
      </c>
      <c r="E52" s="28">
        <f>IFERROR(VLOOKUP(A52,WIBOR!$F:$H,IF(Kredyt!$B$5="3M",2,3),FALSE)/100,$B$9)</f>
        <v>6.5472727272727294E-2</v>
      </c>
      <c r="F52" s="26">
        <f t="shared" si="19"/>
        <v>8.6472727272727298E-2</v>
      </c>
      <c r="G52" s="39">
        <f t="shared" si="7"/>
        <v>746588.88888889039</v>
      </c>
      <c r="H52" s="40">
        <f t="shared" si="1"/>
        <v>2255.5555555555557</v>
      </c>
      <c r="I52" s="41">
        <f t="shared" si="8"/>
        <v>5379.9647811447931</v>
      </c>
      <c r="J52" s="42">
        <f t="shared" si="2"/>
        <v>7635.5203367003487</v>
      </c>
      <c r="K52" s="39">
        <f t="shared" si="9"/>
        <v>786800.31340068311</v>
      </c>
      <c r="L52" s="40">
        <f t="shared" si="16"/>
        <v>580.39167326525592</v>
      </c>
      <c r="M52" s="41">
        <f t="shared" si="3"/>
        <v>5669.7307432328025</v>
      </c>
      <c r="N52" s="42">
        <f t="shared" si="4"/>
        <v>6250.1224164980586</v>
      </c>
      <c r="O52" s="39">
        <f t="shared" si="10"/>
        <v>372432.47137366963</v>
      </c>
      <c r="P52" s="43">
        <f>IF(O52="",0,IF(A52&lt;MIN(Nadpłaty!E:E),0,IF(O52&lt;IFERROR(VLOOKUP(A52,Nadpłaty!$E:$F,2,FALSE),Nadpłaty!$I$2*Kredyt!$B$7),O52-Q52,IF(A52&gt;MAX(Nadpłaty!$E:$E),Nadpłaty!$I$2*Kredyt!$B$7,IFERROR(VLOOKUP(A52,Nadpłaty!$E:$F,2,FALSE),0)))))</f>
        <v>8000</v>
      </c>
      <c r="Q52" s="40">
        <f t="shared" si="11"/>
        <v>274.7287991086493</v>
      </c>
      <c r="R52" s="41">
        <f t="shared" si="12"/>
        <v>2683.770960383596</v>
      </c>
      <c r="S52" s="42">
        <f t="shared" si="5"/>
        <v>2958.4997594922452</v>
      </c>
      <c r="T52" s="39">
        <f t="shared" si="13"/>
        <v>346469.96446156164</v>
      </c>
      <c r="U52" s="43">
        <f>IF(T52="",0,IF(A52&lt;MIN(Nadpłaty!J:J),0,IF(T52&lt;IFERROR(VLOOKUP(A52,Nadpłaty!$E:$F,2,FALSE),Nadpłaty!$I$2*Kredyt!$B$7),T52-V52,IF(A52&gt;MAX(Nadpłaty!$E:$E),Nadpłaty!$I$2*Kredyt!$B$7,IFERROR(VLOOKUP(A52,Nadpłaty!$E:$F,2,FALSE),0)))))</f>
        <v>8000</v>
      </c>
      <c r="V52" s="40">
        <f t="shared" si="14"/>
        <v>1046.7370527539626</v>
      </c>
      <c r="W52" s="41">
        <f t="shared" si="6"/>
        <v>2496.6835620896782</v>
      </c>
      <c r="X52" s="42">
        <f t="shared" si="17"/>
        <v>3543.4206148436406</v>
      </c>
      <c r="Y52" s="2"/>
    </row>
    <row r="53" spans="1:25" ht="12.75" customHeight="1" x14ac:dyDescent="0.2">
      <c r="A53" s="27">
        <f t="shared" si="15"/>
        <v>45199</v>
      </c>
      <c r="B53" s="25">
        <f>ROWS($B$23:B53)</f>
        <v>31</v>
      </c>
      <c r="C53" s="34">
        <f>MIN(IF(A53&lt;=WIBOR!$K$5,0,ROUND(YEARFRAC(A53,WIBOR!$K$5)*12,0)),$B$10)</f>
        <v>0</v>
      </c>
      <c r="D53" s="28">
        <f>($B$9-IF(Kredyt!$B$5="3M",WIBOR!$K$6,WIBOR!$K$7)/100)*MIN(IF(A53&lt;=WIBOR!$K$5,0,ROUND(YEARFRAC(A53,WIBOR!$K$5)*12,0)),$B$10)/$B$10+IF(Kredyt!$B$5="3M",WIBOR!$K$6,WIBOR!$K$7)/100</f>
        <v>5.8676190476190486E-2</v>
      </c>
      <c r="E53" s="28">
        <f>IFERROR(VLOOKUP(A53,WIBOR!$F:$H,IF(Kredyt!$B$5="3M",2,3),FALSE)/100,$B$9)</f>
        <v>5.8376190476190484E-2</v>
      </c>
      <c r="F53" s="26">
        <f t="shared" si="19"/>
        <v>7.9376190476190489E-2</v>
      </c>
      <c r="G53" s="39">
        <f t="shared" si="7"/>
        <v>744333.33333333489</v>
      </c>
      <c r="H53" s="40">
        <f t="shared" si="1"/>
        <v>2255.5555555555557</v>
      </c>
      <c r="I53" s="41">
        <f t="shared" si="8"/>
        <v>4923.5287037037151</v>
      </c>
      <c r="J53" s="42">
        <f t="shared" si="2"/>
        <v>7179.0842592592708</v>
      </c>
      <c r="K53" s="39">
        <f t="shared" si="9"/>
        <v>786219.92172741785</v>
      </c>
      <c r="L53" s="40">
        <f t="shared" si="16"/>
        <v>666.06201092699723</v>
      </c>
      <c r="M53" s="41">
        <f t="shared" si="3"/>
        <v>5200.5951886009252</v>
      </c>
      <c r="N53" s="42">
        <f t="shared" si="4"/>
        <v>5866.6571995279228</v>
      </c>
      <c r="O53" s="39">
        <f t="shared" si="10"/>
        <v>364157.74257456098</v>
      </c>
      <c r="P53" s="43">
        <f>IF(O53="",0,IF(A53&lt;MIN(Nadpłaty!E:E),0,IF(O53&lt;IFERROR(VLOOKUP(A53,Nadpłaty!$E:$F,2,FALSE),Nadpłaty!$I$2*Kredyt!$B$7),O53-Q53,IF(A53&gt;MAX(Nadpłaty!$E:$E),Nadpłaty!$I$2*Kredyt!$B$7,IFERROR(VLOOKUP(A53,Nadpłaty!$E:$F,2,FALSE),0)))))</f>
        <v>13000</v>
      </c>
      <c r="Q53" s="40">
        <f t="shared" si="11"/>
        <v>308.50355175551056</v>
      </c>
      <c r="R53" s="41">
        <f t="shared" si="12"/>
        <v>2408.7878614981582</v>
      </c>
      <c r="S53" s="42">
        <f t="shared" si="5"/>
        <v>2717.2914132536689</v>
      </c>
      <c r="T53" s="39">
        <f t="shared" si="13"/>
        <v>337423.22740880767</v>
      </c>
      <c r="U53" s="43">
        <f>IF(T53="",0,IF(A53&lt;MIN(Nadpłaty!J:J),0,IF(T53&lt;IFERROR(VLOOKUP(A53,Nadpłaty!$E:$F,2,FALSE),Nadpłaty!$I$2*Kredyt!$B$7),T53-V53,IF(A53&gt;MAX(Nadpłaty!$E:$E),Nadpłaty!$I$2*Kredyt!$B$7,IFERROR(VLOOKUP(A53,Nadpłaty!$E:$F,2,FALSE),0)))))</f>
        <v>13000</v>
      </c>
      <c r="V53" s="40">
        <f t="shared" si="14"/>
        <v>1022.4946285115384</v>
      </c>
      <c r="W53" s="41">
        <f t="shared" si="6"/>
        <v>2231.9475308243714</v>
      </c>
      <c r="X53" s="42">
        <f t="shared" si="17"/>
        <v>3254.4421593359098</v>
      </c>
      <c r="Y53" s="2"/>
    </row>
    <row r="54" spans="1:25" ht="12.75" customHeight="1" x14ac:dyDescent="0.2">
      <c r="A54" s="27">
        <f t="shared" si="15"/>
        <v>45230</v>
      </c>
      <c r="B54" s="25">
        <f>ROWS($B$23:B54)</f>
        <v>32</v>
      </c>
      <c r="C54" s="34">
        <f>MIN(IF(A54&lt;=WIBOR!$K$5,0,ROUND(YEARFRAC(A54,WIBOR!$K$5)*12,0)),$B$10)</f>
        <v>0</v>
      </c>
      <c r="D54" s="28">
        <f>($B$9-IF(Kredyt!$B$5="3M",WIBOR!$K$6,WIBOR!$K$7)/100)*MIN(IF(A54&lt;=WIBOR!$K$5,0,ROUND(YEARFRAC(A54,WIBOR!$K$5)*12,0)),$B$10)/$B$10+IF(Kredyt!$B$5="3M",WIBOR!$K$6,WIBOR!$K$7)/100</f>
        <v>5.8676190476190486E-2</v>
      </c>
      <c r="E54" s="28">
        <f>IFERROR(VLOOKUP(A54,WIBOR!$F:$H,IF(Kredyt!$B$5="3M",2,3),FALSE)/100,$B$9)</f>
        <v>5.5781818181818175E-2</v>
      </c>
      <c r="F54" s="26">
        <f t="shared" si="19"/>
        <v>7.6781818181818173E-2</v>
      </c>
      <c r="G54" s="39">
        <f t="shared" si="7"/>
        <v>742077.77777777938</v>
      </c>
      <c r="H54" s="40">
        <f t="shared" si="1"/>
        <v>2255.5555555555557</v>
      </c>
      <c r="I54" s="41">
        <f t="shared" si="8"/>
        <v>4748.1734175084275</v>
      </c>
      <c r="J54" s="42">
        <f t="shared" si="2"/>
        <v>7003.7289730639832</v>
      </c>
      <c r="K54" s="39">
        <f t="shared" si="9"/>
        <v>785553.85971649084</v>
      </c>
      <c r="L54" s="40">
        <f t="shared" si="16"/>
        <v>702.68425997741406</v>
      </c>
      <c r="M54" s="41">
        <f t="shared" si="3"/>
        <v>5026.3544690647586</v>
      </c>
      <c r="N54" s="42">
        <f t="shared" si="4"/>
        <v>5729.0387290421731</v>
      </c>
      <c r="O54" s="39">
        <f t="shared" si="10"/>
        <v>350849.23902280547</v>
      </c>
      <c r="P54" s="43">
        <f>IF(O54="",0,IF(A54&lt;MIN(Nadpłaty!E:E),0,IF(O54&lt;IFERROR(VLOOKUP(A54,Nadpłaty!$E:$F,2,FALSE),Nadpłaty!$I$2*Kredyt!$B$7),O54-Q54,IF(A54&gt;MAX(Nadpłaty!$E:$E),Nadpłaty!$I$2*Kredyt!$B$7,IFERROR(VLOOKUP(A54,Nadpłaty!$E:$F,2,FALSE),0)))))</f>
        <v>10400</v>
      </c>
      <c r="Q54" s="40">
        <f t="shared" si="11"/>
        <v>313.8374725513471</v>
      </c>
      <c r="R54" s="41">
        <f t="shared" si="12"/>
        <v>2244.9035399898598</v>
      </c>
      <c r="S54" s="42">
        <f t="shared" si="5"/>
        <v>2558.7410125412071</v>
      </c>
      <c r="T54" s="39">
        <f t="shared" si="13"/>
        <v>323400.73278029612</v>
      </c>
      <c r="U54" s="43">
        <f>IF(T54="",0,IF(A54&lt;MIN(Nadpłaty!J:J),0,IF(T54&lt;IFERROR(VLOOKUP(A54,Nadpłaty!$E:$F,2,FALSE),Nadpłaty!$I$2*Kredyt!$B$7),T54-V54,IF(A54&gt;MAX(Nadpłaty!$E:$E),Nadpłaty!$I$2*Kredyt!$B$7,IFERROR(VLOOKUP(A54,Nadpłaty!$E:$F,2,FALSE),0)))))</f>
        <v>10400</v>
      </c>
      <c r="V54" s="40">
        <f t="shared" si="14"/>
        <v>982.98095069998817</v>
      </c>
      <c r="W54" s="41">
        <f t="shared" si="6"/>
        <v>2069.2746886836217</v>
      </c>
      <c r="X54" s="42">
        <f t="shared" si="17"/>
        <v>3052.2556393836098</v>
      </c>
      <c r="Y54" s="2"/>
    </row>
    <row r="55" spans="1:25" ht="12.75" customHeight="1" x14ac:dyDescent="0.2">
      <c r="A55" s="27">
        <f t="shared" si="15"/>
        <v>45260</v>
      </c>
      <c r="B55" s="25">
        <f>ROWS($B$23:B55)</f>
        <v>33</v>
      </c>
      <c r="C55" s="34">
        <f>MIN(IF(A55&lt;=WIBOR!$K$5,0,ROUND(YEARFRAC(A55,WIBOR!$K$5)*12,0)),$B$10)</f>
        <v>0</v>
      </c>
      <c r="D55" s="28">
        <f>($B$9-IF(Kredyt!$B$5="3M",WIBOR!$K$6,WIBOR!$K$7)/100)*MIN(IF(A55&lt;=WIBOR!$K$5,0,ROUND(YEARFRAC(A55,WIBOR!$K$5)*12,0)),$B$10)/$B$10+IF(Kredyt!$B$5="3M",WIBOR!$K$6,WIBOR!$K$7)/100</f>
        <v>5.8676190476190486E-2</v>
      </c>
      <c r="E55" s="28">
        <f>IFERROR(VLOOKUP(A55,WIBOR!$F:$H,IF(Kredyt!$B$5="3M",2,3),FALSE)/100,$B$9)</f>
        <v>5.7314285714285713E-2</v>
      </c>
      <c r="F55" s="26">
        <f t="shared" si="19"/>
        <v>7.8314285714285711E-2</v>
      </c>
      <c r="G55" s="39">
        <f t="shared" si="7"/>
        <v>739822.22222222388</v>
      </c>
      <c r="H55" s="40">
        <f t="shared" si="1"/>
        <v>2255.5555555555557</v>
      </c>
      <c r="I55" s="41">
        <f t="shared" si="8"/>
        <v>4828.2207407407514</v>
      </c>
      <c r="J55" s="42">
        <f t="shared" si="2"/>
        <v>7083.776296296307</v>
      </c>
      <c r="K55" s="39">
        <f t="shared" si="9"/>
        <v>784851.17545651342</v>
      </c>
      <c r="L55" s="40">
        <f t="shared" si="16"/>
        <v>687.94259263143499</v>
      </c>
      <c r="M55" s="41">
        <f t="shared" si="3"/>
        <v>5122.0882664911978</v>
      </c>
      <c r="N55" s="42">
        <f t="shared" si="4"/>
        <v>5810.030859122633</v>
      </c>
      <c r="O55" s="39">
        <f t="shared" si="10"/>
        <v>340135.40155025414</v>
      </c>
      <c r="P55" s="43">
        <f>IF(O55="",0,IF(A55&lt;MIN(Nadpłaty!E:E),0,IF(O55&lt;IFERROR(VLOOKUP(A55,Nadpłaty!$E:$F,2,FALSE),Nadpłaty!$I$2*Kredyt!$B$7),O55-Q55,IF(A55&gt;MAX(Nadpłaty!$E:$E),Nadpłaty!$I$2*Kredyt!$B$7,IFERROR(VLOOKUP(A55,Nadpłaty!$E:$F,2,FALSE),0)))))</f>
        <v>10000</v>
      </c>
      <c r="Q55" s="40">
        <f t="shared" si="11"/>
        <v>298.13757984386308</v>
      </c>
      <c r="R55" s="41">
        <f t="shared" si="12"/>
        <v>2219.7884182124922</v>
      </c>
      <c r="S55" s="42">
        <f t="shared" si="5"/>
        <v>2517.9259980563552</v>
      </c>
      <c r="T55" s="39">
        <f t="shared" si="13"/>
        <v>312017.75182959612</v>
      </c>
      <c r="U55" s="43">
        <f>IF(T55="",0,IF(A55&lt;MIN(Nadpłaty!J:J),0,IF(T55&lt;IFERROR(VLOOKUP(A55,Nadpłaty!$E:$F,2,FALSE),Nadpłaty!$I$2*Kredyt!$B$7),T55-V55,IF(A55&gt;MAX(Nadpłaty!$E:$E),Nadpłaty!$I$2*Kredyt!$B$7,IFERROR(VLOOKUP(A55,Nadpłaty!$E:$F,2,FALSE),0)))))</f>
        <v>10000</v>
      </c>
      <c r="V55" s="40">
        <f t="shared" si="14"/>
        <v>951.2736336268174</v>
      </c>
      <c r="W55" s="41">
        <f t="shared" si="6"/>
        <v>2036.2872803926737</v>
      </c>
      <c r="X55" s="42">
        <f t="shared" si="17"/>
        <v>2987.5609140194911</v>
      </c>
      <c r="Y55" s="2"/>
    </row>
    <row r="56" spans="1:25" ht="12.75" customHeight="1" x14ac:dyDescent="0.2">
      <c r="A56" s="27">
        <f t="shared" si="15"/>
        <v>45291</v>
      </c>
      <c r="B56" s="25">
        <f>ROWS($B$23:B56)</f>
        <v>34</v>
      </c>
      <c r="C56" s="34">
        <f>MIN(IF(A56&lt;=WIBOR!$K$5,0,ROUND(YEARFRAC(A56,WIBOR!$K$5)*12,0)),$B$10)</f>
        <v>0</v>
      </c>
      <c r="D56" s="28">
        <f>($B$9-IF(Kredyt!$B$5="3M",WIBOR!$K$6,WIBOR!$K$7)/100)*MIN(IF(A56&lt;=WIBOR!$K$5,0,ROUND(YEARFRAC(A56,WIBOR!$K$5)*12,0)),$B$10)/$B$10+IF(Kredyt!$B$5="3M",WIBOR!$K$6,WIBOR!$K$7)/100</f>
        <v>5.8676190476190486E-2</v>
      </c>
      <c r="E56" s="28">
        <f>IFERROR(VLOOKUP(A56,WIBOR!$F:$H,IF(Kredyt!$B$5="3M",2,3),FALSE)/100,$B$9)</f>
        <v>5.8205263157894718E-2</v>
      </c>
      <c r="F56" s="26">
        <f t="shared" si="19"/>
        <v>7.9205263157894723E-2</v>
      </c>
      <c r="G56" s="39">
        <f t="shared" si="7"/>
        <v>737566.66666666837</v>
      </c>
      <c r="H56" s="40">
        <f t="shared" si="1"/>
        <v>2255.5555555555557</v>
      </c>
      <c r="I56" s="41">
        <f t="shared" si="8"/>
        <v>4868.2634941520573</v>
      </c>
      <c r="J56" s="42">
        <f t="shared" si="2"/>
        <v>7123.819049707613</v>
      </c>
      <c r="K56" s="39">
        <f t="shared" si="9"/>
        <v>784163.23286388197</v>
      </c>
      <c r="L56" s="40">
        <f t="shared" si="16"/>
        <v>681.42272890914933</v>
      </c>
      <c r="M56" s="41">
        <f t="shared" si="3"/>
        <v>5175.8212681441046</v>
      </c>
      <c r="N56" s="42">
        <f t="shared" si="4"/>
        <v>5857.2439970532541</v>
      </c>
      <c r="O56" s="39">
        <f t="shared" si="10"/>
        <v>329837.26397041028</v>
      </c>
      <c r="P56" s="43">
        <f>IF(O56="",0,IF(A56&lt;MIN(Nadpłaty!E:E),0,IF(O56&lt;IFERROR(VLOOKUP(A56,Nadpłaty!$E:$F,2,FALSE),Nadpłaty!$I$2*Kredyt!$B$7),O56-Q56,IF(A56&gt;MAX(Nadpłaty!$E:$E),Nadpłaty!$I$2*Kredyt!$B$7,IFERROR(VLOOKUP(A56,Nadpłaty!$E:$F,2,FALSE),0)))))</f>
        <v>15000</v>
      </c>
      <c r="Q56" s="40">
        <f t="shared" si="11"/>
        <v>286.62222237810386</v>
      </c>
      <c r="R56" s="41">
        <f t="shared" si="12"/>
        <v>2177.0706076713614</v>
      </c>
      <c r="S56" s="42">
        <f t="shared" si="5"/>
        <v>2463.6928300494651</v>
      </c>
      <c r="T56" s="39">
        <f t="shared" si="13"/>
        <v>301066.47819596931</v>
      </c>
      <c r="U56" s="43">
        <f>IF(T56="",0,IF(A56&lt;MIN(Nadpłaty!J:J),0,IF(T56&lt;IFERROR(VLOOKUP(A56,Nadpłaty!$E:$F,2,FALSE),Nadpłaty!$I$2*Kredyt!$B$7),T56-V56,IF(A56&gt;MAX(Nadpłaty!$E:$E),Nadpłaty!$I$2*Kredyt!$B$7,IFERROR(VLOOKUP(A56,Nadpłaty!$E:$F,2,FALSE),0)))))</f>
        <v>15000</v>
      </c>
      <c r="V56" s="40">
        <f t="shared" si="14"/>
        <v>920.69259387146576</v>
      </c>
      <c r="W56" s="41">
        <f t="shared" si="6"/>
        <v>1987.1708027943603</v>
      </c>
      <c r="X56" s="42">
        <f t="shared" si="17"/>
        <v>2907.8633966658263</v>
      </c>
      <c r="Y56" s="2"/>
    </row>
    <row r="57" spans="1:25" ht="12.75" customHeight="1" x14ac:dyDescent="0.2">
      <c r="A57" s="27">
        <f t="shared" si="15"/>
        <v>45322</v>
      </c>
      <c r="B57" s="25">
        <f>ROWS($B$23:B57)</f>
        <v>35</v>
      </c>
      <c r="C57" s="34">
        <f>MIN(IF(A57&lt;=WIBOR!$K$5,0,ROUND(YEARFRAC(A57,WIBOR!$K$5)*12,0)),$B$10)</f>
        <v>0</v>
      </c>
      <c r="D57" s="28">
        <f>($B$9-IF(Kredyt!$B$5="3M",WIBOR!$K$6,WIBOR!$K$7)/100)*MIN(IF(A57&lt;=WIBOR!$K$5,0,ROUND(YEARFRAC(A57,WIBOR!$K$5)*12,0)),$B$10)/$B$10+IF(Kredyt!$B$5="3M",WIBOR!$K$6,WIBOR!$K$7)/100</f>
        <v>5.8676190476190486E-2</v>
      </c>
      <c r="E57" s="28">
        <f>IFERROR(VLOOKUP(A57,WIBOR!$F:$H,IF(Kredyt!$B$5="3M",2,3),FALSE)/100,$B$9)</f>
        <v>5.8386363636363618E-2</v>
      </c>
      <c r="F57" s="26">
        <f t="shared" si="19"/>
        <v>7.9386363636363616E-2</v>
      </c>
      <c r="G57" s="39">
        <f t="shared" si="7"/>
        <v>735311.11111111287</v>
      </c>
      <c r="H57" s="40">
        <f t="shared" si="1"/>
        <v>2255.5555555555557</v>
      </c>
      <c r="I57" s="41">
        <f t="shared" si="8"/>
        <v>4864.4729377104477</v>
      </c>
      <c r="J57" s="42">
        <f t="shared" si="2"/>
        <v>7120.0284932660034</v>
      </c>
      <c r="K57" s="39">
        <f t="shared" si="9"/>
        <v>783481.81013497279</v>
      </c>
      <c r="L57" s="40">
        <f t="shared" si="16"/>
        <v>683.69463395898583</v>
      </c>
      <c r="M57" s="41">
        <f t="shared" si="3"/>
        <v>5183.1476568209455</v>
      </c>
      <c r="N57" s="42">
        <f t="shared" si="4"/>
        <v>5866.8422907799313</v>
      </c>
      <c r="O57" s="39">
        <f t="shared" si="10"/>
        <v>314550.64174803218</v>
      </c>
      <c r="P57" s="43">
        <f>IF(O57="",0,IF(A57&lt;MIN(Nadpłaty!E:E),0,IF(O57&lt;IFERROR(VLOOKUP(A57,Nadpłaty!$E:$F,2,FALSE),Nadpłaty!$I$2*Kredyt!$B$7),O57-Q57,IF(A57&gt;MAX(Nadpłaty!$E:$E),Nadpłaty!$I$2*Kredyt!$B$7,IFERROR(VLOOKUP(A57,Nadpłaty!$E:$F,2,FALSE),0)))))</f>
        <v>30000</v>
      </c>
      <c r="Q57" s="40">
        <f t="shared" si="11"/>
        <v>274.48829454564685</v>
      </c>
      <c r="R57" s="41">
        <f t="shared" si="12"/>
        <v>2080.9193023217349</v>
      </c>
      <c r="S57" s="42">
        <f t="shared" si="5"/>
        <v>2355.4075968673819</v>
      </c>
      <c r="T57" s="39">
        <f t="shared" si="13"/>
        <v>285145.78560209787</v>
      </c>
      <c r="U57" s="43">
        <f>IF(T57="",0,IF(A57&lt;MIN(Nadpłaty!J:J),0,IF(T57&lt;IFERROR(VLOOKUP(A57,Nadpłaty!$E:$F,2,FALSE),Nadpłaty!$I$2*Kredyt!$B$7),T57-V57,IF(A57&gt;MAX(Nadpłaty!$E:$E),Nadpłaty!$I$2*Kredyt!$B$7,IFERROR(VLOOKUP(A57,Nadpłaty!$E:$F,2,FALSE),0)))))</f>
        <v>30000</v>
      </c>
      <c r="V57" s="40">
        <f t="shared" si="14"/>
        <v>874.68032393281555</v>
      </c>
      <c r="W57" s="41">
        <f t="shared" si="6"/>
        <v>1886.3905854320599</v>
      </c>
      <c r="X57" s="42">
        <f t="shared" si="17"/>
        <v>2761.0709093648757</v>
      </c>
      <c r="Y57" s="2"/>
    </row>
    <row r="58" spans="1:25" ht="12.75" customHeight="1" x14ac:dyDescent="0.2">
      <c r="A58" s="27">
        <f t="shared" si="15"/>
        <v>45351</v>
      </c>
      <c r="B58" s="25">
        <f>ROWS($B$23:B58)</f>
        <v>36</v>
      </c>
      <c r="C58" s="34">
        <f>MIN(IF(A58&lt;=WIBOR!$K$5,0,ROUND(YEARFRAC(A58,WIBOR!$K$5)*12,0)),$B$10)</f>
        <v>0</v>
      </c>
      <c r="D58" s="28">
        <f>($B$9-IF(Kredyt!$B$5="3M",WIBOR!$K$6,WIBOR!$K$7)/100)*MIN(IF(A58&lt;=WIBOR!$K$5,0,ROUND(YEARFRAC(A58,WIBOR!$K$5)*12,0)),$B$10)/$B$10+IF(Kredyt!$B$5="3M",WIBOR!$K$6,WIBOR!$K$7)/100</f>
        <v>5.8676190476190486E-2</v>
      </c>
      <c r="E58" s="28">
        <f>IFERROR(VLOOKUP(A58,WIBOR!$F:$H,IF(Kredyt!$B$5="3M",2,3),FALSE)/100,$B$9)</f>
        <v>5.8538095238095222E-2</v>
      </c>
      <c r="F58" s="26">
        <f t="shared" si="19"/>
        <v>7.9538095238095227E-2</v>
      </c>
      <c r="G58" s="39">
        <f t="shared" si="7"/>
        <v>733055.55555555737</v>
      </c>
      <c r="H58" s="40">
        <f t="shared" si="1"/>
        <v>2255.5555555555557</v>
      </c>
      <c r="I58" s="41">
        <f t="shared" si="8"/>
        <v>4858.8202160493938</v>
      </c>
      <c r="J58" s="42">
        <f t="shared" si="2"/>
        <v>7114.3757716049495</v>
      </c>
      <c r="K58" s="39">
        <f t="shared" si="9"/>
        <v>782798.11550101382</v>
      </c>
      <c r="L58" s="40">
        <f t="shared" si="16"/>
        <v>686.35223625647404</v>
      </c>
      <c r="M58" s="41">
        <f t="shared" si="3"/>
        <v>5188.5225885767586</v>
      </c>
      <c r="N58" s="42">
        <f t="shared" si="4"/>
        <v>5874.8748248332322</v>
      </c>
      <c r="O58" s="39">
        <f t="shared" si="10"/>
        <v>284276.15345348656</v>
      </c>
      <c r="P58" s="43">
        <f>IF(O58="",0,IF(A58&lt;MIN(Nadpłaty!E:E),0,IF(O58&lt;IFERROR(VLOOKUP(A58,Nadpłaty!$E:$F,2,FALSE),Nadpłaty!$I$2*Kredyt!$B$7),O58-Q58,IF(A58&gt;MAX(Nadpłaty!$E:$E),Nadpłaty!$I$2*Kredyt!$B$7,IFERROR(VLOOKUP(A58,Nadpłaty!$E:$F,2,FALSE),0)))))</f>
        <v>0</v>
      </c>
      <c r="Q58" s="40">
        <f t="shared" si="11"/>
        <v>249.25146059186753</v>
      </c>
      <c r="R58" s="41">
        <f t="shared" si="12"/>
        <v>1884.2319806085657</v>
      </c>
      <c r="S58" s="42">
        <f t="shared" si="5"/>
        <v>2133.4834412004334</v>
      </c>
      <c r="T58" s="39">
        <f t="shared" si="13"/>
        <v>254271.10527816505</v>
      </c>
      <c r="U58" s="43">
        <f>IF(T58="",0,IF(A58&lt;MIN(Nadpłaty!J:J),0,IF(T58&lt;IFERROR(VLOOKUP(A58,Nadpłaty!$E:$F,2,FALSE),Nadpłaty!$I$2*Kredyt!$B$7),T58-V58,IF(A58&gt;MAX(Nadpłaty!$E:$E),Nadpłaty!$I$2*Kredyt!$B$7,IFERROR(VLOOKUP(A58,Nadpłaty!$E:$F,2,FALSE),0)))))</f>
        <v>0</v>
      </c>
      <c r="V58" s="40">
        <f t="shared" si="14"/>
        <v>782.37263162512318</v>
      </c>
      <c r="W58" s="41">
        <f t="shared" si="6"/>
        <v>1685.3532823258693</v>
      </c>
      <c r="X58" s="42">
        <f t="shared" si="17"/>
        <v>2467.7259139509924</v>
      </c>
      <c r="Y58" s="2"/>
    </row>
    <row r="59" spans="1:25" ht="12.75" customHeight="1" x14ac:dyDescent="0.2">
      <c r="A59" s="27">
        <f t="shared" si="15"/>
        <v>45382</v>
      </c>
      <c r="B59" s="25">
        <f>ROWS($B$23:B59)</f>
        <v>37</v>
      </c>
      <c r="C59" s="34">
        <f>MIN(IF(A59&lt;=WIBOR!$K$5,0,ROUND(YEARFRAC(A59,WIBOR!$K$5)*12,0)),$B$10)</f>
        <v>0</v>
      </c>
      <c r="D59" s="28">
        <f>($B$9-IF(Kredyt!$B$5="3M",WIBOR!$K$6,WIBOR!$K$7)/100)*MIN(IF(A59&lt;=WIBOR!$K$5,0,ROUND(YEARFRAC(A59,WIBOR!$K$5)*12,0)),$B$10)/$B$10+IF(Kredyt!$B$5="3M",WIBOR!$K$6,WIBOR!$K$7)/100</f>
        <v>5.8676190476190486E-2</v>
      </c>
      <c r="E59" s="28">
        <f>IFERROR(VLOOKUP(A59,WIBOR!$F:$H,IF(Kredyt!$B$5="3M",2,3),FALSE)/100,$B$9)</f>
        <v>5.8580952380952379E-2</v>
      </c>
      <c r="F59" s="26">
        <f t="shared" si="19"/>
        <v>7.9580952380952377E-2</v>
      </c>
      <c r="G59" s="39">
        <f t="shared" si="7"/>
        <v>730800.00000000186</v>
      </c>
      <c r="H59" s="40">
        <f t="shared" si="1"/>
        <v>2255.5555555555557</v>
      </c>
      <c r="I59" s="41">
        <f t="shared" si="8"/>
        <v>4846.4800000000123</v>
      </c>
      <c r="J59" s="42">
        <f t="shared" si="2"/>
        <v>7102.035555555568</v>
      </c>
      <c r="K59" s="39">
        <f t="shared" si="9"/>
        <v>782111.76326475735</v>
      </c>
      <c r="L59" s="40">
        <f t="shared" si="16"/>
        <v>690.37388902895759</v>
      </c>
      <c r="M59" s="41">
        <f t="shared" si="3"/>
        <v>5186.7665824129463</v>
      </c>
      <c r="N59" s="42">
        <f t="shared" si="4"/>
        <v>5877.1404714419041</v>
      </c>
      <c r="O59" s="39">
        <f t="shared" si="10"/>
        <v>284026.90199289471</v>
      </c>
      <c r="P59" s="43">
        <f>IF(O59="",0,IF(A59&lt;MIN(Nadpłaty!E:E),0,IF(O59&lt;IFERROR(VLOOKUP(A59,Nadpłaty!$E:$F,2,FALSE),Nadpłaty!$I$2*Kredyt!$B$7),O59-Q59,IF(A59&gt;MAX(Nadpłaty!$E:$E),Nadpłaty!$I$2*Kredyt!$B$7,IFERROR(VLOOKUP(A59,Nadpłaty!$E:$F,2,FALSE),0)))))</f>
        <v>20000</v>
      </c>
      <c r="Q59" s="40">
        <f t="shared" si="11"/>
        <v>250.71193930029602</v>
      </c>
      <c r="R59" s="41">
        <f t="shared" si="12"/>
        <v>1883.5942802004984</v>
      </c>
      <c r="S59" s="42">
        <f t="shared" si="5"/>
        <v>2134.3062195007942</v>
      </c>
      <c r="T59" s="39">
        <f t="shared" si="13"/>
        <v>253488.73264653992</v>
      </c>
      <c r="U59" s="43">
        <f>IF(T59="",0,IF(A59&lt;MIN(Nadpłaty!J:J),0,IF(T59&lt;IFERROR(VLOOKUP(A59,Nadpłaty!$E:$F,2,FALSE),Nadpłaty!$I$2*Kredyt!$B$7),T59-V59,IF(A59&gt;MAX(Nadpłaty!$E:$E),Nadpłaty!$I$2*Kredyt!$B$7,IFERROR(VLOOKUP(A59,Nadpłaty!$E:$F,2,FALSE),0)))))</f>
        <v>20000</v>
      </c>
      <c r="V59" s="40">
        <f t="shared" si="14"/>
        <v>782.37263162512318</v>
      </c>
      <c r="W59" s="41">
        <f t="shared" si="6"/>
        <v>1681.0728968210217</v>
      </c>
      <c r="X59" s="42">
        <f t="shared" si="17"/>
        <v>2463.4455284461446</v>
      </c>
      <c r="Y59" s="2"/>
    </row>
    <row r="60" spans="1:25" ht="12.75" customHeight="1" x14ac:dyDescent="0.2">
      <c r="A60" s="27">
        <f t="shared" si="15"/>
        <v>45412</v>
      </c>
      <c r="B60" s="25">
        <f>ROWS($B$23:B60)</f>
        <v>38</v>
      </c>
      <c r="C60" s="34">
        <f>MIN(IF(A60&lt;=WIBOR!$K$5,0,ROUND(YEARFRAC(A60,WIBOR!$K$5)*12,0)),$B$10)</f>
        <v>0</v>
      </c>
      <c r="D60" s="28">
        <f>($B$9-IF(Kredyt!$B$5="3M",WIBOR!$K$6,WIBOR!$K$7)/100)*MIN(IF(A60&lt;=WIBOR!$K$5,0,ROUND(YEARFRAC(A60,WIBOR!$K$5)*12,0)),$B$10)/$B$10+IF(Kredyt!$B$5="3M",WIBOR!$K$6,WIBOR!$K$7)/100</f>
        <v>5.8676190476190486E-2</v>
      </c>
      <c r="E60" s="28">
        <f>IFERROR(VLOOKUP(A60,WIBOR!$F:$H,IF(Kredyt!$B$5="3M",2,3),FALSE)/100,$B$9)</f>
        <v>5.867142857142859E-2</v>
      </c>
      <c r="F60" s="26">
        <f t="shared" si="19"/>
        <v>7.9671428571428587E-2</v>
      </c>
      <c r="G60" s="39">
        <f t="shared" si="7"/>
        <v>728544.44444444636</v>
      </c>
      <c r="H60" s="40">
        <f t="shared" si="1"/>
        <v>2255.5555555555557</v>
      </c>
      <c r="I60" s="41">
        <f t="shared" si="8"/>
        <v>4837.0147222222358</v>
      </c>
      <c r="J60" s="42">
        <f t="shared" si="2"/>
        <v>7092.5702777777915</v>
      </c>
      <c r="K60" s="39">
        <f t="shared" si="9"/>
        <v>781421.38937572844</v>
      </c>
      <c r="L60" s="40">
        <f t="shared" si="16"/>
        <v>693.8363881034187</v>
      </c>
      <c r="M60" s="41">
        <f t="shared" si="3"/>
        <v>5188.0798673195695</v>
      </c>
      <c r="N60" s="42">
        <f t="shared" si="4"/>
        <v>5881.9162554229879</v>
      </c>
      <c r="O60" s="39">
        <f t="shared" si="10"/>
        <v>263776.19005359442</v>
      </c>
      <c r="P60" s="43">
        <f>IF(O60="",0,IF(A60&lt;MIN(Nadpłaty!E:E),0,IF(O60&lt;IFERROR(VLOOKUP(A60,Nadpłaty!$E:$F,2,FALSE),Nadpłaty!$I$2*Kredyt!$B$7),O60-Q60,IF(A60&gt;MAX(Nadpłaty!$E:$E),Nadpłaty!$I$2*Kredyt!$B$7,IFERROR(VLOOKUP(A60,Nadpłaty!$E:$F,2,FALSE),0)))))</f>
        <v>15000</v>
      </c>
      <c r="Q60" s="40">
        <f t="shared" si="11"/>
        <v>234.21104344312633</v>
      </c>
      <c r="R60" s="41">
        <f t="shared" si="12"/>
        <v>1751.2854903915434</v>
      </c>
      <c r="S60" s="42">
        <f t="shared" si="5"/>
        <v>1985.4965338346697</v>
      </c>
      <c r="T60" s="39">
        <f t="shared" si="13"/>
        <v>232706.3600149148</v>
      </c>
      <c r="U60" s="43">
        <f>IF(T60="",0,IF(A60&lt;MIN(Nadpłaty!J:J),0,IF(T60&lt;IFERROR(VLOOKUP(A60,Nadpłaty!$E:$F,2,FALSE),Nadpłaty!$I$2*Kredyt!$B$7),T60-V60,IF(A60&gt;MAX(Nadpłaty!$E:$E),Nadpłaty!$I$2*Kredyt!$B$7,IFERROR(VLOOKUP(A60,Nadpłaty!$E:$F,2,FALSE),0)))))</f>
        <v>15000</v>
      </c>
      <c r="V60" s="40">
        <f t="shared" si="14"/>
        <v>720.45312698116038</v>
      </c>
      <c r="W60" s="41">
        <f t="shared" si="6"/>
        <v>1545.0040116704524</v>
      </c>
      <c r="X60" s="42">
        <f t="shared" si="17"/>
        <v>2265.4571386516127</v>
      </c>
      <c r="Y60" s="2"/>
    </row>
    <row r="61" spans="1:25" ht="12.75" customHeight="1" x14ac:dyDescent="0.2">
      <c r="A61" s="27">
        <f t="shared" si="15"/>
        <v>45443</v>
      </c>
      <c r="B61" s="25">
        <f>ROWS($B$23:B61)</f>
        <v>39</v>
      </c>
      <c r="C61" s="34">
        <f>MIN(IF(A61&lt;=WIBOR!$K$5,0,ROUND(YEARFRAC(A61,WIBOR!$K$5)*12,0)),$B$10)</f>
        <v>0</v>
      </c>
      <c r="D61" s="28">
        <f>($B$9-IF(Kredyt!$B$5="3M",WIBOR!$K$6,WIBOR!$K$7)/100)*MIN(IF(A61&lt;=WIBOR!$K$5,0,ROUND(YEARFRAC(A61,WIBOR!$K$5)*12,0)),$B$10)/$B$10+IF(Kredyt!$B$5="3M",WIBOR!$K$6,WIBOR!$K$7)/100</f>
        <v>5.8676190476190486E-2</v>
      </c>
      <c r="E61" s="28">
        <f>IFERROR(VLOOKUP(A61,WIBOR!$F:$H,IF(Kredyt!$B$5="3M",2,3),FALSE)/100,$B$9)</f>
        <v>5.8609999999999995E-2</v>
      </c>
      <c r="F61" s="26">
        <f t="shared" si="19"/>
        <v>7.961E-2</v>
      </c>
      <c r="G61" s="39">
        <f t="shared" si="7"/>
        <v>726288.88888889086</v>
      </c>
      <c r="H61" s="40">
        <f t="shared" si="1"/>
        <v>2255.5555555555557</v>
      </c>
      <c r="I61" s="41">
        <f t="shared" si="8"/>
        <v>4818.3215370370499</v>
      </c>
      <c r="J61" s="42">
        <f t="shared" si="2"/>
        <v>7073.8770925926055</v>
      </c>
      <c r="K61" s="39">
        <f t="shared" si="9"/>
        <v>780727.55298762501</v>
      </c>
      <c r="L61" s="40">
        <f t="shared" si="16"/>
        <v>699.20257860636286</v>
      </c>
      <c r="M61" s="41">
        <f t="shared" si="3"/>
        <v>5179.4767077787355</v>
      </c>
      <c r="N61" s="42">
        <f t="shared" si="4"/>
        <v>5878.6792863850987</v>
      </c>
      <c r="O61" s="39">
        <f t="shared" si="10"/>
        <v>248541.97901015129</v>
      </c>
      <c r="P61" s="43">
        <f>IF(O61="",0,IF(A61&lt;MIN(Nadpłaty!E:E),0,IF(O61&lt;IFERROR(VLOOKUP(A61,Nadpłaty!$E:$F,2,FALSE),Nadpłaty!$I$2*Kredyt!$B$7),O61-Q61,IF(A61&gt;MAX(Nadpłaty!$E:$E),Nadpłaty!$I$2*Kredyt!$B$7,IFERROR(VLOOKUP(A61,Nadpłaty!$E:$F,2,FALSE),0)))))</f>
        <v>71500</v>
      </c>
      <c r="Q61" s="40">
        <f t="shared" si="11"/>
        <v>222.58877882663998</v>
      </c>
      <c r="R61" s="41">
        <f t="shared" si="12"/>
        <v>1648.8689124165121</v>
      </c>
      <c r="S61" s="42">
        <f t="shared" si="5"/>
        <v>1871.4576912431521</v>
      </c>
      <c r="T61" s="39">
        <f t="shared" si="13"/>
        <v>216985.90688793364</v>
      </c>
      <c r="U61" s="43">
        <f>IF(T61="",0,IF(A61&lt;MIN(Nadpłaty!J:J),0,IF(T61&lt;IFERROR(VLOOKUP(A61,Nadpłaty!$E:$F,2,FALSE),Nadpłaty!$I$2*Kredyt!$B$7),T61-V61,IF(A61&gt;MAX(Nadpłaty!$E:$E),Nadpłaty!$I$2*Kredyt!$B$7,IFERROR(VLOOKUP(A61,Nadpłaty!$E:$F,2,FALSE),0)))))</f>
        <v>71500</v>
      </c>
      <c r="V61" s="40">
        <f t="shared" si="14"/>
        <v>673.86927604948335</v>
      </c>
      <c r="W61" s="41">
        <f t="shared" si="6"/>
        <v>1439.5206706123663</v>
      </c>
      <c r="X61" s="42">
        <f t="shared" si="17"/>
        <v>2113.3899466618495</v>
      </c>
      <c r="Y61" s="2"/>
    </row>
    <row r="62" spans="1:25" ht="12.75" customHeight="1" x14ac:dyDescent="0.2">
      <c r="A62" s="27">
        <f t="shared" si="15"/>
        <v>45473</v>
      </c>
      <c r="B62" s="25">
        <f>ROWS($B$23:B62)</f>
        <v>40</v>
      </c>
      <c r="C62" s="34">
        <f>MIN(IF(A62&lt;=WIBOR!$K$5,0,ROUND(YEARFRAC(A62,WIBOR!$K$5)*12,0)),$B$10)</f>
        <v>0</v>
      </c>
      <c r="D62" s="28">
        <f>($B$9-IF(Kredyt!$B$5="3M",WIBOR!$K$6,WIBOR!$K$7)/100)*MIN(IF(A62&lt;=WIBOR!$K$5,0,ROUND(YEARFRAC(A62,WIBOR!$K$5)*12,0)),$B$10)/$B$10+IF(Kredyt!$B$5="3M",WIBOR!$K$6,WIBOR!$K$7)/100</f>
        <v>5.8676190476190486E-2</v>
      </c>
      <c r="E62" s="28">
        <f>IFERROR(VLOOKUP(A62,WIBOR!$F:$H,IF(Kredyt!$B$5="3M",2,3),FALSE)/100,$B$9)</f>
        <v>5.8594999999999994E-2</v>
      </c>
      <c r="F62" s="26">
        <f t="shared" si="19"/>
        <v>7.9594999999999999E-2</v>
      </c>
      <c r="G62" s="39">
        <f t="shared" si="7"/>
        <v>724033.33333333535</v>
      </c>
      <c r="H62" s="40">
        <f t="shared" si="1"/>
        <v>2255.5555555555557</v>
      </c>
      <c r="I62" s="41">
        <f t="shared" si="8"/>
        <v>4802.4527638889022</v>
      </c>
      <c r="J62" s="42">
        <f t="shared" si="2"/>
        <v>7058.0083194444578</v>
      </c>
      <c r="K62" s="39">
        <f t="shared" si="9"/>
        <v>780028.35040901869</v>
      </c>
      <c r="L62" s="40">
        <f t="shared" si="16"/>
        <v>704.02732320837436</v>
      </c>
      <c r="M62" s="41">
        <f t="shared" si="3"/>
        <v>5173.8630459004871</v>
      </c>
      <c r="N62" s="42">
        <f t="shared" si="4"/>
        <v>5877.8903691088617</v>
      </c>
      <c r="O62" s="39">
        <f t="shared" si="10"/>
        <v>176819.39023132465</v>
      </c>
      <c r="P62" s="43">
        <f>IF(O62="",0,IF(A62&lt;MIN(Nadpłaty!E:E),0,IF(O62&lt;IFERROR(VLOOKUP(A62,Nadpłaty!$E:$F,2,FALSE),Nadpłaty!$I$2*Kredyt!$B$7),O62-Q62,IF(A62&gt;MAX(Nadpłaty!$E:$E),Nadpłaty!$I$2*Kredyt!$B$7,IFERROR(VLOOKUP(A62,Nadpłaty!$E:$F,2,FALSE),0)))))</f>
        <v>57000</v>
      </c>
      <c r="Q62" s="40">
        <f t="shared" si="11"/>
        <v>159.59122758886991</v>
      </c>
      <c r="R62" s="41">
        <f t="shared" si="12"/>
        <v>1172.8282804551905</v>
      </c>
      <c r="S62" s="42">
        <f t="shared" si="5"/>
        <v>1332.4195080440604</v>
      </c>
      <c r="T62" s="39">
        <f t="shared" si="13"/>
        <v>144812.03761188415</v>
      </c>
      <c r="U62" s="43">
        <f>IF(T62="",0,IF(A62&lt;MIN(Nadpłaty!J:J),0,IF(T62&lt;IFERROR(VLOOKUP(A62,Nadpłaty!$E:$F,2,FALSE),Nadpłaty!$I$2*Kredyt!$B$7),T62-V62,IF(A62&gt;MAX(Nadpłaty!$E:$E),Nadpłaty!$I$2*Kredyt!$B$7,IFERROR(VLOOKUP(A62,Nadpłaty!$E:$F,2,FALSE),0)))))</f>
        <v>57000</v>
      </c>
      <c r="V62" s="40">
        <f t="shared" si="14"/>
        <v>451.12784302767648</v>
      </c>
      <c r="W62" s="41">
        <f t="shared" si="6"/>
        <v>960.52617780982655</v>
      </c>
      <c r="X62" s="42">
        <f t="shared" si="17"/>
        <v>1411.6540208375031</v>
      </c>
      <c r="Y62" s="2"/>
    </row>
    <row r="63" spans="1:25" ht="12.75" customHeight="1" x14ac:dyDescent="0.2">
      <c r="A63" s="27">
        <f t="shared" si="15"/>
        <v>45504</v>
      </c>
      <c r="B63" s="25">
        <f>ROWS($B$23:B63)</f>
        <v>41</v>
      </c>
      <c r="C63" s="34">
        <f>MIN(IF(A63&lt;=WIBOR!$K$5,0,ROUND(YEARFRAC(A63,WIBOR!$K$5)*12,0)),$B$10)</f>
        <v>0</v>
      </c>
      <c r="D63" s="28">
        <f>($B$9-IF(Kredyt!$B$5="3M",WIBOR!$K$6,WIBOR!$K$7)/100)*MIN(IF(A63&lt;=WIBOR!$K$5,0,ROUND(YEARFRAC(A63,WIBOR!$K$5)*12,0)),$B$10)/$B$10+IF(Kredyt!$B$5="3M",WIBOR!$K$6,WIBOR!$K$7)/100</f>
        <v>5.8676190476190486E-2</v>
      </c>
      <c r="E63" s="28">
        <f>IFERROR(VLOOKUP(A63,WIBOR!$F:$H,IF(Kredyt!$B$5="3M",2,3),FALSE)/100,$B$9)</f>
        <v>5.8676190476190486E-2</v>
      </c>
      <c r="F63" s="26">
        <f t="shared" si="19"/>
        <v>7.9676190476190484E-2</v>
      </c>
      <c r="G63" s="39">
        <f t="shared" si="7"/>
        <v>721777.77777777985</v>
      </c>
      <c r="H63" s="40">
        <f t="shared" si="1"/>
        <v>2255.5555555555557</v>
      </c>
      <c r="I63" s="41">
        <f t="shared" si="8"/>
        <v>4792.3753086419892</v>
      </c>
      <c r="J63" s="42">
        <f t="shared" si="2"/>
        <v>7047.9308641975449</v>
      </c>
      <c r="K63" s="39">
        <f t="shared" si="9"/>
        <v>779324.32308581029</v>
      </c>
      <c r="L63" s="40">
        <f t="shared" si="16"/>
        <v>707.68734000201027</v>
      </c>
      <c r="M63" s="41">
        <f t="shared" si="3"/>
        <v>5174.4661007427694</v>
      </c>
      <c r="N63" s="42">
        <f t="shared" si="4"/>
        <v>5882.1534407447798</v>
      </c>
      <c r="O63" s="39">
        <f t="shared" si="10"/>
        <v>119659.79900373578</v>
      </c>
      <c r="P63" s="43">
        <f>IF(O63="",0,IF(A63&lt;MIN(Nadpłaty!E:E),0,IF(O63&lt;IFERROR(VLOOKUP(A63,Nadpłaty!$E:$F,2,FALSE),Nadpłaty!$I$2*Kredyt!$B$7),O63-Q63,IF(A63&gt;MAX(Nadpłaty!$E:$E),Nadpłaty!$I$2*Kredyt!$B$7,IFERROR(VLOOKUP(A63,Nadpłaty!$E:$F,2,FALSE),0)))))</f>
        <v>12500</v>
      </c>
      <c r="Q63" s="40">
        <f t="shared" si="11"/>
        <v>108.6604412997447</v>
      </c>
      <c r="R63" s="41">
        <f t="shared" si="12"/>
        <v>794.5030781470266</v>
      </c>
      <c r="S63" s="42">
        <f t="shared" si="5"/>
        <v>903.16351944677126</v>
      </c>
      <c r="T63" s="39">
        <f t="shared" si="13"/>
        <v>87360.90976885648</v>
      </c>
      <c r="U63" s="43">
        <f>IF(T63="",0,IF(A63&lt;MIN(Nadpłaty!J:J),0,IF(T63&lt;IFERROR(VLOOKUP(A63,Nadpłaty!$E:$F,2,FALSE),Nadpłaty!$I$2*Kredyt!$B$7),T63-V63,IF(A63&gt;MAX(Nadpłaty!$E:$E),Nadpłaty!$I$2*Kredyt!$B$7,IFERROR(VLOOKUP(A63,Nadpłaty!$E:$F,2,FALSE),0)))))</f>
        <v>12500</v>
      </c>
      <c r="V63" s="40">
        <f t="shared" si="14"/>
        <v>273.00284302767648</v>
      </c>
      <c r="W63" s="41">
        <f t="shared" si="6"/>
        <v>580.04870724305817</v>
      </c>
      <c r="X63" s="42">
        <f t="shared" si="17"/>
        <v>853.05155027073465</v>
      </c>
      <c r="Y63" s="2"/>
    </row>
    <row r="64" spans="1:25" ht="12.75" customHeight="1" x14ac:dyDescent="0.2">
      <c r="A64" s="27">
        <f t="shared" si="15"/>
        <v>45535</v>
      </c>
      <c r="B64" s="25">
        <f>ROWS($B$23:B64)</f>
        <v>42</v>
      </c>
      <c r="C64" s="34">
        <f>MIN(IF(A64&lt;=WIBOR!$K$5,0,ROUND(YEARFRAC(A64,WIBOR!$K$5)*12,0)),$B$10)</f>
        <v>1</v>
      </c>
      <c r="D64" s="28">
        <f>($B$9-IF(Kredyt!$B$5="3M",WIBOR!$K$6,WIBOR!$K$7)/100)*MIN(IF(A64&lt;=WIBOR!$K$5,0,ROUND(YEARFRAC(A64,WIBOR!$K$5)*12,0)),$B$10)/$B$10+IF(Kredyt!$B$5="3M",WIBOR!$K$6,WIBOR!$K$7)/100</f>
        <v>5.8157407407407415E-2</v>
      </c>
      <c r="E64" s="28">
        <f>IFERROR(VLOOKUP(A64,WIBOR!$F:$H,IF(Kredyt!$B$5="3M",2,3),FALSE)/100,$B$9)</f>
        <v>0.04</v>
      </c>
      <c r="F64" s="26">
        <f t="shared" si="19"/>
        <v>7.9157407407407412E-2</v>
      </c>
      <c r="G64" s="39">
        <f t="shared" si="7"/>
        <v>719522.22222222434</v>
      </c>
      <c r="H64" s="40">
        <f t="shared" si="1"/>
        <v>2255.5555555555557</v>
      </c>
      <c r="I64" s="41">
        <f t="shared" si="8"/>
        <v>4746.2928069273121</v>
      </c>
      <c r="J64" s="42">
        <f t="shared" si="2"/>
        <v>7001.8483624828677</v>
      </c>
      <c r="K64" s="39">
        <f t="shared" si="9"/>
        <v>778616.63574580825</v>
      </c>
      <c r="L64" s="40">
        <f t="shared" si="16"/>
        <v>718.87729806009759</v>
      </c>
      <c r="M64" s="41">
        <f t="shared" si="3"/>
        <v>5136.1061874929901</v>
      </c>
      <c r="N64" s="42">
        <f t="shared" si="4"/>
        <v>5854.983485553088</v>
      </c>
      <c r="O64" s="39">
        <f t="shared" si="10"/>
        <v>107051.13856243604</v>
      </c>
      <c r="P64" s="43">
        <f>IF(O64="",0,IF(A64&lt;MIN(Nadpłaty!E:E),0,IF(O64&lt;IFERROR(VLOOKUP(A64,Nadpłaty!$E:$F,2,FALSE),Nadpłaty!$I$2*Kredyt!$B$7),O64-Q64,IF(A64&gt;MAX(Nadpłaty!$E:$E),Nadpłaty!$I$2*Kredyt!$B$7,IFERROR(VLOOKUP(A64,Nadpłaty!$E:$F,2,FALSE),0)))))</f>
        <v>10538.235294117647</v>
      </c>
      <c r="Q64" s="40">
        <f t="shared" si="11"/>
        <v>98.837643213604366</v>
      </c>
      <c r="R64" s="41">
        <f t="shared" si="12"/>
        <v>706.15754905113101</v>
      </c>
      <c r="S64" s="42">
        <f t="shared" si="5"/>
        <v>804.99519226473535</v>
      </c>
      <c r="T64" s="39">
        <f t="shared" si="13"/>
        <v>74587.906925828807</v>
      </c>
      <c r="U64" s="43">
        <f>IF(T64="",0,IF(A64&lt;MIN(Nadpłaty!J:J),0,IF(T64&lt;IFERROR(VLOOKUP(A64,Nadpłaty!$E:$F,2,FALSE),Nadpłaty!$I$2*Kredyt!$B$7),T64-V64,IF(A64&gt;MAX(Nadpłaty!$E:$E),Nadpłaty!$I$2*Kredyt!$B$7,IFERROR(VLOOKUP(A64,Nadpłaty!$E:$F,2,FALSE),0)))))</f>
        <v>10538.235294117647</v>
      </c>
      <c r="V64" s="40">
        <f t="shared" si="14"/>
        <v>233.81789004962008</v>
      </c>
      <c r="W64" s="41">
        <f t="shared" si="6"/>
        <v>492.01544468280127</v>
      </c>
      <c r="X64" s="42">
        <f t="shared" si="17"/>
        <v>725.83333473242135</v>
      </c>
      <c r="Y64" s="2"/>
    </row>
    <row r="65" spans="1:25" ht="12.75" customHeight="1" x14ac:dyDescent="0.2">
      <c r="A65" s="27">
        <f t="shared" si="15"/>
        <v>45565</v>
      </c>
      <c r="B65" s="25">
        <f>ROWS($B$23:B65)</f>
        <v>43</v>
      </c>
      <c r="C65" s="34">
        <f>MIN(IF(A65&lt;=WIBOR!$K$5,0,ROUND(YEARFRAC(A65,WIBOR!$K$5)*12,0)),$B$10)</f>
        <v>2</v>
      </c>
      <c r="D65" s="28">
        <f>($B$9-IF(Kredyt!$B$5="3M",WIBOR!$K$6,WIBOR!$K$7)/100)*MIN(IF(A65&lt;=WIBOR!$K$5,0,ROUND(YEARFRAC(A65,WIBOR!$K$5)*12,0)),$B$10)/$B$10+IF(Kredyt!$B$5="3M",WIBOR!$K$6,WIBOR!$K$7)/100</f>
        <v>5.763862433862435E-2</v>
      </c>
      <c r="E65" s="28">
        <f>IFERROR(VLOOKUP(A65,WIBOR!$F:$H,IF(Kredyt!$B$5="3M",2,3),FALSE)/100,$B$9)</f>
        <v>0.04</v>
      </c>
      <c r="F65" s="26">
        <f t="shared" si="19"/>
        <v>7.8638624338624355E-2</v>
      </c>
      <c r="G65" s="39">
        <f t="shared" si="7"/>
        <v>717266.66666666884</v>
      </c>
      <c r="H65" s="40">
        <f t="shared" si="1"/>
        <v>2255.5555555555557</v>
      </c>
      <c r="I65" s="41">
        <f t="shared" si="8"/>
        <v>4700.4053292181225</v>
      </c>
      <c r="J65" s="42">
        <f t="shared" si="2"/>
        <v>6955.9608847736781</v>
      </c>
      <c r="K65" s="39">
        <f t="shared" si="9"/>
        <v>777897.75844774814</v>
      </c>
      <c r="L65" s="40">
        <f t="shared" si="16"/>
        <v>730.17860406724253</v>
      </c>
      <c r="M65" s="41">
        <f t="shared" si="3"/>
        <v>5097.7341333692011</v>
      </c>
      <c r="N65" s="42">
        <f t="shared" si="4"/>
        <v>5827.9127374364434</v>
      </c>
      <c r="O65" s="39">
        <f t="shared" si="10"/>
        <v>96414.065625104791</v>
      </c>
      <c r="P65" s="43">
        <f>IF(O65="",0,IF(A65&lt;MIN(Nadpłaty!E:E),0,IF(O65&lt;IFERROR(VLOOKUP(A65,Nadpłaty!$E:$F,2,FALSE),Nadpłaty!$I$2*Kredyt!$B$7),O65-Q65,IF(A65&gt;MAX(Nadpłaty!$E:$E),Nadpłaty!$I$2*Kredyt!$B$7,IFERROR(VLOOKUP(A65,Nadpłaty!$E:$F,2,FALSE),0)))))</f>
        <v>10538.235294117647</v>
      </c>
      <c r="Q65" s="40">
        <f t="shared" si="11"/>
        <v>90.499666679930797</v>
      </c>
      <c r="R65" s="41">
        <f t="shared" si="12"/>
        <v>631.82245730434101</v>
      </c>
      <c r="S65" s="42">
        <f t="shared" si="5"/>
        <v>722.3221239842718</v>
      </c>
      <c r="T65" s="39">
        <f t="shared" si="13"/>
        <v>63815.853741661536</v>
      </c>
      <c r="U65" s="43">
        <f>IF(T65="",0,IF(A65&lt;MIN(Nadpłaty!J:J),0,IF(T65&lt;IFERROR(VLOOKUP(A65,Nadpłaty!$E:$F,2,FALSE),Nadpłaty!$I$2*Kredyt!$B$7),T65-V65,IF(A65&gt;MAX(Nadpłaty!$E:$E),Nadpłaty!$I$2*Kredyt!$B$7,IFERROR(VLOOKUP(A65,Nadpłaty!$E:$F,2,FALSE),0)))))</f>
        <v>10538.235294117647</v>
      </c>
      <c r="V65" s="40">
        <f t="shared" si="14"/>
        <v>200.6787853511369</v>
      </c>
      <c r="W65" s="41">
        <f t="shared" si="6"/>
        <v>418.19924576992639</v>
      </c>
      <c r="X65" s="42">
        <f t="shared" si="17"/>
        <v>618.87803112106326</v>
      </c>
      <c r="Y65" s="2"/>
    </row>
    <row r="66" spans="1:25" ht="12.75" customHeight="1" x14ac:dyDescent="0.2">
      <c r="A66" s="27">
        <f t="shared" si="15"/>
        <v>45596</v>
      </c>
      <c r="B66" s="25">
        <f>ROWS($B$23:B66)</f>
        <v>44</v>
      </c>
      <c r="C66" s="34">
        <f>MIN(IF(A66&lt;=WIBOR!$K$5,0,ROUND(YEARFRAC(A66,WIBOR!$K$5)*12,0)),$B$10)</f>
        <v>3</v>
      </c>
      <c r="D66" s="28">
        <f>($B$9-IF(Kredyt!$B$5="3M",WIBOR!$K$6,WIBOR!$K$7)/100)*MIN(IF(A66&lt;=WIBOR!$K$5,0,ROUND(YEARFRAC(A66,WIBOR!$K$5)*12,0)),$B$10)/$B$10+IF(Kredyt!$B$5="3M",WIBOR!$K$6,WIBOR!$K$7)/100</f>
        <v>5.7119841269841279E-2</v>
      </c>
      <c r="E66" s="28">
        <f>IFERROR(VLOOKUP(A66,WIBOR!$F:$H,IF(Kredyt!$B$5="3M",2,3),FALSE)/100,$B$9)</f>
        <v>0.04</v>
      </c>
      <c r="F66" s="26">
        <f t="shared" si="19"/>
        <v>7.8119841269841284E-2</v>
      </c>
      <c r="G66" s="39">
        <f t="shared" si="7"/>
        <v>715011.11111111334</v>
      </c>
      <c r="H66" s="40">
        <f t="shared" si="1"/>
        <v>2255.5555555555557</v>
      </c>
      <c r="I66" s="41">
        <f t="shared" si="8"/>
        <v>4654.7128755144186</v>
      </c>
      <c r="J66" s="42">
        <f t="shared" si="2"/>
        <v>6910.2684310699742</v>
      </c>
      <c r="K66" s="39">
        <f t="shared" si="9"/>
        <v>777167.57984368096</v>
      </c>
      <c r="L66" s="40">
        <f t="shared" si="16"/>
        <v>741.59105246641479</v>
      </c>
      <c r="M66" s="41">
        <f t="shared" si="3"/>
        <v>5059.3506647879212</v>
      </c>
      <c r="N66" s="42">
        <f t="shared" si="4"/>
        <v>5800.9417172543363</v>
      </c>
      <c r="O66" s="39">
        <f t="shared" si="10"/>
        <v>85785.330664307214</v>
      </c>
      <c r="P66" s="43">
        <f>IF(O66="",0,IF(A66&lt;MIN(Nadpłaty!E:E),0,IF(O66&lt;IFERROR(VLOOKUP(A66,Nadpłaty!$E:$F,2,FALSE),Nadpłaty!$I$2*Kredyt!$B$7),O66-Q66,IF(A66&gt;MAX(Nadpłaty!$E:$E),Nadpłaty!$I$2*Kredyt!$B$7,IFERROR(VLOOKUP(A66,Nadpłaty!$E:$F,2,FALSE),0)))))</f>
        <v>10538.235294117647</v>
      </c>
      <c r="Q66" s="40">
        <f t="shared" si="11"/>
        <v>81.858321555717751</v>
      </c>
      <c r="R66" s="41">
        <f t="shared" si="12"/>
        <v>558.46136789804405</v>
      </c>
      <c r="S66" s="42">
        <f t="shared" si="5"/>
        <v>640.31968945376184</v>
      </c>
      <c r="T66" s="39">
        <f t="shared" si="13"/>
        <v>53076.939662192759</v>
      </c>
      <c r="U66" s="43">
        <f>IF(T66="",0,IF(A66&lt;MIN(Nadpłaty!J:J),0,IF(T66&lt;IFERROR(VLOOKUP(A66,Nadpłaty!$E:$F,2,FALSE),Nadpłaty!$I$2*Kredyt!$B$7),T66-V66,IF(A66&gt;MAX(Nadpłaty!$E:$E),Nadpłaty!$I$2*Kredyt!$B$7,IFERROR(VLOOKUP(A66,Nadpłaty!$E:$F,2,FALSE),0)))))</f>
        <v>10538.235294117647</v>
      </c>
      <c r="V66" s="40">
        <f t="shared" si="14"/>
        <v>167.43514089019797</v>
      </c>
      <c r="W66" s="41">
        <f t="shared" si="6"/>
        <v>345.53017512495347</v>
      </c>
      <c r="X66" s="42">
        <f t="shared" si="17"/>
        <v>512.96531601515142</v>
      </c>
      <c r="Y66" s="2"/>
    </row>
    <row r="67" spans="1:25" ht="12.75" customHeight="1" x14ac:dyDescent="0.2">
      <c r="A67" s="27">
        <f t="shared" si="15"/>
        <v>45626</v>
      </c>
      <c r="B67" s="25">
        <f>ROWS($B$23:B67)</f>
        <v>45</v>
      </c>
      <c r="C67" s="34">
        <f>MIN(IF(A67&lt;=WIBOR!$K$5,0,ROUND(YEARFRAC(A67,WIBOR!$K$5)*12,0)),$B$10)</f>
        <v>4</v>
      </c>
      <c r="D67" s="28">
        <f>($B$9-IF(Kredyt!$B$5="3M",WIBOR!$K$6,WIBOR!$K$7)/100)*MIN(IF(A67&lt;=WIBOR!$K$5,0,ROUND(YEARFRAC(A67,WIBOR!$K$5)*12,0)),$B$10)/$B$10+IF(Kredyt!$B$5="3M",WIBOR!$K$6,WIBOR!$K$7)/100</f>
        <v>5.6601058201058208E-2</v>
      </c>
      <c r="E67" s="28">
        <f>IFERROR(VLOOKUP(A67,WIBOR!$F:$H,IF(Kredyt!$B$5="3M",2,3),FALSE)/100,$B$9)</f>
        <v>0.04</v>
      </c>
      <c r="F67" s="26">
        <f t="shared" si="19"/>
        <v>7.7601058201058212E-2</v>
      </c>
      <c r="G67" s="39">
        <f t="shared" si="7"/>
        <v>712755.55555555783</v>
      </c>
      <c r="H67" s="40">
        <f t="shared" si="1"/>
        <v>2255.5555555555557</v>
      </c>
      <c r="I67" s="41">
        <f t="shared" si="8"/>
        <v>4609.2154458162022</v>
      </c>
      <c r="J67" s="42">
        <f t="shared" si="2"/>
        <v>6864.7710013717578</v>
      </c>
      <c r="K67" s="39">
        <f t="shared" si="9"/>
        <v>776425.98879121454</v>
      </c>
      <c r="L67" s="40">
        <f t="shared" si="16"/>
        <v>753.11440930965966</v>
      </c>
      <c r="M67" s="41">
        <f t="shared" si="3"/>
        <v>5020.9565287501009</v>
      </c>
      <c r="N67" s="42">
        <f t="shared" si="4"/>
        <v>5774.0709380597609</v>
      </c>
      <c r="O67" s="39">
        <f t="shared" si="10"/>
        <v>75165.237048633848</v>
      </c>
      <c r="P67" s="43">
        <f>IF(O67="",0,IF(A67&lt;MIN(Nadpłaty!E:E),0,IF(O67&lt;IFERROR(VLOOKUP(A67,Nadpłaty!$E:$F,2,FALSE),Nadpłaty!$I$2*Kredyt!$B$7),O67-Q67,IF(A67&gt;MAX(Nadpłaty!$E:$E),Nadpłaty!$I$2*Kredyt!$B$7,IFERROR(VLOOKUP(A67,Nadpłaty!$E:$F,2,FALSE),0)))))</f>
        <v>10538.235294117647</v>
      </c>
      <c r="Q67" s="40">
        <f t="shared" si="11"/>
        <v>72.908459940442128</v>
      </c>
      <c r="R67" s="41">
        <f t="shared" si="12"/>
        <v>486.07516124228101</v>
      </c>
      <c r="S67" s="42">
        <f t="shared" si="5"/>
        <v>558.98362118272314</v>
      </c>
      <c r="T67" s="39">
        <f t="shared" si="13"/>
        <v>42371.269227184908</v>
      </c>
      <c r="U67" s="43">
        <f>IF(T67="",0,IF(A67&lt;MIN(Nadpłaty!J:J),0,IF(T67&lt;IFERROR(VLOOKUP(A67,Nadpłaty!$E:$F,2,FALSE),Nadpłaty!$I$2*Kredyt!$B$7),T67-V67,IF(A67&gt;MAX(Nadpłaty!$E:$E),Nadpłaty!$I$2*Kredyt!$B$7,IFERROR(VLOOKUP(A67,Nadpłaty!$E:$F,2,FALSE),0)))))</f>
        <v>10538.235294117647</v>
      </c>
      <c r="V67" s="40">
        <f t="shared" si="14"/>
        <v>134.08629502273706</v>
      </c>
      <c r="W67" s="41">
        <f t="shared" si="6"/>
        <v>274.0046107792902</v>
      </c>
      <c r="X67" s="42">
        <f t="shared" si="17"/>
        <v>408.09090580202724</v>
      </c>
      <c r="Y67" s="2"/>
    </row>
    <row r="68" spans="1:25" ht="12.75" customHeight="1" x14ac:dyDescent="0.2">
      <c r="A68" s="27">
        <f t="shared" si="15"/>
        <v>45657</v>
      </c>
      <c r="B68" s="25">
        <f>ROWS($B$23:B68)</f>
        <v>46</v>
      </c>
      <c r="C68" s="34">
        <f>MIN(IF(A68&lt;=WIBOR!$K$5,0,ROUND(YEARFRAC(A68,WIBOR!$K$5)*12,0)),$B$10)</f>
        <v>5</v>
      </c>
      <c r="D68" s="28">
        <f>($B$9-IF(Kredyt!$B$5="3M",WIBOR!$K$6,WIBOR!$K$7)/100)*MIN(IF(A68&lt;=WIBOR!$K$5,0,ROUND(YEARFRAC(A68,WIBOR!$K$5)*12,0)),$B$10)/$B$10+IF(Kredyt!$B$5="3M",WIBOR!$K$6,WIBOR!$K$7)/100</f>
        <v>5.6082275132275143E-2</v>
      </c>
      <c r="E68" s="28">
        <f>IFERROR(VLOOKUP(A68,WIBOR!$F:$H,IF(Kredyt!$B$5="3M",2,3),FALSE)/100,$B$9)</f>
        <v>0.04</v>
      </c>
      <c r="F68" s="26">
        <f t="shared" si="19"/>
        <v>7.7082275132275141E-2</v>
      </c>
      <c r="G68" s="39">
        <f t="shared" si="7"/>
        <v>710500.00000000233</v>
      </c>
      <c r="H68" s="40">
        <f t="shared" si="1"/>
        <v>2255.5555555555557</v>
      </c>
      <c r="I68" s="41">
        <f t="shared" si="8"/>
        <v>4563.9130401234725</v>
      </c>
      <c r="J68" s="42">
        <f t="shared" si="2"/>
        <v>6819.4685956790281</v>
      </c>
      <c r="K68" s="39">
        <f t="shared" si="9"/>
        <v>775672.87438190484</v>
      </c>
      <c r="L68" s="40">
        <f t="shared" si="16"/>
        <v>764.74841201812433</v>
      </c>
      <c r="M68" s="41">
        <f t="shared" si="3"/>
        <v>4982.5524929790563</v>
      </c>
      <c r="N68" s="42">
        <f t="shared" si="4"/>
        <v>5747.3009049971806</v>
      </c>
      <c r="O68" s="39">
        <f t="shared" si="10"/>
        <v>64554.093294575752</v>
      </c>
      <c r="P68" s="43">
        <f>IF(O68="",0,IF(A68&lt;MIN(Nadpłaty!E:E),0,IF(O68&lt;IFERROR(VLOOKUP(A68,Nadpłaty!$E:$F,2,FALSE),Nadpłaty!$I$2*Kredyt!$B$7),O68-Q68,IF(A68&gt;MAX(Nadpłaty!$E:$E),Nadpłaty!$I$2*Kredyt!$B$7,IFERROR(VLOOKUP(A68,Nadpłaty!$E:$F,2,FALSE),0)))))</f>
        <v>10538.235294117647</v>
      </c>
      <c r="Q68" s="40">
        <f t="shared" si="11"/>
        <v>63.644922965283889</v>
      </c>
      <c r="R68" s="41">
        <f t="shared" si="12"/>
        <v>414.66469835392058</v>
      </c>
      <c r="S68" s="42">
        <f t="shared" si="5"/>
        <v>478.3096213192045</v>
      </c>
      <c r="T68" s="39">
        <f t="shared" si="13"/>
        <v>31698.947638044523</v>
      </c>
      <c r="U68" s="43">
        <f>IF(T68="",0,IF(A68&lt;MIN(Nadpłaty!J:J),0,IF(T68&lt;IFERROR(VLOOKUP(A68,Nadpłaty!$E:$F,2,FALSE),Nadpłaty!$I$2*Kredyt!$B$7),T68-V68,IF(A68&gt;MAX(Nadpłaty!$E:$E),Nadpłaty!$I$2*Kredyt!$B$7,IFERROR(VLOOKUP(A68,Nadpłaty!$E:$F,2,FALSE),0)))))</f>
        <v>10538.235294117647</v>
      </c>
      <c r="V68" s="40">
        <f t="shared" si="14"/>
        <v>100.63157980331594</v>
      </c>
      <c r="W68" s="41">
        <f t="shared" si="6"/>
        <v>203.61891693661093</v>
      </c>
      <c r="X68" s="42">
        <f t="shared" si="17"/>
        <v>304.25049673992686</v>
      </c>
      <c r="Y68" s="2"/>
    </row>
    <row r="69" spans="1:25" ht="12.75" customHeight="1" x14ac:dyDescent="0.2">
      <c r="A69" s="27">
        <f t="shared" si="15"/>
        <v>45688</v>
      </c>
      <c r="B69" s="25">
        <f>ROWS($B$23:B69)</f>
        <v>47</v>
      </c>
      <c r="C69" s="34">
        <f>MIN(IF(A69&lt;=WIBOR!$K$5,0,ROUND(YEARFRAC(A69,WIBOR!$K$5)*12,0)),$B$10)</f>
        <v>6</v>
      </c>
      <c r="D69" s="28">
        <f>($B$9-IF(Kredyt!$B$5="3M",WIBOR!$K$6,WIBOR!$K$7)/100)*MIN(IF(A69&lt;=WIBOR!$K$5,0,ROUND(YEARFRAC(A69,WIBOR!$K$5)*12,0)),$B$10)/$B$10+IF(Kredyt!$B$5="3M",WIBOR!$K$6,WIBOR!$K$7)/100</f>
        <v>5.5563492063492072E-2</v>
      </c>
      <c r="E69" s="28">
        <f>IFERROR(VLOOKUP(A69,WIBOR!$F:$H,IF(Kredyt!$B$5="3M",2,3),FALSE)/100,$B$9)</f>
        <v>0.04</v>
      </c>
      <c r="F69" s="26">
        <f t="shared" si="19"/>
        <v>7.656349206349207E-2</v>
      </c>
      <c r="G69" s="39">
        <f t="shared" si="7"/>
        <v>708244.44444444682</v>
      </c>
      <c r="H69" s="40">
        <f t="shared" si="1"/>
        <v>2255.5555555555557</v>
      </c>
      <c r="I69" s="41">
        <f t="shared" si="8"/>
        <v>4518.8056584362294</v>
      </c>
      <c r="J69" s="42">
        <f t="shared" si="2"/>
        <v>6774.361213991785</v>
      </c>
      <c r="K69" s="39">
        <f t="shared" si="9"/>
        <v>774908.12596988666</v>
      </c>
      <c r="L69" s="40">
        <f t="shared" si="16"/>
        <v>776.49276915104463</v>
      </c>
      <c r="M69" s="41">
        <f t="shared" si="3"/>
        <v>4944.1393460525778</v>
      </c>
      <c r="N69" s="42">
        <f t="shared" si="4"/>
        <v>5720.6321152036226</v>
      </c>
      <c r="O69" s="39">
        <f t="shared" si="10"/>
        <v>53952.213077492816</v>
      </c>
      <c r="P69" s="43">
        <f>IF(O69="",0,IF(A69&lt;MIN(Nadpłaty!E:E),0,IF(O69&lt;IFERROR(VLOOKUP(A69,Nadpłaty!$E:$F,2,FALSE),Nadpłaty!$I$2*Kredyt!$B$7),O69-Q69,IF(A69&gt;MAX(Nadpłaty!$E:$E),Nadpłaty!$I$2*Kredyt!$B$7,IFERROR(VLOOKUP(A69,Nadpłaty!$E:$F,2,FALSE),0)))))</f>
        <v>10538.235294117647</v>
      </c>
      <c r="Q69" s="40">
        <f t="shared" si="11"/>
        <v>54.062542294204313</v>
      </c>
      <c r="R69" s="41">
        <f t="shared" si="12"/>
        <v>344.23081981387122</v>
      </c>
      <c r="S69" s="42">
        <f t="shared" si="5"/>
        <v>398.29336210807554</v>
      </c>
      <c r="T69" s="39">
        <f t="shared" si="13"/>
        <v>21060.080764123559</v>
      </c>
      <c r="U69" s="43">
        <f>IF(T69="",0,IF(A69&lt;MIN(Nadpłaty!J:J),0,IF(T69&lt;IFERROR(VLOOKUP(A69,Nadpłaty!$E:$F,2,FALSE),Nadpłaty!$I$2*Kredyt!$B$7),T69-V69,IF(A69&gt;MAX(Nadpłaty!$E:$E),Nadpłaty!$I$2*Kredyt!$B$7,IFERROR(VLOOKUP(A69,Nadpłaty!$E:$F,2,FALSE),0)))))</f>
        <v>10538.235294117647</v>
      </c>
      <c r="V69" s="40">
        <f t="shared" si="14"/>
        <v>67.070320904852096</v>
      </c>
      <c r="W69" s="41">
        <f t="shared" si="6"/>
        <v>134.36944387003967</v>
      </c>
      <c r="X69" s="42">
        <f t="shared" si="17"/>
        <v>201.43976477489178</v>
      </c>
      <c r="Y69" s="2"/>
    </row>
    <row r="70" spans="1:25" ht="12.75" customHeight="1" x14ac:dyDescent="0.2">
      <c r="A70" s="27">
        <f t="shared" si="15"/>
        <v>45716</v>
      </c>
      <c r="B70" s="25">
        <f>ROWS($B$23:B70)</f>
        <v>48</v>
      </c>
      <c r="C70" s="34">
        <f>MIN(IF(A70&lt;=WIBOR!$K$5,0,ROUND(YEARFRAC(A70,WIBOR!$K$5)*12,0)),$B$10)</f>
        <v>7</v>
      </c>
      <c r="D70" s="28">
        <f>($B$9-IF(Kredyt!$B$5="3M",WIBOR!$K$6,WIBOR!$K$7)/100)*MIN(IF(A70&lt;=WIBOR!$K$5,0,ROUND(YEARFRAC(A70,WIBOR!$K$5)*12,0)),$B$10)/$B$10+IF(Kredyt!$B$5="3M",WIBOR!$K$6,WIBOR!$K$7)/100</f>
        <v>5.5044708994709E-2</v>
      </c>
      <c r="E70" s="28">
        <f>IFERROR(VLOOKUP(A70,WIBOR!$F:$H,IF(Kredyt!$B$5="3M",2,3),FALSE)/100,$B$9)</f>
        <v>0.04</v>
      </c>
      <c r="F70" s="26">
        <f t="shared" si="19"/>
        <v>7.6044708994708998E-2</v>
      </c>
      <c r="G70" s="39">
        <f t="shared" si="7"/>
        <v>705988.88888889132</v>
      </c>
      <c r="H70" s="40">
        <f t="shared" si="1"/>
        <v>2255.5555555555557</v>
      </c>
      <c r="I70" s="41">
        <f t="shared" si="8"/>
        <v>4473.8933007544738</v>
      </c>
      <c r="J70" s="42">
        <f t="shared" si="2"/>
        <v>6729.4488563100294</v>
      </c>
      <c r="K70" s="39">
        <f t="shared" si="9"/>
        <v>774131.63320073567</v>
      </c>
      <c r="L70" s="40">
        <f t="shared" si="16"/>
        <v>788.3471601838479</v>
      </c>
      <c r="M70" s="41">
        <f t="shared" si="3"/>
        <v>4905.7178975290626</v>
      </c>
      <c r="N70" s="42">
        <f t="shared" si="4"/>
        <v>5694.0650577129109</v>
      </c>
      <c r="O70" s="39">
        <f t="shared" si="10"/>
        <v>43359.915241080969</v>
      </c>
      <c r="P70" s="43">
        <f>IF(O70="",0,IF(A70&lt;MIN(Nadpłaty!E:E),0,IF(O70&lt;IFERROR(VLOOKUP(A70,Nadpłaty!$E:$F,2,FALSE),Nadpłaty!$I$2*Kredyt!$B$7),O70-Q70,IF(A70&gt;MAX(Nadpłaty!$E:$E),Nadpłaty!$I$2*Kredyt!$B$7,IFERROR(VLOOKUP(A70,Nadpłaty!$E:$F,2,FALSE),0)))))</f>
        <v>10538.235294117647</v>
      </c>
      <c r="Q70" s="40">
        <f t="shared" si="11"/>
        <v>44.156141643232417</v>
      </c>
      <c r="R70" s="41">
        <f t="shared" si="12"/>
        <v>274.77434471193749</v>
      </c>
      <c r="S70" s="42">
        <f t="shared" si="5"/>
        <v>318.93048635516993</v>
      </c>
      <c r="T70" s="39">
        <f t="shared" si="13"/>
        <v>10454.77514910106</v>
      </c>
      <c r="U70" s="43">
        <f>IF(T70="",0,IF(A70&lt;MIN(Nadpłaty!J:J),0,IF(T70&lt;IFERROR(VLOOKUP(A70,Nadpłaty!$E:$F,2,FALSE),Nadpłaty!$I$2*Kredyt!$B$7),T70-V70,IF(A70&gt;MAX(Nadpłaty!$E:$E),Nadpłaty!$I$2*Kredyt!$B$7,IFERROR(VLOOKUP(A70,Nadpłaty!$E:$F,2,FALSE),0)))))</f>
        <v>10421.373311563997</v>
      </c>
      <c r="V70" s="40">
        <f t="shared" si="14"/>
        <v>33.40183753706409</v>
      </c>
      <c r="W70" s="41">
        <f t="shared" si="6"/>
        <v>66.25252781820879</v>
      </c>
      <c r="X70" s="42">
        <f t="shared" si="17"/>
        <v>99.654365355272887</v>
      </c>
      <c r="Y70" s="2"/>
    </row>
    <row r="71" spans="1:25" ht="12.75" customHeight="1" x14ac:dyDescent="0.2">
      <c r="A71" s="27">
        <f t="shared" si="15"/>
        <v>45747</v>
      </c>
      <c r="B71" s="25">
        <f>ROWS($B$23:B71)</f>
        <v>49</v>
      </c>
      <c r="C71" s="34">
        <f>MIN(IF(A71&lt;=WIBOR!$K$5,0,ROUND(YEARFRAC(A71,WIBOR!$K$5)*12,0)),$B$10)</f>
        <v>8</v>
      </c>
      <c r="D71" s="28">
        <f>($B$9-IF(Kredyt!$B$5="3M",WIBOR!$K$6,WIBOR!$K$7)/100)*MIN(IF(A71&lt;=WIBOR!$K$5,0,ROUND(YEARFRAC(A71,WIBOR!$K$5)*12,0)),$B$10)/$B$10+IF(Kredyt!$B$5="3M",WIBOR!$K$6,WIBOR!$K$7)/100</f>
        <v>5.4525925925925936E-2</v>
      </c>
      <c r="E71" s="28">
        <f>IFERROR(VLOOKUP(A71,WIBOR!$F:$H,IF(Kredyt!$B$5="3M",2,3),FALSE)/100,$B$9)</f>
        <v>0.04</v>
      </c>
      <c r="F71" s="26">
        <f t="shared" si="19"/>
        <v>7.5525925925925941E-2</v>
      </c>
      <c r="G71" s="39">
        <f t="shared" si="7"/>
        <v>703733.33333333582</v>
      </c>
      <c r="H71" s="40">
        <f t="shared" si="1"/>
        <v>2255.5555555555557</v>
      </c>
      <c r="I71" s="41">
        <f t="shared" si="8"/>
        <v>4429.1759670782058</v>
      </c>
      <c r="J71" s="42">
        <f t="shared" si="2"/>
        <v>6684.7315226337614</v>
      </c>
      <c r="K71" s="39">
        <f t="shared" si="9"/>
        <v>773343.28604055184</v>
      </c>
      <c r="L71" s="40">
        <f t="shared" si="16"/>
        <v>800.31123529554202</v>
      </c>
      <c r="M71" s="41">
        <f t="shared" si="3"/>
        <v>4867.2889780675732</v>
      </c>
      <c r="N71" s="42">
        <f t="shared" si="4"/>
        <v>5667.6002133631155</v>
      </c>
      <c r="O71" s="39">
        <f t="shared" si="10"/>
        <v>32777.523805320096</v>
      </c>
      <c r="P71" s="43">
        <f>IF(O71="",0,IF(A71&lt;MIN(Nadpłaty!E:E),0,IF(O71&lt;IFERROR(VLOOKUP(A71,Nadpłaty!$E:$F,2,FALSE),Nadpłaty!$I$2*Kredyt!$B$7),O71-Q71,IF(A71&gt;MAX(Nadpłaty!$E:$E),Nadpłaty!$I$2*Kredyt!$B$7,IFERROR(VLOOKUP(A71,Nadpłaty!$E:$F,2,FALSE),0)))))</f>
        <v>10538.235294117647</v>
      </c>
      <c r="Q71" s="40">
        <f t="shared" si="11"/>
        <v>33.920538317299389</v>
      </c>
      <c r="R71" s="41">
        <f t="shared" si="12"/>
        <v>206.29606957965663</v>
      </c>
      <c r="S71" s="42">
        <f t="shared" si="5"/>
        <v>240.21660789695602</v>
      </c>
      <c r="T71" s="39" t="str">
        <f t="shared" si="13"/>
        <v/>
      </c>
      <c r="U71" s="43">
        <f>IF(T71="",0,IF(A71&lt;MIN(Nadpłaty!J:J),0,IF(T71&lt;IFERROR(VLOOKUP(A71,Nadpłaty!$E:$F,2,FALSE),Nadpłaty!$I$2*Kredyt!$B$7),T71-V71,IF(A71&gt;MAX(Nadpłaty!$E:$E),Nadpłaty!$I$2*Kredyt!$B$7,IFERROR(VLOOKUP(A71,Nadpłaty!$E:$F,2,FALSE),0)))))</f>
        <v>0</v>
      </c>
      <c r="V71" s="40" t="str">
        <f t="shared" si="14"/>
        <v/>
      </c>
      <c r="W71" s="41" t="str">
        <f t="shared" si="6"/>
        <v/>
      </c>
      <c r="X71" s="42">
        <f t="shared" si="17"/>
        <v>0</v>
      </c>
      <c r="Y71" s="2"/>
    </row>
    <row r="72" spans="1:25" ht="12.75" customHeight="1" x14ac:dyDescent="0.2">
      <c r="A72" s="27">
        <f t="shared" si="15"/>
        <v>45777</v>
      </c>
      <c r="B72" s="25">
        <f>ROWS($B$23:B72)</f>
        <v>50</v>
      </c>
      <c r="C72" s="34">
        <f>MIN(IF(A72&lt;=WIBOR!$K$5,0,ROUND(YEARFRAC(A72,WIBOR!$K$5)*12,0)),$B$10)</f>
        <v>9</v>
      </c>
      <c r="D72" s="28">
        <f>($B$9-IF(Kredyt!$B$5="3M",WIBOR!$K$6,WIBOR!$K$7)/100)*MIN(IF(A72&lt;=WIBOR!$K$5,0,ROUND(YEARFRAC(A72,WIBOR!$K$5)*12,0)),$B$10)/$B$10+IF(Kredyt!$B$5="3M",WIBOR!$K$6,WIBOR!$K$7)/100</f>
        <v>5.4007142857142865E-2</v>
      </c>
      <c r="E72" s="28">
        <f>IFERROR(VLOOKUP(A72,WIBOR!$F:$H,IF(Kredyt!$B$5="3M",2,3),FALSE)/100,$B$9)</f>
        <v>0.04</v>
      </c>
      <c r="F72" s="26">
        <f t="shared" si="19"/>
        <v>7.5007142857142869E-2</v>
      </c>
      <c r="G72" s="39">
        <f t="shared" si="7"/>
        <v>701477.77777778031</v>
      </c>
      <c r="H72" s="40">
        <f t="shared" si="1"/>
        <v>2255.5555555555557</v>
      </c>
      <c r="I72" s="41">
        <f t="shared" si="8"/>
        <v>4384.6536574074244</v>
      </c>
      <c r="J72" s="42">
        <f t="shared" si="2"/>
        <v>6640.20921296298</v>
      </c>
      <c r="K72" s="39">
        <f t="shared" si="9"/>
        <v>772542.97480525635</v>
      </c>
      <c r="L72" s="40">
        <f t="shared" si="16"/>
        <v>812.38461516555037</v>
      </c>
      <c r="M72" s="41">
        <f t="shared" si="3"/>
        <v>4828.8534395416655</v>
      </c>
      <c r="N72" s="42">
        <f t="shared" si="4"/>
        <v>5641.2380547072162</v>
      </c>
      <c r="O72" s="39">
        <f t="shared" si="10"/>
        <v>22205.367972885149</v>
      </c>
      <c r="P72" s="43">
        <f>IF(O72="",0,IF(A72&lt;MIN(Nadpłaty!E:E),0,IF(O72&lt;IFERROR(VLOOKUP(A72,Nadpłaty!$E:$F,2,FALSE),Nadpłaty!$I$2*Kredyt!$B$7),O72-Q72,IF(A72&gt;MAX(Nadpłaty!$E:$E),Nadpłaty!$I$2*Kredyt!$B$7,IFERROR(VLOOKUP(A72,Nadpłaty!$E:$F,2,FALSE),0)))))</f>
        <v>10538.235294117647</v>
      </c>
      <c r="Q72" s="40">
        <f t="shared" si="11"/>
        <v>23.350544763945475</v>
      </c>
      <c r="R72" s="41">
        <f t="shared" si="12"/>
        <v>138.79676731146844</v>
      </c>
      <c r="S72" s="42">
        <f t="shared" si="5"/>
        <v>162.14731207541391</v>
      </c>
      <c r="T72" s="39" t="str">
        <f t="shared" si="13"/>
        <v/>
      </c>
      <c r="U72" s="43">
        <f>IF(T72="",0,IF(A72&lt;MIN(Nadpłaty!J:J),0,IF(T72&lt;IFERROR(VLOOKUP(A72,Nadpłaty!$E:$F,2,FALSE),Nadpłaty!$I$2*Kredyt!$B$7),T72-V72,IF(A72&gt;MAX(Nadpłaty!$E:$E),Nadpłaty!$I$2*Kredyt!$B$7,IFERROR(VLOOKUP(A72,Nadpłaty!$E:$F,2,FALSE),0)))))</f>
        <v>0</v>
      </c>
      <c r="V72" s="40" t="str">
        <f t="shared" si="14"/>
        <v/>
      </c>
      <c r="W72" s="41" t="str">
        <f t="shared" si="6"/>
        <v/>
      </c>
      <c r="X72" s="42">
        <f t="shared" si="17"/>
        <v>0</v>
      </c>
      <c r="Y72" s="2"/>
    </row>
    <row r="73" spans="1:25" ht="12.75" customHeight="1" x14ac:dyDescent="0.2">
      <c r="A73" s="27">
        <f t="shared" si="15"/>
        <v>45808</v>
      </c>
      <c r="B73" s="25">
        <f>ROWS($B$23:B73)</f>
        <v>51</v>
      </c>
      <c r="C73" s="34">
        <f>MIN(IF(A73&lt;=WIBOR!$K$5,0,ROUND(YEARFRAC(A73,WIBOR!$K$5)*12,0)),$B$10)</f>
        <v>10</v>
      </c>
      <c r="D73" s="28">
        <f>($B$9-IF(Kredyt!$B$5="3M",WIBOR!$K$6,WIBOR!$K$7)/100)*MIN(IF(A73&lt;=WIBOR!$K$5,0,ROUND(YEARFRAC(A73,WIBOR!$K$5)*12,0)),$B$10)/$B$10+IF(Kredyt!$B$5="3M",WIBOR!$K$6,WIBOR!$K$7)/100</f>
        <v>5.3488359788359793E-2</v>
      </c>
      <c r="E73" s="28">
        <f>IFERROR(VLOOKUP(A73,WIBOR!$F:$H,IF(Kredyt!$B$5="3M",2,3),FALSE)/100,$B$9)</f>
        <v>0.04</v>
      </c>
      <c r="F73" s="26">
        <f t="shared" si="19"/>
        <v>7.4488359788359798E-2</v>
      </c>
      <c r="G73" s="39">
        <f t="shared" si="7"/>
        <v>699222.22222222481</v>
      </c>
      <c r="H73" s="40">
        <f t="shared" si="1"/>
        <v>2255.5555555555557</v>
      </c>
      <c r="I73" s="41">
        <f t="shared" si="8"/>
        <v>4340.3263717421296</v>
      </c>
      <c r="J73" s="42">
        <f t="shared" si="2"/>
        <v>6595.8819272976853</v>
      </c>
      <c r="K73" s="39">
        <f t="shared" si="9"/>
        <v>771730.59019009082</v>
      </c>
      <c r="L73" s="40">
        <f t="shared" si="16"/>
        <v>824.56689078013585</v>
      </c>
      <c r="M73" s="41">
        <f t="shared" si="3"/>
        <v>4790.4121551468952</v>
      </c>
      <c r="N73" s="42">
        <f t="shared" si="4"/>
        <v>5614.9790459270307</v>
      </c>
      <c r="O73" s="39">
        <f t="shared" si="10"/>
        <v>11643.782134003557</v>
      </c>
      <c r="P73" s="43">
        <f>IF(O73="",0,IF(A73&lt;MIN(Nadpłaty!E:E),0,IF(O73&lt;IFERROR(VLOOKUP(A73,Nadpłaty!$E:$F,2,FALSE),Nadpłaty!$I$2*Kredyt!$B$7),O73-Q73,IF(A73&gt;MAX(Nadpłaty!$E:$E),Nadpłaty!$I$2*Kredyt!$B$7,IFERROR(VLOOKUP(A73,Nadpłaty!$E:$F,2,FALSE),0)))))</f>
        <v>10538.235294117647</v>
      </c>
      <c r="Q73" s="40">
        <f t="shared" si="11"/>
        <v>12.440970143209816</v>
      </c>
      <c r="R73" s="41">
        <f t="shared" si="12"/>
        <v>72.277186074577727</v>
      </c>
      <c r="S73" s="42">
        <f t="shared" si="5"/>
        <v>84.718156217787538</v>
      </c>
      <c r="T73" s="39" t="str">
        <f t="shared" si="13"/>
        <v/>
      </c>
      <c r="U73" s="43">
        <f>IF(T73="",0,IF(A73&lt;MIN(Nadpłaty!J:J),0,IF(T73&lt;IFERROR(VLOOKUP(A73,Nadpłaty!$E:$F,2,FALSE),Nadpłaty!$I$2*Kredyt!$B$7),T73-V73,IF(A73&gt;MAX(Nadpłaty!$E:$E),Nadpłaty!$I$2*Kredyt!$B$7,IFERROR(VLOOKUP(A73,Nadpłaty!$E:$F,2,FALSE),0)))))</f>
        <v>0</v>
      </c>
      <c r="V73" s="40" t="str">
        <f t="shared" si="14"/>
        <v/>
      </c>
      <c r="W73" s="41" t="str">
        <f t="shared" si="6"/>
        <v/>
      </c>
      <c r="X73" s="42">
        <f t="shared" si="17"/>
        <v>0</v>
      </c>
      <c r="Y73" s="2"/>
    </row>
    <row r="74" spans="1:25" ht="12.75" customHeight="1" x14ac:dyDescent="0.2">
      <c r="A74" s="27">
        <f t="shared" si="15"/>
        <v>45838</v>
      </c>
      <c r="B74" s="25">
        <f>ROWS($B$23:B74)</f>
        <v>52</v>
      </c>
      <c r="C74" s="34">
        <f>MIN(IF(A74&lt;=WIBOR!$K$5,0,ROUND(YEARFRAC(A74,WIBOR!$K$5)*12,0)),$B$10)</f>
        <v>11</v>
      </c>
      <c r="D74" s="28">
        <f>($B$9-IF(Kredyt!$B$5="3M",WIBOR!$K$6,WIBOR!$K$7)/100)*MIN(IF(A74&lt;=WIBOR!$K$5,0,ROUND(YEARFRAC(A74,WIBOR!$K$5)*12,0)),$B$10)/$B$10+IF(Kredyt!$B$5="3M",WIBOR!$K$6,WIBOR!$K$7)/100</f>
        <v>5.2969576719576729E-2</v>
      </c>
      <c r="E74" s="28">
        <f>IFERROR(VLOOKUP(A74,WIBOR!$F:$H,IF(Kredyt!$B$5="3M",2,3),FALSE)/100,$B$9)</f>
        <v>0.04</v>
      </c>
      <c r="F74" s="26">
        <f t="shared" si="19"/>
        <v>7.3969576719576727E-2</v>
      </c>
      <c r="G74" s="39">
        <f t="shared" si="7"/>
        <v>696966.66666666931</v>
      </c>
      <c r="H74" s="40">
        <f t="shared" si="1"/>
        <v>2255.5555555555557</v>
      </c>
      <c r="I74" s="41">
        <f t="shared" si="8"/>
        <v>4296.1941100823215</v>
      </c>
      <c r="J74" s="42">
        <f t="shared" si="2"/>
        <v>6551.7496656378771</v>
      </c>
      <c r="K74" s="39">
        <f t="shared" si="9"/>
        <v>770906.02329931071</v>
      </c>
      <c r="L74" s="40">
        <f t="shared" si="16"/>
        <v>836.85762324857899</v>
      </c>
      <c r="M74" s="41">
        <f t="shared" si="3"/>
        <v>4751.9660195018469</v>
      </c>
      <c r="N74" s="42">
        <f t="shared" si="4"/>
        <v>5588.8236427504262</v>
      </c>
      <c r="O74" s="39">
        <f t="shared" si="10"/>
        <v>1093.1058697427004</v>
      </c>
      <c r="P74" s="43">
        <f>IF(O74="",0,IF(A74&lt;MIN(Nadpłaty!E:E),0,IF(O74&lt;IFERROR(VLOOKUP(A74,Nadpłaty!$E:$F,2,FALSE),Nadpłaty!$I$2*Kredyt!$B$7),O74-Q74,IF(A74&gt;MAX(Nadpłaty!$E:$E),Nadpłaty!$I$2*Kredyt!$B$7,IFERROR(VLOOKUP(A74,Nadpłaty!$E:$F,2,FALSE),0)))))</f>
        <v>1091.9192478296986</v>
      </c>
      <c r="Q74" s="40">
        <f t="shared" si="11"/>
        <v>1.1866219130016815</v>
      </c>
      <c r="R74" s="41">
        <f t="shared" si="12"/>
        <v>6.73804820787936</v>
      </c>
      <c r="S74" s="42">
        <f t="shared" si="5"/>
        <v>7.9246701208810411</v>
      </c>
      <c r="T74" s="39" t="str">
        <f t="shared" si="13"/>
        <v/>
      </c>
      <c r="U74" s="43">
        <f>IF(T74="",0,IF(A74&lt;MIN(Nadpłaty!J:J),0,IF(T74&lt;IFERROR(VLOOKUP(A74,Nadpłaty!$E:$F,2,FALSE),Nadpłaty!$I$2*Kredyt!$B$7),T74-V74,IF(A74&gt;MAX(Nadpłaty!$E:$E),Nadpłaty!$I$2*Kredyt!$B$7,IFERROR(VLOOKUP(A74,Nadpłaty!$E:$F,2,FALSE),0)))))</f>
        <v>0</v>
      </c>
      <c r="V74" s="40" t="str">
        <f t="shared" si="14"/>
        <v/>
      </c>
      <c r="W74" s="41" t="str">
        <f t="shared" si="6"/>
        <v/>
      </c>
      <c r="X74" s="42">
        <f t="shared" si="17"/>
        <v>0</v>
      </c>
      <c r="Y74" s="2"/>
    </row>
    <row r="75" spans="1:25" ht="12.75" customHeight="1" x14ac:dyDescent="0.2">
      <c r="A75" s="27">
        <f t="shared" si="15"/>
        <v>45869</v>
      </c>
      <c r="B75" s="25">
        <f>ROWS($B$23:B75)</f>
        <v>53</v>
      </c>
      <c r="C75" s="34">
        <f>MIN(IF(A75&lt;=WIBOR!$K$5,0,ROUND(YEARFRAC(A75,WIBOR!$K$5)*12,0)),$B$10)</f>
        <v>12</v>
      </c>
      <c r="D75" s="28">
        <f>($B$9-IF(Kredyt!$B$5="3M",WIBOR!$K$6,WIBOR!$K$7)/100)*MIN(IF(A75&lt;=WIBOR!$K$5,0,ROUND(YEARFRAC(A75,WIBOR!$K$5)*12,0)),$B$10)/$B$10+IF(Kredyt!$B$5="3M",WIBOR!$K$6,WIBOR!$K$7)/100</f>
        <v>5.2450793650793658E-2</v>
      </c>
      <c r="E75" s="28">
        <f>IFERROR(VLOOKUP(A75,WIBOR!$F:$H,IF(Kredyt!$B$5="3M",2,3),FALSE)/100,$B$9)</f>
        <v>0.04</v>
      </c>
      <c r="F75" s="26">
        <f t="shared" si="19"/>
        <v>7.3450793650793655E-2</v>
      </c>
      <c r="G75" s="39">
        <f t="shared" si="7"/>
        <v>694711.1111111138</v>
      </c>
      <c r="H75" s="40">
        <f t="shared" si="1"/>
        <v>2255.5555555555557</v>
      </c>
      <c r="I75" s="41">
        <f t="shared" si="8"/>
        <v>4252.256872428</v>
      </c>
      <c r="J75" s="42">
        <f t="shared" si="2"/>
        <v>6507.8124279835556</v>
      </c>
      <c r="K75" s="39">
        <f t="shared" si="9"/>
        <v>770069.16567606211</v>
      </c>
      <c r="L75" s="40">
        <f t="shared" si="16"/>
        <v>849.25634362923233</v>
      </c>
      <c r="M75" s="41">
        <f t="shared" si="3"/>
        <v>4713.5159487426054</v>
      </c>
      <c r="N75" s="42">
        <f t="shared" si="4"/>
        <v>5562.7722923718375</v>
      </c>
      <c r="O75" s="39" t="str">
        <f t="shared" si="10"/>
        <v/>
      </c>
      <c r="P75" s="43">
        <f>IF(O75="",0,IF(A75&lt;MIN(Nadpłaty!E:E),0,IF(O75&lt;IFERROR(VLOOKUP(A75,Nadpłaty!$E:$F,2,FALSE),Nadpłaty!$I$2*Kredyt!$B$7),O75-Q75,IF(A75&gt;MAX(Nadpłaty!$E:$E),Nadpłaty!$I$2*Kredyt!$B$7,IFERROR(VLOOKUP(A75,Nadpłaty!$E:$F,2,FALSE),0)))))</f>
        <v>0</v>
      </c>
      <c r="Q75" s="40" t="str">
        <f t="shared" si="11"/>
        <v/>
      </c>
      <c r="R75" s="41" t="str">
        <f t="shared" si="12"/>
        <v/>
      </c>
      <c r="S75" s="42">
        <f t="shared" si="5"/>
        <v>0</v>
      </c>
      <c r="T75" s="39" t="str">
        <f t="shared" si="13"/>
        <v/>
      </c>
      <c r="U75" s="43">
        <f>IF(T75="",0,IF(A75&lt;MIN(Nadpłaty!J:J),0,IF(T75&lt;IFERROR(VLOOKUP(A75,Nadpłaty!$E:$F,2,FALSE),Nadpłaty!$I$2*Kredyt!$B$7),T75-V75,IF(A75&gt;MAX(Nadpłaty!$E:$E),Nadpłaty!$I$2*Kredyt!$B$7,IFERROR(VLOOKUP(A75,Nadpłaty!$E:$F,2,FALSE),0)))))</f>
        <v>0</v>
      </c>
      <c r="V75" s="40" t="str">
        <f t="shared" si="14"/>
        <v/>
      </c>
      <c r="W75" s="41" t="str">
        <f t="shared" si="6"/>
        <v/>
      </c>
      <c r="X75" s="42">
        <f t="shared" si="17"/>
        <v>0</v>
      </c>
      <c r="Y75" s="2"/>
    </row>
    <row r="76" spans="1:25" ht="12.75" customHeight="1" x14ac:dyDescent="0.2">
      <c r="A76" s="27">
        <f t="shared" si="15"/>
        <v>45900</v>
      </c>
      <c r="B76" s="25">
        <f>ROWS($B$23:B76)</f>
        <v>54</v>
      </c>
      <c r="C76" s="34">
        <f>MIN(IF(A76&lt;=WIBOR!$K$5,0,ROUND(YEARFRAC(A76,WIBOR!$K$5)*12,0)),$B$10)</f>
        <v>13</v>
      </c>
      <c r="D76" s="28">
        <f>($B$9-IF(Kredyt!$B$5="3M",WIBOR!$K$6,WIBOR!$K$7)/100)*MIN(IF(A76&lt;=WIBOR!$K$5,0,ROUND(YEARFRAC(A76,WIBOR!$K$5)*12,0)),$B$10)/$B$10+IF(Kredyt!$B$5="3M",WIBOR!$K$6,WIBOR!$K$7)/100</f>
        <v>5.1932010582010586E-2</v>
      </c>
      <c r="E76" s="28">
        <f>IFERROR(VLOOKUP(A76,WIBOR!$F:$H,IF(Kredyt!$B$5="3M",2,3),FALSE)/100,$B$9)</f>
        <v>0.04</v>
      </c>
      <c r="F76" s="26">
        <f t="shared" si="19"/>
        <v>7.2932010582010584E-2</v>
      </c>
      <c r="G76" s="39">
        <f t="shared" si="7"/>
        <v>692455.5555555583</v>
      </c>
      <c r="H76" s="40">
        <f t="shared" si="1"/>
        <v>2255.5555555555557</v>
      </c>
      <c r="I76" s="41">
        <f t="shared" si="8"/>
        <v>4208.5146587791669</v>
      </c>
      <c r="J76" s="42">
        <f t="shared" si="2"/>
        <v>6464.0702143347226</v>
      </c>
      <c r="K76" s="39">
        <f t="shared" si="9"/>
        <v>769219.9093324329</v>
      </c>
      <c r="L76" s="40">
        <f t="shared" si="16"/>
        <v>861.7625527656171</v>
      </c>
      <c r="M76" s="41">
        <f t="shared" si="3"/>
        <v>4675.0628806105187</v>
      </c>
      <c r="N76" s="42">
        <f t="shared" si="4"/>
        <v>5536.8254333761361</v>
      </c>
      <c r="O76" s="39" t="str">
        <f t="shared" si="10"/>
        <v/>
      </c>
      <c r="P76" s="43">
        <f>IF(O76="",0,IF(A76&lt;MIN(Nadpłaty!E:E),0,IF(O76&lt;IFERROR(VLOOKUP(A76,Nadpłaty!$E:$F,2,FALSE),Nadpłaty!$I$2*Kredyt!$B$7),O76-Q76,IF(A76&gt;MAX(Nadpłaty!$E:$E),Nadpłaty!$I$2*Kredyt!$B$7,IFERROR(VLOOKUP(A76,Nadpłaty!$E:$F,2,FALSE),0)))))</f>
        <v>0</v>
      </c>
      <c r="Q76" s="40" t="str">
        <f t="shared" si="11"/>
        <v/>
      </c>
      <c r="R76" s="41" t="str">
        <f t="shared" si="12"/>
        <v/>
      </c>
      <c r="S76" s="42">
        <f t="shared" si="5"/>
        <v>0</v>
      </c>
      <c r="T76" s="39" t="str">
        <f t="shared" si="13"/>
        <v/>
      </c>
      <c r="U76" s="43">
        <f>IF(T76="",0,IF(A76&lt;MIN(Nadpłaty!J:J),0,IF(T76&lt;IFERROR(VLOOKUP(A76,Nadpłaty!$E:$F,2,FALSE),Nadpłaty!$I$2*Kredyt!$B$7),T76-V76,IF(A76&gt;MAX(Nadpłaty!$E:$E),Nadpłaty!$I$2*Kredyt!$B$7,IFERROR(VLOOKUP(A76,Nadpłaty!$E:$F,2,FALSE),0)))))</f>
        <v>0</v>
      </c>
      <c r="V76" s="40" t="str">
        <f t="shared" si="14"/>
        <v/>
      </c>
      <c r="W76" s="41" t="str">
        <f t="shared" si="6"/>
        <v/>
      </c>
      <c r="X76" s="42">
        <f t="shared" si="17"/>
        <v>0</v>
      </c>
      <c r="Y76" s="2"/>
    </row>
    <row r="77" spans="1:25" ht="12.75" customHeight="1" x14ac:dyDescent="0.2">
      <c r="A77" s="27">
        <f t="shared" si="15"/>
        <v>45930</v>
      </c>
      <c r="B77" s="25">
        <f>ROWS($B$23:B77)</f>
        <v>55</v>
      </c>
      <c r="C77" s="34">
        <f>MIN(IF(A77&lt;=WIBOR!$K$5,0,ROUND(YEARFRAC(A77,WIBOR!$K$5)*12,0)),$B$10)</f>
        <v>14</v>
      </c>
      <c r="D77" s="28">
        <f>($B$9-IF(Kredyt!$B$5="3M",WIBOR!$K$6,WIBOR!$K$7)/100)*MIN(IF(A77&lt;=WIBOR!$K$5,0,ROUND(YEARFRAC(A77,WIBOR!$K$5)*12,0)),$B$10)/$B$10+IF(Kredyt!$B$5="3M",WIBOR!$K$6,WIBOR!$K$7)/100</f>
        <v>5.1413227513227522E-2</v>
      </c>
      <c r="E77" s="28">
        <f>IFERROR(VLOOKUP(A77,WIBOR!$F:$H,IF(Kredyt!$B$5="3M",2,3),FALSE)/100,$B$9)</f>
        <v>0.04</v>
      </c>
      <c r="F77" s="26">
        <f t="shared" si="19"/>
        <v>7.2413227513227527E-2</v>
      </c>
      <c r="G77" s="39">
        <f t="shared" si="7"/>
        <v>690200.00000000279</v>
      </c>
      <c r="H77" s="40">
        <f t="shared" si="1"/>
        <v>2255.5555555555557</v>
      </c>
      <c r="I77" s="41">
        <f t="shared" si="8"/>
        <v>4164.9674691358205</v>
      </c>
      <c r="J77" s="42">
        <f t="shared" si="2"/>
        <v>6420.5230246913761</v>
      </c>
      <c r="K77" s="39">
        <f t="shared" si="9"/>
        <v>768358.14677966724</v>
      </c>
      <c r="L77" s="40">
        <f t="shared" si="16"/>
        <v>874.37572113266617</v>
      </c>
      <c r="M77" s="41">
        <f t="shared" si="3"/>
        <v>4636.6077745331595</v>
      </c>
      <c r="N77" s="42">
        <f t="shared" si="4"/>
        <v>5510.983495665826</v>
      </c>
      <c r="O77" s="39" t="str">
        <f t="shared" si="10"/>
        <v/>
      </c>
      <c r="P77" s="43">
        <f>IF(O77="",0,IF(A77&lt;MIN(Nadpłaty!E:E),0,IF(O77&lt;IFERROR(VLOOKUP(A77,Nadpłaty!$E:$F,2,FALSE),Nadpłaty!$I$2*Kredyt!$B$7),O77-Q77,IF(A77&gt;MAX(Nadpłaty!$E:$E),Nadpłaty!$I$2*Kredyt!$B$7,IFERROR(VLOOKUP(A77,Nadpłaty!$E:$F,2,FALSE),0)))))</f>
        <v>0</v>
      </c>
      <c r="Q77" s="40" t="str">
        <f t="shared" si="11"/>
        <v/>
      </c>
      <c r="R77" s="41" t="str">
        <f t="shared" si="12"/>
        <v/>
      </c>
      <c r="S77" s="42">
        <f t="shared" si="5"/>
        <v>0</v>
      </c>
      <c r="T77" s="39" t="str">
        <f t="shared" si="13"/>
        <v/>
      </c>
      <c r="U77" s="43">
        <f>IF(T77="",0,IF(A77&lt;MIN(Nadpłaty!J:J),0,IF(T77&lt;IFERROR(VLOOKUP(A77,Nadpłaty!$E:$F,2,FALSE),Nadpłaty!$I$2*Kredyt!$B$7),T77-V77,IF(A77&gt;MAX(Nadpłaty!$E:$E),Nadpłaty!$I$2*Kredyt!$B$7,IFERROR(VLOOKUP(A77,Nadpłaty!$E:$F,2,FALSE),0)))))</f>
        <v>0</v>
      </c>
      <c r="V77" s="40" t="str">
        <f t="shared" si="14"/>
        <v/>
      </c>
      <c r="W77" s="41" t="str">
        <f t="shared" si="6"/>
        <v/>
      </c>
      <c r="X77" s="42">
        <f t="shared" si="17"/>
        <v>0</v>
      </c>
      <c r="Y77" s="2"/>
    </row>
    <row r="78" spans="1:25" ht="12.75" customHeight="1" x14ac:dyDescent="0.2">
      <c r="A78" s="27">
        <f t="shared" si="15"/>
        <v>45961</v>
      </c>
      <c r="B78" s="25">
        <f>ROWS($B$23:B78)</f>
        <v>56</v>
      </c>
      <c r="C78" s="34">
        <f>MIN(IF(A78&lt;=WIBOR!$K$5,0,ROUND(YEARFRAC(A78,WIBOR!$K$5)*12,0)),$B$10)</f>
        <v>15</v>
      </c>
      <c r="D78" s="28">
        <f>($B$9-IF(Kredyt!$B$5="3M",WIBOR!$K$6,WIBOR!$K$7)/100)*MIN(IF(A78&lt;=WIBOR!$K$5,0,ROUND(YEARFRAC(A78,WIBOR!$K$5)*12,0)),$B$10)/$B$10+IF(Kredyt!$B$5="3M",WIBOR!$K$6,WIBOR!$K$7)/100</f>
        <v>5.089444444444445E-2</v>
      </c>
      <c r="E78" s="28">
        <f>IFERROR(VLOOKUP(A78,WIBOR!$F:$H,IF(Kredyt!$B$5="3M",2,3),FALSE)/100,$B$9)</f>
        <v>0.04</v>
      </c>
      <c r="F78" s="26">
        <f t="shared" si="19"/>
        <v>7.1894444444444455E-2</v>
      </c>
      <c r="G78" s="39">
        <f t="shared" si="7"/>
        <v>687944.44444444729</v>
      </c>
      <c r="H78" s="40">
        <f t="shared" si="1"/>
        <v>2255.5555555555557</v>
      </c>
      <c r="I78" s="41">
        <f t="shared" si="8"/>
        <v>4121.6153034979598</v>
      </c>
      <c r="J78" s="42">
        <f t="shared" si="2"/>
        <v>6377.1708590535154</v>
      </c>
      <c r="K78" s="39">
        <f t="shared" si="9"/>
        <v>767483.77105853462</v>
      </c>
      <c r="L78" s="40">
        <f t="shared" si="16"/>
        <v>887.09528869326562</v>
      </c>
      <c r="M78" s="41">
        <f t="shared" si="3"/>
        <v>4598.1516116983785</v>
      </c>
      <c r="N78" s="42">
        <f t="shared" si="4"/>
        <v>5485.246900391644</v>
      </c>
      <c r="O78" s="39" t="str">
        <f t="shared" si="10"/>
        <v/>
      </c>
      <c r="P78" s="43">
        <f>IF(O78="",0,IF(A78&lt;MIN(Nadpłaty!E:E),0,IF(O78&lt;IFERROR(VLOOKUP(A78,Nadpłaty!$E:$F,2,FALSE),Nadpłaty!$I$2*Kredyt!$B$7),O78-Q78,IF(A78&gt;MAX(Nadpłaty!$E:$E),Nadpłaty!$I$2*Kredyt!$B$7,IFERROR(VLOOKUP(A78,Nadpłaty!$E:$F,2,FALSE),0)))))</f>
        <v>0</v>
      </c>
      <c r="Q78" s="40" t="str">
        <f t="shared" si="11"/>
        <v/>
      </c>
      <c r="R78" s="41" t="str">
        <f t="shared" si="12"/>
        <v/>
      </c>
      <c r="S78" s="42">
        <f t="shared" si="5"/>
        <v>0</v>
      </c>
      <c r="T78" s="39" t="str">
        <f t="shared" si="13"/>
        <v/>
      </c>
      <c r="U78" s="43">
        <f>IF(T78="",0,IF(A78&lt;MIN(Nadpłaty!J:J),0,IF(T78&lt;IFERROR(VLOOKUP(A78,Nadpłaty!$E:$F,2,FALSE),Nadpłaty!$I$2*Kredyt!$B$7),T78-V78,IF(A78&gt;MAX(Nadpłaty!$E:$E),Nadpłaty!$I$2*Kredyt!$B$7,IFERROR(VLOOKUP(A78,Nadpłaty!$E:$F,2,FALSE),0)))))</f>
        <v>0</v>
      </c>
      <c r="V78" s="40" t="str">
        <f t="shared" si="14"/>
        <v/>
      </c>
      <c r="W78" s="41" t="str">
        <f t="shared" si="6"/>
        <v/>
      </c>
      <c r="X78" s="42">
        <f t="shared" si="17"/>
        <v>0</v>
      </c>
      <c r="Y78" s="2"/>
    </row>
    <row r="79" spans="1:25" ht="12.75" customHeight="1" x14ac:dyDescent="0.2">
      <c r="A79" s="27">
        <f t="shared" si="15"/>
        <v>45991</v>
      </c>
      <c r="B79" s="25">
        <f>ROWS($B$23:B79)</f>
        <v>57</v>
      </c>
      <c r="C79" s="34">
        <f>MIN(IF(A79&lt;=WIBOR!$K$5,0,ROUND(YEARFRAC(A79,WIBOR!$K$5)*12,0)),$B$10)</f>
        <v>16</v>
      </c>
      <c r="D79" s="28">
        <f>($B$9-IF(Kredyt!$B$5="3M",WIBOR!$K$6,WIBOR!$K$7)/100)*MIN(IF(A79&lt;=WIBOR!$K$5,0,ROUND(YEARFRAC(A79,WIBOR!$K$5)*12,0)),$B$10)/$B$10+IF(Kredyt!$B$5="3M",WIBOR!$K$6,WIBOR!$K$7)/100</f>
        <v>5.0375661375661379E-2</v>
      </c>
      <c r="E79" s="28">
        <f>IFERROR(VLOOKUP(A79,WIBOR!$F:$H,IF(Kredyt!$B$5="3M",2,3),FALSE)/100,$B$9)</f>
        <v>0.04</v>
      </c>
      <c r="F79" s="26">
        <f t="shared" si="19"/>
        <v>7.1375661375661384E-2</v>
      </c>
      <c r="G79" s="39">
        <f t="shared" si="7"/>
        <v>685688.88888889179</v>
      </c>
      <c r="H79" s="40">
        <f t="shared" si="1"/>
        <v>2255.5555555555557</v>
      </c>
      <c r="I79" s="41">
        <f t="shared" si="8"/>
        <v>4078.458161865587</v>
      </c>
      <c r="J79" s="42">
        <f t="shared" si="2"/>
        <v>6334.0137174211432</v>
      </c>
      <c r="K79" s="39">
        <f t="shared" si="9"/>
        <v>766596.6757698413</v>
      </c>
      <c r="L79" s="40">
        <f t="shared" si="16"/>
        <v>899.92066476520506</v>
      </c>
      <c r="M79" s="41">
        <f t="shared" si="3"/>
        <v>4559.6953951213227</v>
      </c>
      <c r="N79" s="42">
        <f t="shared" si="4"/>
        <v>5459.6160598865281</v>
      </c>
      <c r="O79" s="39" t="str">
        <f t="shared" si="10"/>
        <v/>
      </c>
      <c r="P79" s="43">
        <f>IF(O79="",0,IF(A79&lt;MIN(Nadpłaty!E:E),0,IF(O79&lt;IFERROR(VLOOKUP(A79,Nadpłaty!$E:$F,2,FALSE),Nadpłaty!$I$2*Kredyt!$B$7),O79-Q79,IF(A79&gt;MAX(Nadpłaty!$E:$E),Nadpłaty!$I$2*Kredyt!$B$7,IFERROR(VLOOKUP(A79,Nadpłaty!$E:$F,2,FALSE),0)))))</f>
        <v>0</v>
      </c>
      <c r="Q79" s="40" t="str">
        <f t="shared" si="11"/>
        <v/>
      </c>
      <c r="R79" s="41" t="str">
        <f t="shared" si="12"/>
        <v/>
      </c>
      <c r="S79" s="42">
        <f t="shared" si="5"/>
        <v>0</v>
      </c>
      <c r="T79" s="39" t="str">
        <f t="shared" si="13"/>
        <v/>
      </c>
      <c r="U79" s="43">
        <f>IF(T79="",0,IF(A79&lt;MIN(Nadpłaty!J:J),0,IF(T79&lt;IFERROR(VLOOKUP(A79,Nadpłaty!$E:$F,2,FALSE),Nadpłaty!$I$2*Kredyt!$B$7),T79-V79,IF(A79&gt;MAX(Nadpłaty!$E:$E),Nadpłaty!$I$2*Kredyt!$B$7,IFERROR(VLOOKUP(A79,Nadpłaty!$E:$F,2,FALSE),0)))))</f>
        <v>0</v>
      </c>
      <c r="V79" s="40" t="str">
        <f t="shared" si="14"/>
        <v/>
      </c>
      <c r="W79" s="41" t="str">
        <f t="shared" si="6"/>
        <v/>
      </c>
      <c r="X79" s="42">
        <f t="shared" si="17"/>
        <v>0</v>
      </c>
      <c r="Y79" s="2"/>
    </row>
    <row r="80" spans="1:25" ht="12.75" customHeight="1" x14ac:dyDescent="0.2">
      <c r="A80" s="27">
        <f t="shared" si="15"/>
        <v>46022</v>
      </c>
      <c r="B80" s="25">
        <f>ROWS($B$23:B80)</f>
        <v>58</v>
      </c>
      <c r="C80" s="34">
        <f>MIN(IF(A80&lt;=WIBOR!$K$5,0,ROUND(YEARFRAC(A80,WIBOR!$K$5)*12,0)),$B$10)</f>
        <v>17</v>
      </c>
      <c r="D80" s="28">
        <f>($B$9-IF(Kredyt!$B$5="3M",WIBOR!$K$6,WIBOR!$K$7)/100)*MIN(IF(A80&lt;=WIBOR!$K$5,0,ROUND(YEARFRAC(A80,WIBOR!$K$5)*12,0)),$B$10)/$B$10+IF(Kredyt!$B$5="3M",WIBOR!$K$6,WIBOR!$K$7)/100</f>
        <v>4.9856878306878308E-2</v>
      </c>
      <c r="E80" s="28">
        <f>IFERROR(VLOOKUP(A80,WIBOR!$F:$H,IF(Kredyt!$B$5="3M",2,3),FALSE)/100,$B$9)</f>
        <v>0.04</v>
      </c>
      <c r="F80" s="26">
        <f t="shared" si="19"/>
        <v>7.0856878306878313E-2</v>
      </c>
      <c r="G80" s="39">
        <f t="shared" si="7"/>
        <v>683433.33333333628</v>
      </c>
      <c r="H80" s="40">
        <f t="shared" si="1"/>
        <v>2255.5555555555557</v>
      </c>
      <c r="I80" s="41">
        <f t="shared" si="8"/>
        <v>4035.4960442387005</v>
      </c>
      <c r="J80" s="42">
        <f t="shared" si="2"/>
        <v>6291.0515997942566</v>
      </c>
      <c r="K80" s="39">
        <f t="shared" si="9"/>
        <v>765696.75510507612</v>
      </c>
      <c r="L80" s="40">
        <f t="shared" si="16"/>
        <v>912.85122789865818</v>
      </c>
      <c r="M80" s="41">
        <f t="shared" si="3"/>
        <v>4521.240149704332</v>
      </c>
      <c r="N80" s="42">
        <f t="shared" si="4"/>
        <v>5434.0913776029902</v>
      </c>
      <c r="O80" s="39" t="str">
        <f t="shared" si="10"/>
        <v/>
      </c>
      <c r="P80" s="43">
        <f>IF(O80="",0,IF(A80&lt;MIN(Nadpłaty!E:E),0,IF(O80&lt;IFERROR(VLOOKUP(A80,Nadpłaty!$E:$F,2,FALSE),Nadpłaty!$I$2*Kredyt!$B$7),O80-Q80,IF(A80&gt;MAX(Nadpłaty!$E:$E),Nadpłaty!$I$2*Kredyt!$B$7,IFERROR(VLOOKUP(A80,Nadpłaty!$E:$F,2,FALSE),0)))))</f>
        <v>0</v>
      </c>
      <c r="Q80" s="40" t="str">
        <f t="shared" si="11"/>
        <v/>
      </c>
      <c r="R80" s="41" t="str">
        <f t="shared" si="12"/>
        <v/>
      </c>
      <c r="S80" s="42">
        <f t="shared" si="5"/>
        <v>0</v>
      </c>
      <c r="T80" s="39" t="str">
        <f t="shared" si="13"/>
        <v/>
      </c>
      <c r="U80" s="43">
        <f>IF(T80="",0,IF(A80&lt;MIN(Nadpłaty!J:J),0,IF(T80&lt;IFERROR(VLOOKUP(A80,Nadpłaty!$E:$F,2,FALSE),Nadpłaty!$I$2*Kredyt!$B$7),T80-V80,IF(A80&gt;MAX(Nadpłaty!$E:$E),Nadpłaty!$I$2*Kredyt!$B$7,IFERROR(VLOOKUP(A80,Nadpłaty!$E:$F,2,FALSE),0)))))</f>
        <v>0</v>
      </c>
      <c r="V80" s="40" t="str">
        <f t="shared" si="14"/>
        <v/>
      </c>
      <c r="W80" s="41" t="str">
        <f t="shared" si="6"/>
        <v/>
      </c>
      <c r="X80" s="42">
        <f t="shared" si="17"/>
        <v>0</v>
      </c>
      <c r="Y80" s="2"/>
    </row>
    <row r="81" spans="1:25" ht="12.75" customHeight="1" x14ac:dyDescent="0.2">
      <c r="A81" s="27">
        <f t="shared" si="15"/>
        <v>46053</v>
      </c>
      <c r="B81" s="25">
        <f>ROWS($B$23:B81)</f>
        <v>59</v>
      </c>
      <c r="C81" s="34">
        <f>MIN(IF(A81&lt;=WIBOR!$K$5,0,ROUND(YEARFRAC(A81,WIBOR!$K$5)*12,0)),$B$10)</f>
        <v>18</v>
      </c>
      <c r="D81" s="28">
        <f>($B$9-IF(Kredyt!$B$5="3M",WIBOR!$K$6,WIBOR!$K$7)/100)*MIN(IF(A81&lt;=WIBOR!$K$5,0,ROUND(YEARFRAC(A81,WIBOR!$K$5)*12,0)),$B$10)/$B$10+IF(Kredyt!$B$5="3M",WIBOR!$K$6,WIBOR!$K$7)/100</f>
        <v>4.9338095238095243E-2</v>
      </c>
      <c r="E81" s="28">
        <f>IFERROR(VLOOKUP(A81,WIBOR!$F:$H,IF(Kredyt!$B$5="3M",2,3),FALSE)/100,$B$9)</f>
        <v>0.04</v>
      </c>
      <c r="F81" s="26">
        <f t="shared" si="19"/>
        <v>7.0338095238095241E-2</v>
      </c>
      <c r="G81" s="39">
        <f t="shared" si="7"/>
        <v>681177.77777778078</v>
      </c>
      <c r="H81" s="40">
        <f t="shared" si="1"/>
        <v>2255.5555555555557</v>
      </c>
      <c r="I81" s="41">
        <f t="shared" si="8"/>
        <v>3992.728950617302</v>
      </c>
      <c r="J81" s="42">
        <f t="shared" si="2"/>
        <v>6248.2845061728576</v>
      </c>
      <c r="K81" s="39">
        <f t="shared" si="9"/>
        <v>764783.90387717751</v>
      </c>
      <c r="L81" s="40">
        <f t="shared" si="16"/>
        <v>925.88632576430427</v>
      </c>
      <c r="M81" s="41">
        <f t="shared" si="3"/>
        <v>4482.7869222895988</v>
      </c>
      <c r="N81" s="42">
        <f t="shared" si="4"/>
        <v>5408.6732480539031</v>
      </c>
      <c r="O81" s="39" t="str">
        <f t="shared" si="10"/>
        <v/>
      </c>
      <c r="P81" s="43">
        <f>IF(O81="",0,IF(A81&lt;MIN(Nadpłaty!E:E),0,IF(O81&lt;IFERROR(VLOOKUP(A81,Nadpłaty!$E:$F,2,FALSE),Nadpłaty!$I$2*Kredyt!$B$7),O81-Q81,IF(A81&gt;MAX(Nadpłaty!$E:$E),Nadpłaty!$I$2*Kredyt!$B$7,IFERROR(VLOOKUP(A81,Nadpłaty!$E:$F,2,FALSE),0)))))</f>
        <v>0</v>
      </c>
      <c r="Q81" s="40" t="str">
        <f t="shared" si="11"/>
        <v/>
      </c>
      <c r="R81" s="41" t="str">
        <f t="shared" si="12"/>
        <v/>
      </c>
      <c r="S81" s="42">
        <f t="shared" si="5"/>
        <v>0</v>
      </c>
      <c r="T81" s="39" t="str">
        <f t="shared" si="13"/>
        <v/>
      </c>
      <c r="U81" s="43">
        <f>IF(T81="",0,IF(A81&lt;MIN(Nadpłaty!J:J),0,IF(T81&lt;IFERROR(VLOOKUP(A81,Nadpłaty!$E:$F,2,FALSE),Nadpłaty!$I$2*Kredyt!$B$7),T81-V81,IF(A81&gt;MAX(Nadpłaty!$E:$E),Nadpłaty!$I$2*Kredyt!$B$7,IFERROR(VLOOKUP(A81,Nadpłaty!$E:$F,2,FALSE),0)))))</f>
        <v>0</v>
      </c>
      <c r="V81" s="40" t="str">
        <f t="shared" si="14"/>
        <v/>
      </c>
      <c r="W81" s="41" t="str">
        <f t="shared" si="6"/>
        <v/>
      </c>
      <c r="X81" s="42">
        <f t="shared" si="17"/>
        <v>0</v>
      </c>
      <c r="Y81" s="2"/>
    </row>
    <row r="82" spans="1:25" ht="12.75" customHeight="1" x14ac:dyDescent="0.2">
      <c r="A82" s="27">
        <f t="shared" si="15"/>
        <v>46081</v>
      </c>
      <c r="B82" s="25">
        <f>ROWS($B$23:B82)</f>
        <v>60</v>
      </c>
      <c r="C82" s="34">
        <f>MIN(IF(A82&lt;=WIBOR!$K$5,0,ROUND(YEARFRAC(A82,WIBOR!$K$5)*12,0)),$B$10)</f>
        <v>19</v>
      </c>
      <c r="D82" s="28">
        <f>($B$9-IF(Kredyt!$B$5="3M",WIBOR!$K$6,WIBOR!$K$7)/100)*MIN(IF(A82&lt;=WIBOR!$K$5,0,ROUND(YEARFRAC(A82,WIBOR!$K$5)*12,0)),$B$10)/$B$10+IF(Kredyt!$B$5="3M",WIBOR!$K$6,WIBOR!$K$7)/100</f>
        <v>4.8819312169312179E-2</v>
      </c>
      <c r="E82" s="28">
        <f>IFERROR(VLOOKUP(A82,WIBOR!$F:$H,IF(Kredyt!$B$5="3M",2,3),FALSE)/100,$B$9)</f>
        <v>0.04</v>
      </c>
      <c r="F82" s="26">
        <f t="shared" si="19"/>
        <v>6.9819312169312184E-2</v>
      </c>
      <c r="G82" s="39">
        <f t="shared" si="7"/>
        <v>678922.22222222527</v>
      </c>
      <c r="H82" s="40">
        <f t="shared" si="1"/>
        <v>2255.5555555555557</v>
      </c>
      <c r="I82" s="41">
        <f t="shared" si="8"/>
        <v>3950.1568810013905</v>
      </c>
      <c r="J82" s="42">
        <f t="shared" si="2"/>
        <v>6205.7124365569462</v>
      </c>
      <c r="K82" s="39">
        <f t="shared" si="9"/>
        <v>763858.01755141316</v>
      </c>
      <c r="L82" s="40">
        <f t="shared" si="16"/>
        <v>939.02527505220564</v>
      </c>
      <c r="M82" s="41">
        <f t="shared" si="3"/>
        <v>4444.3367817045046</v>
      </c>
      <c r="N82" s="42">
        <f t="shared" si="4"/>
        <v>5383.3620567567104</v>
      </c>
      <c r="O82" s="39" t="str">
        <f t="shared" si="10"/>
        <v/>
      </c>
      <c r="P82" s="43">
        <f>IF(O82="",0,IF(A82&lt;MIN(Nadpłaty!E:E),0,IF(O82&lt;IFERROR(VLOOKUP(A82,Nadpłaty!$E:$F,2,FALSE),Nadpłaty!$I$2*Kredyt!$B$7),O82-Q82,IF(A82&gt;MAX(Nadpłaty!$E:$E),Nadpłaty!$I$2*Kredyt!$B$7,IFERROR(VLOOKUP(A82,Nadpłaty!$E:$F,2,FALSE),0)))))</f>
        <v>0</v>
      </c>
      <c r="Q82" s="40" t="str">
        <f t="shared" si="11"/>
        <v/>
      </c>
      <c r="R82" s="41" t="str">
        <f t="shared" si="12"/>
        <v/>
      </c>
      <c r="S82" s="42">
        <f t="shared" si="5"/>
        <v>0</v>
      </c>
      <c r="T82" s="39" t="str">
        <f t="shared" si="13"/>
        <v/>
      </c>
      <c r="U82" s="43">
        <f>IF(T82="",0,IF(A82&lt;MIN(Nadpłaty!J:J),0,IF(T82&lt;IFERROR(VLOOKUP(A82,Nadpłaty!$E:$F,2,FALSE),Nadpłaty!$I$2*Kredyt!$B$7),T82-V82,IF(A82&gt;MAX(Nadpłaty!$E:$E),Nadpłaty!$I$2*Kredyt!$B$7,IFERROR(VLOOKUP(A82,Nadpłaty!$E:$F,2,FALSE),0)))))</f>
        <v>0</v>
      </c>
      <c r="V82" s="40" t="str">
        <f t="shared" si="14"/>
        <v/>
      </c>
      <c r="W82" s="41" t="str">
        <f t="shared" si="6"/>
        <v/>
      </c>
      <c r="X82" s="42">
        <f t="shared" si="17"/>
        <v>0</v>
      </c>
      <c r="Y82" s="2"/>
    </row>
    <row r="83" spans="1:25" ht="12.75" customHeight="1" x14ac:dyDescent="0.2">
      <c r="A83" s="27">
        <f t="shared" si="15"/>
        <v>46112</v>
      </c>
      <c r="B83" s="25">
        <f>ROWS($B$23:B83)</f>
        <v>61</v>
      </c>
      <c r="C83" s="34">
        <f>MIN(IF(A83&lt;=WIBOR!$K$5,0,ROUND(YEARFRAC(A83,WIBOR!$K$5)*12,0)),$B$10)</f>
        <v>20</v>
      </c>
      <c r="D83" s="28">
        <f>($B$9-IF(Kredyt!$B$5="3M",WIBOR!$K$6,WIBOR!$K$7)/100)*MIN(IF(A83&lt;=WIBOR!$K$5,0,ROUND(YEARFRAC(A83,WIBOR!$K$5)*12,0)),$B$10)/$B$10+IF(Kredyt!$B$5="3M",WIBOR!$K$6,WIBOR!$K$7)/100</f>
        <v>4.8300529100529108E-2</v>
      </c>
      <c r="E83" s="28">
        <f>IFERROR(VLOOKUP(A83,WIBOR!$F:$H,IF(Kredyt!$B$5="3M",2,3),FALSE)/100,$B$9)</f>
        <v>0.04</v>
      </c>
      <c r="F83" s="26">
        <f t="shared" si="19"/>
        <v>6.9300529100529112E-2</v>
      </c>
      <c r="G83" s="39">
        <f t="shared" si="7"/>
        <v>676666.66666666977</v>
      </c>
      <c r="H83" s="40">
        <f t="shared" si="1"/>
        <v>2255.5555555555557</v>
      </c>
      <c r="I83" s="41">
        <f t="shared" si="8"/>
        <v>3907.7798353909652</v>
      </c>
      <c r="J83" s="42">
        <f t="shared" si="2"/>
        <v>6163.3353909465204</v>
      </c>
      <c r="K83" s="39">
        <f t="shared" si="9"/>
        <v>762918.99227636098</v>
      </c>
      <c r="L83" s="40">
        <f t="shared" si="16"/>
        <v>952.26736138152694</v>
      </c>
      <c r="M83" s="41">
        <f t="shared" si="3"/>
        <v>4405.8908187995248</v>
      </c>
      <c r="N83" s="42">
        <f t="shared" si="4"/>
        <v>5358.1581801810516</v>
      </c>
      <c r="O83" s="39" t="str">
        <f t="shared" si="10"/>
        <v/>
      </c>
      <c r="P83" s="43">
        <f>IF(O83="",0,IF(A83&lt;MIN(Nadpłaty!E:E),0,IF(O83&lt;IFERROR(VLOOKUP(A83,Nadpłaty!$E:$F,2,FALSE),Nadpłaty!$I$2*Kredyt!$B$7),O83-Q83,IF(A83&gt;MAX(Nadpłaty!$E:$E),Nadpłaty!$I$2*Kredyt!$B$7,IFERROR(VLOOKUP(A83,Nadpłaty!$E:$F,2,FALSE),0)))))</f>
        <v>0</v>
      </c>
      <c r="Q83" s="40" t="str">
        <f t="shared" si="11"/>
        <v/>
      </c>
      <c r="R83" s="41" t="str">
        <f t="shared" si="12"/>
        <v/>
      </c>
      <c r="S83" s="42">
        <f t="shared" si="5"/>
        <v>0</v>
      </c>
      <c r="T83" s="39" t="str">
        <f t="shared" si="13"/>
        <v/>
      </c>
      <c r="U83" s="43">
        <f>IF(T83="",0,IF(A83&lt;MIN(Nadpłaty!J:J),0,IF(T83&lt;IFERROR(VLOOKUP(A83,Nadpłaty!$E:$F,2,FALSE),Nadpłaty!$I$2*Kredyt!$B$7),T83-V83,IF(A83&gt;MAX(Nadpłaty!$E:$E),Nadpłaty!$I$2*Kredyt!$B$7,IFERROR(VLOOKUP(A83,Nadpłaty!$E:$F,2,FALSE),0)))))</f>
        <v>0</v>
      </c>
      <c r="V83" s="40" t="str">
        <f t="shared" si="14"/>
        <v/>
      </c>
      <c r="W83" s="41" t="str">
        <f t="shared" si="6"/>
        <v/>
      </c>
      <c r="X83" s="42">
        <f t="shared" si="17"/>
        <v>0</v>
      </c>
      <c r="Y83" s="2"/>
    </row>
    <row r="84" spans="1:25" ht="12.75" customHeight="1" x14ac:dyDescent="0.2">
      <c r="A84" s="27">
        <f t="shared" si="15"/>
        <v>46142</v>
      </c>
      <c r="B84" s="25">
        <f>ROWS($B$23:B84)</f>
        <v>62</v>
      </c>
      <c r="C84" s="34">
        <f>MIN(IF(A84&lt;=WIBOR!$K$5,0,ROUND(YEARFRAC(A84,WIBOR!$K$5)*12,0)),$B$10)</f>
        <v>21</v>
      </c>
      <c r="D84" s="28">
        <f>($B$9-IF(Kredyt!$B$5="3M",WIBOR!$K$6,WIBOR!$K$7)/100)*MIN(IF(A84&lt;=WIBOR!$K$5,0,ROUND(YEARFRAC(A84,WIBOR!$K$5)*12,0)),$B$10)/$B$10+IF(Kredyt!$B$5="3M",WIBOR!$K$6,WIBOR!$K$7)/100</f>
        <v>4.7781746031746036E-2</v>
      </c>
      <c r="E84" s="28">
        <f>IFERROR(VLOOKUP(A84,WIBOR!$F:$H,IF(Kredyt!$B$5="3M",2,3),FALSE)/100,$B$9)</f>
        <v>0.04</v>
      </c>
      <c r="F84" s="26">
        <f t="shared" si="19"/>
        <v>6.8781746031746041E-2</v>
      </c>
      <c r="G84" s="39">
        <f t="shared" si="7"/>
        <v>674411.11111111427</v>
      </c>
      <c r="H84" s="40">
        <f t="shared" si="1"/>
        <v>2255.5555555555557</v>
      </c>
      <c r="I84" s="41">
        <f t="shared" si="8"/>
        <v>3865.597813786027</v>
      </c>
      <c r="J84" s="42">
        <f t="shared" si="2"/>
        <v>6121.1533693415822</v>
      </c>
      <c r="K84" s="39">
        <f t="shared" si="9"/>
        <v>761966.72491497942</v>
      </c>
      <c r="L84" s="40">
        <f t="shared" si="16"/>
        <v>965.61183922120767</v>
      </c>
      <c r="M84" s="41">
        <f t="shared" si="3"/>
        <v>4367.4501464786181</v>
      </c>
      <c r="N84" s="42">
        <f t="shared" si="4"/>
        <v>5333.0619856998255</v>
      </c>
      <c r="O84" s="39" t="str">
        <f t="shared" si="10"/>
        <v/>
      </c>
      <c r="P84" s="43">
        <f>IF(O84="",0,IF(A84&lt;MIN(Nadpłaty!E:E),0,IF(O84&lt;IFERROR(VLOOKUP(A84,Nadpłaty!$E:$F,2,FALSE),Nadpłaty!$I$2*Kredyt!$B$7),O84-Q84,IF(A84&gt;MAX(Nadpłaty!$E:$E),Nadpłaty!$I$2*Kredyt!$B$7,IFERROR(VLOOKUP(A84,Nadpłaty!$E:$F,2,FALSE),0)))))</f>
        <v>0</v>
      </c>
      <c r="Q84" s="40" t="str">
        <f t="shared" si="11"/>
        <v/>
      </c>
      <c r="R84" s="41" t="str">
        <f t="shared" si="12"/>
        <v/>
      </c>
      <c r="S84" s="42">
        <f t="shared" si="5"/>
        <v>0</v>
      </c>
      <c r="T84" s="39" t="str">
        <f t="shared" si="13"/>
        <v/>
      </c>
      <c r="U84" s="43">
        <f>IF(T84="",0,IF(A84&lt;MIN(Nadpłaty!J:J),0,IF(T84&lt;IFERROR(VLOOKUP(A84,Nadpłaty!$E:$F,2,FALSE),Nadpłaty!$I$2*Kredyt!$B$7),T84-V84,IF(A84&gt;MAX(Nadpłaty!$E:$E),Nadpłaty!$I$2*Kredyt!$B$7,IFERROR(VLOOKUP(A84,Nadpłaty!$E:$F,2,FALSE),0)))))</f>
        <v>0</v>
      </c>
      <c r="V84" s="40" t="str">
        <f t="shared" si="14"/>
        <v/>
      </c>
      <c r="W84" s="41" t="str">
        <f t="shared" si="6"/>
        <v/>
      </c>
      <c r="X84" s="42">
        <f t="shared" si="17"/>
        <v>0</v>
      </c>
      <c r="Y84" s="2"/>
    </row>
    <row r="85" spans="1:25" ht="12.75" customHeight="1" x14ac:dyDescent="0.2">
      <c r="A85" s="27">
        <f t="shared" si="15"/>
        <v>46173</v>
      </c>
      <c r="B85" s="25">
        <f>ROWS($B$23:B85)</f>
        <v>63</v>
      </c>
      <c r="C85" s="34">
        <f>MIN(IF(A85&lt;=WIBOR!$K$5,0,ROUND(YEARFRAC(A85,WIBOR!$K$5)*12,0)),$B$10)</f>
        <v>22</v>
      </c>
      <c r="D85" s="28">
        <f>($B$9-IF(Kredyt!$B$5="3M",WIBOR!$K$6,WIBOR!$K$7)/100)*MIN(IF(A85&lt;=WIBOR!$K$5,0,ROUND(YEARFRAC(A85,WIBOR!$K$5)*12,0)),$B$10)/$B$10+IF(Kredyt!$B$5="3M",WIBOR!$K$6,WIBOR!$K$7)/100</f>
        <v>4.7262962962962965E-2</v>
      </c>
      <c r="E85" s="28">
        <f>IFERROR(VLOOKUP(A85,WIBOR!$F:$H,IF(Kredyt!$B$5="3M",2,3),FALSE)/100,$B$9)</f>
        <v>0.04</v>
      </c>
      <c r="F85" s="26">
        <f t="shared" si="19"/>
        <v>6.826296296296297E-2</v>
      </c>
      <c r="G85" s="39">
        <f t="shared" si="7"/>
        <v>672155.55555555876</v>
      </c>
      <c r="H85" s="40">
        <f t="shared" si="1"/>
        <v>2255.5555555555557</v>
      </c>
      <c r="I85" s="41">
        <f t="shared" si="8"/>
        <v>3823.6108161865754</v>
      </c>
      <c r="J85" s="42">
        <f t="shared" si="2"/>
        <v>6079.1663717421307</v>
      </c>
      <c r="K85" s="39">
        <f t="shared" si="9"/>
        <v>761001.11307575821</v>
      </c>
      <c r="L85" s="40">
        <f t="shared" si="16"/>
        <v>979.0579318216686</v>
      </c>
      <c r="M85" s="41">
        <f t="shared" si="3"/>
        <v>4329.0158997220069</v>
      </c>
      <c r="N85" s="42">
        <f t="shared" si="4"/>
        <v>5308.0738315436756</v>
      </c>
      <c r="O85" s="39" t="str">
        <f t="shared" si="10"/>
        <v/>
      </c>
      <c r="P85" s="43">
        <f>IF(O85="",0,IF(A85&lt;MIN(Nadpłaty!E:E),0,IF(O85&lt;IFERROR(VLOOKUP(A85,Nadpłaty!$E:$F,2,FALSE),Nadpłaty!$I$2*Kredyt!$B$7),O85-Q85,IF(A85&gt;MAX(Nadpłaty!$E:$E),Nadpłaty!$I$2*Kredyt!$B$7,IFERROR(VLOOKUP(A85,Nadpłaty!$E:$F,2,FALSE),0)))))</f>
        <v>0</v>
      </c>
      <c r="Q85" s="40" t="str">
        <f t="shared" si="11"/>
        <v/>
      </c>
      <c r="R85" s="41" t="str">
        <f t="shared" si="12"/>
        <v/>
      </c>
      <c r="S85" s="42">
        <f t="shared" si="5"/>
        <v>0</v>
      </c>
      <c r="T85" s="39" t="str">
        <f t="shared" si="13"/>
        <v/>
      </c>
      <c r="U85" s="43">
        <f>IF(T85="",0,IF(A85&lt;MIN(Nadpłaty!J:J),0,IF(T85&lt;IFERROR(VLOOKUP(A85,Nadpłaty!$E:$F,2,FALSE),Nadpłaty!$I$2*Kredyt!$B$7),T85-V85,IF(A85&gt;MAX(Nadpłaty!$E:$E),Nadpłaty!$I$2*Kredyt!$B$7,IFERROR(VLOOKUP(A85,Nadpłaty!$E:$F,2,FALSE),0)))))</f>
        <v>0</v>
      </c>
      <c r="V85" s="40" t="str">
        <f t="shared" si="14"/>
        <v/>
      </c>
      <c r="W85" s="41" t="str">
        <f t="shared" si="6"/>
        <v/>
      </c>
      <c r="X85" s="42">
        <f t="shared" si="17"/>
        <v>0</v>
      </c>
      <c r="Y85" s="2"/>
    </row>
    <row r="86" spans="1:25" ht="12.75" customHeight="1" x14ac:dyDescent="0.2">
      <c r="A86" s="27">
        <f t="shared" si="15"/>
        <v>46203</v>
      </c>
      <c r="B86" s="25">
        <f>ROWS($B$23:B86)</f>
        <v>64</v>
      </c>
      <c r="C86" s="34">
        <f>MIN(IF(A86&lt;=WIBOR!$K$5,0,ROUND(YEARFRAC(A86,WIBOR!$K$5)*12,0)),$B$10)</f>
        <v>23</v>
      </c>
      <c r="D86" s="28">
        <f>($B$9-IF(Kredyt!$B$5="3M",WIBOR!$K$6,WIBOR!$K$7)/100)*MIN(IF(A86&lt;=WIBOR!$K$5,0,ROUND(YEARFRAC(A86,WIBOR!$K$5)*12,0)),$B$10)/$B$10+IF(Kredyt!$B$5="3M",WIBOR!$K$6,WIBOR!$K$7)/100</f>
        <v>4.6744179894179901E-2</v>
      </c>
      <c r="E86" s="28">
        <f>IFERROR(VLOOKUP(A86,WIBOR!$F:$H,IF(Kredyt!$B$5="3M",2,3),FALSE)/100,$B$9)</f>
        <v>0.04</v>
      </c>
      <c r="F86" s="26">
        <f t="shared" si="19"/>
        <v>6.7744179894179898E-2</v>
      </c>
      <c r="G86" s="39">
        <f t="shared" si="7"/>
        <v>669900.00000000326</v>
      </c>
      <c r="H86" s="40">
        <f t="shared" si="1"/>
        <v>2255.5555555555557</v>
      </c>
      <c r="I86" s="41">
        <f t="shared" si="8"/>
        <v>3781.818842592611</v>
      </c>
      <c r="J86" s="42">
        <f t="shared" si="2"/>
        <v>6037.3743981481666</v>
      </c>
      <c r="K86" s="39">
        <f t="shared" si="9"/>
        <v>760022.05514393654</v>
      </c>
      <c r="L86" s="40">
        <f t="shared" si="16"/>
        <v>992.60483115764202</v>
      </c>
      <c r="M86" s="41">
        <f t="shared" si="3"/>
        <v>4290.5892356012628</v>
      </c>
      <c r="N86" s="42">
        <f t="shared" si="4"/>
        <v>5283.1940667589051</v>
      </c>
      <c r="O86" s="39" t="str">
        <f t="shared" si="10"/>
        <v/>
      </c>
      <c r="P86" s="43">
        <f>IF(O86="",0,IF(A86&lt;MIN(Nadpłaty!E:E),0,IF(O86&lt;IFERROR(VLOOKUP(A86,Nadpłaty!$E:$F,2,FALSE),Nadpłaty!$I$2*Kredyt!$B$7),O86-Q86,IF(A86&gt;MAX(Nadpłaty!$E:$E),Nadpłaty!$I$2*Kredyt!$B$7,IFERROR(VLOOKUP(A86,Nadpłaty!$E:$F,2,FALSE),0)))))</f>
        <v>0</v>
      </c>
      <c r="Q86" s="40" t="str">
        <f t="shared" si="11"/>
        <v/>
      </c>
      <c r="R86" s="41" t="str">
        <f t="shared" si="12"/>
        <v/>
      </c>
      <c r="S86" s="42">
        <f t="shared" si="5"/>
        <v>0</v>
      </c>
      <c r="T86" s="39" t="str">
        <f t="shared" si="13"/>
        <v/>
      </c>
      <c r="U86" s="43">
        <f>IF(T86="",0,IF(A86&lt;MIN(Nadpłaty!J:J),0,IF(T86&lt;IFERROR(VLOOKUP(A86,Nadpłaty!$E:$F,2,FALSE),Nadpłaty!$I$2*Kredyt!$B$7),T86-V86,IF(A86&gt;MAX(Nadpłaty!$E:$E),Nadpłaty!$I$2*Kredyt!$B$7,IFERROR(VLOOKUP(A86,Nadpłaty!$E:$F,2,FALSE),0)))))</f>
        <v>0</v>
      </c>
      <c r="V86" s="40" t="str">
        <f t="shared" si="14"/>
        <v/>
      </c>
      <c r="W86" s="41" t="str">
        <f t="shared" si="6"/>
        <v/>
      </c>
      <c r="X86" s="42">
        <f t="shared" si="17"/>
        <v>0</v>
      </c>
      <c r="Y86" s="2"/>
    </row>
    <row r="87" spans="1:25" ht="12.75" customHeight="1" x14ac:dyDescent="0.2">
      <c r="A87" s="27">
        <f t="shared" si="15"/>
        <v>46234</v>
      </c>
      <c r="B87" s="25">
        <f>ROWS($B$23:B87)</f>
        <v>65</v>
      </c>
      <c r="C87" s="34">
        <f>MIN(IF(A87&lt;=WIBOR!$K$5,0,ROUND(YEARFRAC(A87,WIBOR!$K$5)*12,0)),$B$10)</f>
        <v>24</v>
      </c>
      <c r="D87" s="28">
        <f>($B$9-IF(Kredyt!$B$5="3M",WIBOR!$K$6,WIBOR!$K$7)/100)*MIN(IF(A87&lt;=WIBOR!$K$5,0,ROUND(YEARFRAC(A87,WIBOR!$K$5)*12,0)),$B$10)/$B$10+IF(Kredyt!$B$5="3M",WIBOR!$K$6,WIBOR!$K$7)/100</f>
        <v>4.6225396825396829E-2</v>
      </c>
      <c r="E87" s="28">
        <f>IFERROR(VLOOKUP(A87,WIBOR!$F:$H,IF(Kredyt!$B$5="3M",2,3),FALSE)/100,$B$9)</f>
        <v>0.04</v>
      </c>
      <c r="F87" s="26">
        <f t="shared" si="19"/>
        <v>6.7225396825396827E-2</v>
      </c>
      <c r="G87" s="39">
        <f t="shared" si="7"/>
        <v>667644.44444444776</v>
      </c>
      <c r="H87" s="40">
        <f t="shared" ref="H87:H150" si="20">IF(B87&gt;$B$4,"",$B$2/$B$4)</f>
        <v>2255.5555555555557</v>
      </c>
      <c r="I87" s="41">
        <f t="shared" si="8"/>
        <v>3740.221893004134</v>
      </c>
      <c r="J87" s="42">
        <f t="shared" ref="J87:J150" si="21">IFERROR(H87+I87,"")</f>
        <v>5995.7774485596892</v>
      </c>
      <c r="K87" s="39">
        <f t="shared" si="9"/>
        <v>759029.45031277894</v>
      </c>
      <c r="L87" s="40">
        <f t="shared" si="16"/>
        <v>1006.2516978822018</v>
      </c>
      <c r="M87" s="41">
        <f t="shared" ref="M87:M150" si="22">IFERROR(K87*F87/12,"")</f>
        <v>4252.1713332866157</v>
      </c>
      <c r="N87" s="42">
        <f t="shared" ref="N87:N150" si="23">IFERROR(L87+M87,"")</f>
        <v>5258.423031168817</v>
      </c>
      <c r="O87" s="39" t="str">
        <f t="shared" si="10"/>
        <v/>
      </c>
      <c r="P87" s="43">
        <f>IF(O87="",0,IF(A87&lt;MIN(Nadpłaty!E:E),0,IF(O87&lt;IFERROR(VLOOKUP(A87,Nadpłaty!$E:$F,2,FALSE),Nadpłaty!$I$2*Kredyt!$B$7),O87-Q87,IF(A87&gt;MAX(Nadpłaty!$E:$E),Nadpłaty!$I$2*Kredyt!$B$7,IFERROR(VLOOKUP(A87,Nadpłaty!$E:$F,2,FALSE),0)))))</f>
        <v>0</v>
      </c>
      <c r="Q87" s="40" t="str">
        <f t="shared" si="11"/>
        <v/>
      </c>
      <c r="R87" s="41" t="str">
        <f t="shared" si="12"/>
        <v/>
      </c>
      <c r="S87" s="42">
        <f t="shared" ref="S87:S150" si="24">SUM(Q87:R87)</f>
        <v>0</v>
      </c>
      <c r="T87" s="39" t="str">
        <f t="shared" si="13"/>
        <v/>
      </c>
      <c r="U87" s="43">
        <f>IF(T87="",0,IF(A87&lt;MIN(Nadpłaty!J:J),0,IF(T87&lt;IFERROR(VLOOKUP(A87,Nadpłaty!$E:$F,2,FALSE),Nadpłaty!$I$2*Kredyt!$B$7),T87-V87,IF(A87&gt;MAX(Nadpłaty!$E:$E),Nadpłaty!$I$2*Kredyt!$B$7,IFERROR(VLOOKUP(A87,Nadpłaty!$E:$F,2,FALSE),0)))))</f>
        <v>0</v>
      </c>
      <c r="V87" s="40" t="str">
        <f t="shared" si="14"/>
        <v/>
      </c>
      <c r="W87" s="41" t="str">
        <f t="shared" ref="W87:W150" si="25">IFERROR(T87*F87/12,"")</f>
        <v/>
      </c>
      <c r="X87" s="42">
        <f t="shared" si="17"/>
        <v>0</v>
      </c>
      <c r="Y87" s="2"/>
    </row>
    <row r="88" spans="1:25" ht="12.75" customHeight="1" x14ac:dyDescent="0.2">
      <c r="A88" s="27">
        <f t="shared" si="15"/>
        <v>46265</v>
      </c>
      <c r="B88" s="25">
        <f>ROWS($B$23:B88)</f>
        <v>66</v>
      </c>
      <c r="C88" s="34">
        <f>MIN(IF(A88&lt;=WIBOR!$K$5,0,ROUND(YEARFRAC(A88,WIBOR!$K$5)*12,0)),$B$10)</f>
        <v>25</v>
      </c>
      <c r="D88" s="28">
        <f>($B$9-IF(Kredyt!$B$5="3M",WIBOR!$K$6,WIBOR!$K$7)/100)*MIN(IF(A88&lt;=WIBOR!$K$5,0,ROUND(YEARFRAC(A88,WIBOR!$K$5)*12,0)),$B$10)/$B$10+IF(Kredyt!$B$5="3M",WIBOR!$K$6,WIBOR!$K$7)/100</f>
        <v>4.5706613756613758E-2</v>
      </c>
      <c r="E88" s="28">
        <f>IFERROR(VLOOKUP(A88,WIBOR!$F:$H,IF(Kredyt!$B$5="3M",2,3),FALSE)/100,$B$9)</f>
        <v>0.04</v>
      </c>
      <c r="F88" s="26">
        <f t="shared" si="19"/>
        <v>6.6706613756613756E-2</v>
      </c>
      <c r="G88" s="39">
        <f t="shared" ref="G88:G151" si="26">IFERROR(G87-H88,"")</f>
        <v>665388.88888889225</v>
      </c>
      <c r="H88" s="40">
        <f t="shared" si="20"/>
        <v>2255.5555555555557</v>
      </c>
      <c r="I88" s="41">
        <f t="shared" ref="I88:I151" si="27">IFERROR(G88*F88/12,"")</f>
        <v>3698.8199674211432</v>
      </c>
      <c r="J88" s="42">
        <f t="shared" si="21"/>
        <v>5954.3755229766994</v>
      </c>
      <c r="K88" s="39">
        <f t="shared" ref="K88:K151" si="28">IFERROR(K87-L87,"")</f>
        <v>758023.19861489674</v>
      </c>
      <c r="L88" s="40">
        <f t="shared" si="16"/>
        <v>1019.9976612920644</v>
      </c>
      <c r="M88" s="41">
        <f t="shared" si="22"/>
        <v>4213.7633940464029</v>
      </c>
      <c r="N88" s="42">
        <f t="shared" si="23"/>
        <v>5233.7610553384675</v>
      </c>
      <c r="O88" s="39" t="str">
        <f t="shared" ref="O88:O151" si="29">IFERROR(IF((ROUND(O87-P87-Q87,2))&lt;=0,"",O87-P87-Q87),"")</f>
        <v/>
      </c>
      <c r="P88" s="43">
        <f>IF(O88="",0,IF(A88&lt;MIN(Nadpłaty!E:E),0,IF(O88&lt;IFERROR(VLOOKUP(A88,Nadpłaty!$E:$F,2,FALSE),Nadpłaty!$I$2*Kredyt!$B$7),O88-Q88,IF(A88&gt;MAX(Nadpłaty!$E:$E),Nadpłaty!$I$2*Kredyt!$B$7,IFERROR(VLOOKUP(A88,Nadpłaty!$E:$F,2,FALSE),0)))))</f>
        <v>0</v>
      </c>
      <c r="Q88" s="40" t="str">
        <f t="shared" ref="Q88:Q151" si="30">IFERROR(-PPMT(F88/12,B88-B87,B$4-B87,O88),"")</f>
        <v/>
      </c>
      <c r="R88" s="41" t="str">
        <f t="shared" ref="R88:R151" si="31">IFERROR(IPMT(F88/12,B88-B87,$B$4-B87,-O88),"")</f>
        <v/>
      </c>
      <c r="S88" s="42">
        <f t="shared" si="24"/>
        <v>0</v>
      </c>
      <c r="T88" s="39" t="str">
        <f t="shared" ref="T88:T151" si="32">IFERROR(IF((ROUND(T87-U87-V87,2))&lt;=0,"",T87-U87-V87),"")</f>
        <v/>
      </c>
      <c r="U88" s="43">
        <f>IF(T88="",0,IF(A88&lt;MIN(Nadpłaty!J:J),0,IF(T88&lt;IFERROR(VLOOKUP(A88,Nadpłaty!$E:$F,2,FALSE),Nadpłaty!$I$2*Kredyt!$B$7),T88-V88,IF(A88&gt;MAX(Nadpłaty!$E:$E),Nadpłaty!$I$2*Kredyt!$B$7,IFERROR(VLOOKUP(A88,Nadpłaty!$E:$F,2,FALSE),0)))))</f>
        <v>0</v>
      </c>
      <c r="V88" s="40" t="str">
        <f t="shared" ref="V88:V151" si="33">IFERROR(T88/($B$4-B87),"")</f>
        <v/>
      </c>
      <c r="W88" s="41" t="str">
        <f t="shared" si="25"/>
        <v/>
      </c>
      <c r="X88" s="42">
        <f t="shared" si="17"/>
        <v>0</v>
      </c>
      <c r="Y88" s="2"/>
    </row>
    <row r="89" spans="1:25" ht="12.75" customHeight="1" x14ac:dyDescent="0.2">
      <c r="A89" s="27">
        <f t="shared" ref="A89:A152" si="34">EOMONTH(A88,1)</f>
        <v>46295</v>
      </c>
      <c r="B89" s="25">
        <f>ROWS($B$23:B89)</f>
        <v>67</v>
      </c>
      <c r="C89" s="34">
        <f>MIN(IF(A89&lt;=WIBOR!$K$5,0,ROUND(YEARFRAC(A89,WIBOR!$K$5)*12,0)),$B$10)</f>
        <v>26</v>
      </c>
      <c r="D89" s="28">
        <f>($B$9-IF(Kredyt!$B$5="3M",WIBOR!$K$6,WIBOR!$K$7)/100)*MIN(IF(A89&lt;=WIBOR!$K$5,0,ROUND(YEARFRAC(A89,WIBOR!$K$5)*12,0)),$B$10)/$B$10+IF(Kredyt!$B$5="3M",WIBOR!$K$6,WIBOR!$K$7)/100</f>
        <v>4.5187830687830693E-2</v>
      </c>
      <c r="E89" s="28">
        <f>IFERROR(VLOOKUP(A89,WIBOR!$F:$H,IF(Kredyt!$B$5="3M",2,3),FALSE)/100,$B$9)</f>
        <v>0.04</v>
      </c>
      <c r="F89" s="26">
        <f t="shared" si="19"/>
        <v>6.6187830687830698E-2</v>
      </c>
      <c r="G89" s="39">
        <f t="shared" si="26"/>
        <v>663133.33333333675</v>
      </c>
      <c r="H89" s="40">
        <f t="shared" si="20"/>
        <v>2255.5555555555557</v>
      </c>
      <c r="I89" s="41">
        <f t="shared" si="27"/>
        <v>3657.6130658436409</v>
      </c>
      <c r="J89" s="42">
        <f t="shared" si="21"/>
        <v>5913.1686213991961</v>
      </c>
      <c r="K89" s="39">
        <f t="shared" si="28"/>
        <v>757003.20095360465</v>
      </c>
      <c r="L89" s="40">
        <f t="shared" ref="L89:L152" si="35">IFERROR(-PPMT(F89/12,B89-B88,B$4-B88,K89),"")</f>
        <v>1033.8418193042394</v>
      </c>
      <c r="M89" s="41">
        <f t="shared" si="22"/>
        <v>4175.3666412385892</v>
      </c>
      <c r="N89" s="42">
        <f t="shared" si="23"/>
        <v>5209.2084605428281</v>
      </c>
      <c r="O89" s="39" t="str">
        <f t="shared" si="29"/>
        <v/>
      </c>
      <c r="P89" s="43">
        <f>IF(O89="",0,IF(A89&lt;MIN(Nadpłaty!E:E),0,IF(O89&lt;IFERROR(VLOOKUP(A89,Nadpłaty!$E:$F,2,FALSE),Nadpłaty!$I$2*Kredyt!$B$7),O89-Q89,IF(A89&gt;MAX(Nadpłaty!$E:$E),Nadpłaty!$I$2*Kredyt!$B$7,IFERROR(VLOOKUP(A89,Nadpłaty!$E:$F,2,FALSE),0)))))</f>
        <v>0</v>
      </c>
      <c r="Q89" s="40" t="str">
        <f t="shared" si="30"/>
        <v/>
      </c>
      <c r="R89" s="41" t="str">
        <f t="shared" si="31"/>
        <v/>
      </c>
      <c r="S89" s="42">
        <f t="shared" si="24"/>
        <v>0</v>
      </c>
      <c r="T89" s="39" t="str">
        <f t="shared" si="32"/>
        <v/>
      </c>
      <c r="U89" s="43">
        <f>IF(T89="",0,IF(A89&lt;MIN(Nadpłaty!J:J),0,IF(T89&lt;IFERROR(VLOOKUP(A89,Nadpłaty!$E:$F,2,FALSE),Nadpłaty!$I$2*Kredyt!$B$7),T89-V89,IF(A89&gt;MAX(Nadpłaty!$E:$E),Nadpłaty!$I$2*Kredyt!$B$7,IFERROR(VLOOKUP(A89,Nadpłaty!$E:$F,2,FALSE),0)))))</f>
        <v>0</v>
      </c>
      <c r="V89" s="40" t="str">
        <f t="shared" si="33"/>
        <v/>
      </c>
      <c r="W89" s="41" t="str">
        <f t="shared" si="25"/>
        <v/>
      </c>
      <c r="X89" s="42">
        <f t="shared" ref="X89:X152" si="36">SUM(V89:W89)</f>
        <v>0</v>
      </c>
      <c r="Y89" s="2"/>
    </row>
    <row r="90" spans="1:25" ht="12.75" customHeight="1" x14ac:dyDescent="0.2">
      <c r="A90" s="27">
        <f t="shared" si="34"/>
        <v>46326</v>
      </c>
      <c r="B90" s="25">
        <f>ROWS($B$23:B90)</f>
        <v>68</v>
      </c>
      <c r="C90" s="34">
        <f>MIN(IF(A90&lt;=WIBOR!$K$5,0,ROUND(YEARFRAC(A90,WIBOR!$K$5)*12,0)),$B$10)</f>
        <v>27</v>
      </c>
      <c r="D90" s="28">
        <f>($B$9-IF(Kredyt!$B$5="3M",WIBOR!$K$6,WIBOR!$K$7)/100)*MIN(IF(A90&lt;=WIBOR!$K$5,0,ROUND(YEARFRAC(A90,WIBOR!$K$5)*12,0)),$B$10)/$B$10+IF(Kredyt!$B$5="3M",WIBOR!$K$6,WIBOR!$K$7)/100</f>
        <v>4.4669047619047622E-2</v>
      </c>
      <c r="E90" s="28">
        <f>IFERROR(VLOOKUP(A90,WIBOR!$F:$H,IF(Kredyt!$B$5="3M",2,3),FALSE)/100,$B$9)</f>
        <v>0.04</v>
      </c>
      <c r="F90" s="26">
        <f t="shared" si="19"/>
        <v>6.5669047619047627E-2</v>
      </c>
      <c r="G90" s="39">
        <f t="shared" si="26"/>
        <v>660877.77777778124</v>
      </c>
      <c r="H90" s="40">
        <f t="shared" si="20"/>
        <v>2255.5555555555557</v>
      </c>
      <c r="I90" s="41">
        <f t="shared" si="27"/>
        <v>3616.6011882716243</v>
      </c>
      <c r="J90" s="42">
        <f t="shared" si="21"/>
        <v>5872.1567438271795</v>
      </c>
      <c r="K90" s="39">
        <f t="shared" si="28"/>
        <v>755969.35913430038</v>
      </c>
      <c r="L90" s="40">
        <f t="shared" si="35"/>
        <v>1047.7832384440694</v>
      </c>
      <c r="M90" s="41">
        <f t="shared" si="22"/>
        <v>4136.9823202942744</v>
      </c>
      <c r="N90" s="42">
        <f t="shared" si="23"/>
        <v>5184.7655587383433</v>
      </c>
      <c r="O90" s="39" t="str">
        <f t="shared" si="29"/>
        <v/>
      </c>
      <c r="P90" s="43">
        <f>IF(O90="",0,IF(A90&lt;MIN(Nadpłaty!E:E),0,IF(O90&lt;IFERROR(VLOOKUP(A90,Nadpłaty!$E:$F,2,FALSE),Nadpłaty!$I$2*Kredyt!$B$7),O90-Q90,IF(A90&gt;MAX(Nadpłaty!$E:$E),Nadpłaty!$I$2*Kredyt!$B$7,IFERROR(VLOOKUP(A90,Nadpłaty!$E:$F,2,FALSE),0)))))</f>
        <v>0</v>
      </c>
      <c r="Q90" s="40" t="str">
        <f t="shared" si="30"/>
        <v/>
      </c>
      <c r="R90" s="41" t="str">
        <f t="shared" si="31"/>
        <v/>
      </c>
      <c r="S90" s="42">
        <f t="shared" si="24"/>
        <v>0</v>
      </c>
      <c r="T90" s="39" t="str">
        <f t="shared" si="32"/>
        <v/>
      </c>
      <c r="U90" s="43">
        <f>IF(T90="",0,IF(A90&lt;MIN(Nadpłaty!J:J),0,IF(T90&lt;IFERROR(VLOOKUP(A90,Nadpłaty!$E:$F,2,FALSE),Nadpłaty!$I$2*Kredyt!$B$7),T90-V90,IF(A90&gt;MAX(Nadpłaty!$E:$E),Nadpłaty!$I$2*Kredyt!$B$7,IFERROR(VLOOKUP(A90,Nadpłaty!$E:$F,2,FALSE),0)))))</f>
        <v>0</v>
      </c>
      <c r="V90" s="40" t="str">
        <f t="shared" si="33"/>
        <v/>
      </c>
      <c r="W90" s="41" t="str">
        <f t="shared" si="25"/>
        <v/>
      </c>
      <c r="X90" s="42">
        <f t="shared" si="36"/>
        <v>0</v>
      </c>
      <c r="Y90" s="2"/>
    </row>
    <row r="91" spans="1:25" ht="12.75" customHeight="1" x14ac:dyDescent="0.2">
      <c r="A91" s="27">
        <f t="shared" si="34"/>
        <v>46356</v>
      </c>
      <c r="B91" s="25">
        <f>ROWS($B$23:B91)</f>
        <v>69</v>
      </c>
      <c r="C91" s="34">
        <f>MIN(IF(A91&lt;=WIBOR!$K$5,0,ROUND(YEARFRAC(A91,WIBOR!$K$5)*12,0)),$B$10)</f>
        <v>28</v>
      </c>
      <c r="D91" s="28">
        <f>($B$9-IF(Kredyt!$B$5="3M",WIBOR!$K$6,WIBOR!$K$7)/100)*MIN(IF(A91&lt;=WIBOR!$K$5,0,ROUND(YEARFRAC(A91,WIBOR!$K$5)*12,0)),$B$10)/$B$10+IF(Kredyt!$B$5="3M",WIBOR!$K$6,WIBOR!$K$7)/100</f>
        <v>4.4150264550264551E-2</v>
      </c>
      <c r="E91" s="28">
        <f>IFERROR(VLOOKUP(A91,WIBOR!$F:$H,IF(Kredyt!$B$5="3M",2,3),FALSE)/100,$B$9)</f>
        <v>0.04</v>
      </c>
      <c r="F91" s="26">
        <f t="shared" si="19"/>
        <v>6.5150264550264556E-2</v>
      </c>
      <c r="G91" s="39">
        <f t="shared" si="26"/>
        <v>658622.22222222574</v>
      </c>
      <c r="H91" s="40">
        <f t="shared" si="20"/>
        <v>2255.5555555555557</v>
      </c>
      <c r="I91" s="41">
        <f t="shared" si="27"/>
        <v>3575.7843347050948</v>
      </c>
      <c r="J91" s="42">
        <f t="shared" si="21"/>
        <v>5831.3398902606505</v>
      </c>
      <c r="K91" s="39">
        <f t="shared" si="28"/>
        <v>754921.57589585637</v>
      </c>
      <c r="L91" s="40">
        <f t="shared" si="35"/>
        <v>1061.8209538447454</v>
      </c>
      <c r="M91" s="41">
        <f t="shared" si="22"/>
        <v>4098.6116986931384</v>
      </c>
      <c r="N91" s="42">
        <f t="shared" si="23"/>
        <v>5160.4326525378838</v>
      </c>
      <c r="O91" s="39" t="str">
        <f t="shared" si="29"/>
        <v/>
      </c>
      <c r="P91" s="43">
        <f>IF(O91="",0,IF(A91&lt;MIN(Nadpłaty!E:E),0,IF(O91&lt;IFERROR(VLOOKUP(A91,Nadpłaty!$E:$F,2,FALSE),Nadpłaty!$I$2*Kredyt!$B$7),O91-Q91,IF(A91&gt;MAX(Nadpłaty!$E:$E),Nadpłaty!$I$2*Kredyt!$B$7,IFERROR(VLOOKUP(A91,Nadpłaty!$E:$F,2,FALSE),0)))))</f>
        <v>0</v>
      </c>
      <c r="Q91" s="40" t="str">
        <f t="shared" si="30"/>
        <v/>
      </c>
      <c r="R91" s="41" t="str">
        <f t="shared" si="31"/>
        <v/>
      </c>
      <c r="S91" s="42">
        <f t="shared" si="24"/>
        <v>0</v>
      </c>
      <c r="T91" s="39" t="str">
        <f t="shared" si="32"/>
        <v/>
      </c>
      <c r="U91" s="43">
        <f>IF(T91="",0,IF(A91&lt;MIN(Nadpłaty!J:J),0,IF(T91&lt;IFERROR(VLOOKUP(A91,Nadpłaty!$E:$F,2,FALSE),Nadpłaty!$I$2*Kredyt!$B$7),T91-V91,IF(A91&gt;MAX(Nadpłaty!$E:$E),Nadpłaty!$I$2*Kredyt!$B$7,IFERROR(VLOOKUP(A91,Nadpłaty!$E:$F,2,FALSE),0)))))</f>
        <v>0</v>
      </c>
      <c r="V91" s="40" t="str">
        <f t="shared" si="33"/>
        <v/>
      </c>
      <c r="W91" s="41" t="str">
        <f t="shared" si="25"/>
        <v/>
      </c>
      <c r="X91" s="42">
        <f t="shared" si="36"/>
        <v>0</v>
      </c>
      <c r="Y91" s="2"/>
    </row>
    <row r="92" spans="1:25" ht="12.75" customHeight="1" x14ac:dyDescent="0.2">
      <c r="A92" s="27">
        <f t="shared" si="34"/>
        <v>46387</v>
      </c>
      <c r="B92" s="25">
        <f>ROWS($B$23:B92)</f>
        <v>70</v>
      </c>
      <c r="C92" s="34">
        <f>MIN(IF(A92&lt;=WIBOR!$K$5,0,ROUND(YEARFRAC(A92,WIBOR!$K$5)*12,0)),$B$10)</f>
        <v>29</v>
      </c>
      <c r="D92" s="28">
        <f>($B$9-IF(Kredyt!$B$5="3M",WIBOR!$K$6,WIBOR!$K$7)/100)*MIN(IF(A92&lt;=WIBOR!$K$5,0,ROUND(YEARFRAC(A92,WIBOR!$K$5)*12,0)),$B$10)/$B$10+IF(Kredyt!$B$5="3M",WIBOR!$K$6,WIBOR!$K$7)/100</f>
        <v>4.3631481481481479E-2</v>
      </c>
      <c r="E92" s="28">
        <f>IFERROR(VLOOKUP(A92,WIBOR!$F:$H,IF(Kredyt!$B$5="3M",2,3),FALSE)/100,$B$9)</f>
        <v>0.04</v>
      </c>
      <c r="F92" s="26">
        <f t="shared" si="19"/>
        <v>6.4631481481481484E-2</v>
      </c>
      <c r="G92" s="39">
        <f t="shared" si="26"/>
        <v>656366.66666667024</v>
      </c>
      <c r="H92" s="40">
        <f t="shared" si="20"/>
        <v>2255.5555555555557</v>
      </c>
      <c r="I92" s="41">
        <f t="shared" si="27"/>
        <v>3535.1625051440519</v>
      </c>
      <c r="J92" s="42">
        <f t="shared" si="21"/>
        <v>5790.718060699608</v>
      </c>
      <c r="K92" s="39">
        <f t="shared" si="28"/>
        <v>753859.75494201167</v>
      </c>
      <c r="L92" s="40">
        <f t="shared" si="35"/>
        <v>1075.9539692583144</v>
      </c>
      <c r="M92" s="41">
        <f t="shared" si="22"/>
        <v>4060.2560659307328</v>
      </c>
      <c r="N92" s="42">
        <f t="shared" si="23"/>
        <v>5136.2100351890476</v>
      </c>
      <c r="O92" s="39" t="str">
        <f t="shared" si="29"/>
        <v/>
      </c>
      <c r="P92" s="43">
        <f>IF(O92="",0,IF(A92&lt;MIN(Nadpłaty!E:E),0,IF(O92&lt;IFERROR(VLOOKUP(A92,Nadpłaty!$E:$F,2,FALSE),Nadpłaty!$I$2*Kredyt!$B$7),O92-Q92,IF(A92&gt;MAX(Nadpłaty!$E:$E),Nadpłaty!$I$2*Kredyt!$B$7,IFERROR(VLOOKUP(A92,Nadpłaty!$E:$F,2,FALSE),0)))))</f>
        <v>0</v>
      </c>
      <c r="Q92" s="40" t="str">
        <f t="shared" si="30"/>
        <v/>
      </c>
      <c r="R92" s="41" t="str">
        <f t="shared" si="31"/>
        <v/>
      </c>
      <c r="S92" s="42">
        <f t="shared" si="24"/>
        <v>0</v>
      </c>
      <c r="T92" s="39" t="str">
        <f t="shared" si="32"/>
        <v/>
      </c>
      <c r="U92" s="43">
        <f>IF(T92="",0,IF(A92&lt;MIN(Nadpłaty!J:J),0,IF(T92&lt;IFERROR(VLOOKUP(A92,Nadpłaty!$E:$F,2,FALSE),Nadpłaty!$I$2*Kredyt!$B$7),T92-V92,IF(A92&gt;MAX(Nadpłaty!$E:$E),Nadpłaty!$I$2*Kredyt!$B$7,IFERROR(VLOOKUP(A92,Nadpłaty!$E:$F,2,FALSE),0)))))</f>
        <v>0</v>
      </c>
      <c r="V92" s="40" t="str">
        <f t="shared" si="33"/>
        <v/>
      </c>
      <c r="W92" s="41" t="str">
        <f t="shared" si="25"/>
        <v/>
      </c>
      <c r="X92" s="42">
        <f t="shared" si="36"/>
        <v>0</v>
      </c>
      <c r="Y92" s="2"/>
    </row>
    <row r="93" spans="1:25" ht="12.75" customHeight="1" x14ac:dyDescent="0.2">
      <c r="A93" s="27">
        <f t="shared" si="34"/>
        <v>46418</v>
      </c>
      <c r="B93" s="25">
        <f>ROWS($B$23:B93)</f>
        <v>71</v>
      </c>
      <c r="C93" s="34">
        <f>MIN(IF(A93&lt;=WIBOR!$K$5,0,ROUND(YEARFRAC(A93,WIBOR!$K$5)*12,0)),$B$10)</f>
        <v>30</v>
      </c>
      <c r="D93" s="28">
        <f>($B$9-IF(Kredyt!$B$5="3M",WIBOR!$K$6,WIBOR!$K$7)/100)*MIN(IF(A93&lt;=WIBOR!$K$5,0,ROUND(YEARFRAC(A93,WIBOR!$K$5)*12,0)),$B$10)/$B$10+IF(Kredyt!$B$5="3M",WIBOR!$K$6,WIBOR!$K$7)/100</f>
        <v>4.3112698412698415E-2</v>
      </c>
      <c r="E93" s="28">
        <f>IFERROR(VLOOKUP(A93,WIBOR!$F:$H,IF(Kredyt!$B$5="3M",2,3),FALSE)/100,$B$9)</f>
        <v>0.04</v>
      </c>
      <c r="F93" s="26">
        <f t="shared" si="19"/>
        <v>6.4112698412698413E-2</v>
      </c>
      <c r="G93" s="39">
        <f t="shared" si="26"/>
        <v>654111.11111111473</v>
      </c>
      <c r="H93" s="40">
        <f t="shared" si="20"/>
        <v>2255.5555555555557</v>
      </c>
      <c r="I93" s="41">
        <f t="shared" si="27"/>
        <v>3494.7356995884966</v>
      </c>
      <c r="J93" s="42">
        <f t="shared" si="21"/>
        <v>5750.2912551440522</v>
      </c>
      <c r="K93" s="39">
        <f t="shared" si="28"/>
        <v>752783.80097275332</v>
      </c>
      <c r="L93" s="40">
        <f t="shared" si="35"/>
        <v>1090.1812570782529</v>
      </c>
      <c r="M93" s="41">
        <f t="shared" si="22"/>
        <v>4021.9167334775771</v>
      </c>
      <c r="N93" s="42">
        <f t="shared" si="23"/>
        <v>5112.0979905558297</v>
      </c>
      <c r="O93" s="39" t="str">
        <f t="shared" si="29"/>
        <v/>
      </c>
      <c r="P93" s="43">
        <f>IF(O93="",0,IF(A93&lt;MIN(Nadpłaty!E:E),0,IF(O93&lt;IFERROR(VLOOKUP(A93,Nadpłaty!$E:$F,2,FALSE),Nadpłaty!$I$2*Kredyt!$B$7),O93-Q93,IF(A93&gt;MAX(Nadpłaty!$E:$E),Nadpłaty!$I$2*Kredyt!$B$7,IFERROR(VLOOKUP(A93,Nadpłaty!$E:$F,2,FALSE),0)))))</f>
        <v>0</v>
      </c>
      <c r="Q93" s="40" t="str">
        <f t="shared" si="30"/>
        <v/>
      </c>
      <c r="R93" s="41" t="str">
        <f t="shared" si="31"/>
        <v/>
      </c>
      <c r="S93" s="42">
        <f t="shared" si="24"/>
        <v>0</v>
      </c>
      <c r="T93" s="39" t="str">
        <f t="shared" si="32"/>
        <v/>
      </c>
      <c r="U93" s="43">
        <f>IF(T93="",0,IF(A93&lt;MIN(Nadpłaty!J:J),0,IF(T93&lt;IFERROR(VLOOKUP(A93,Nadpłaty!$E:$F,2,FALSE),Nadpłaty!$I$2*Kredyt!$B$7),T93-V93,IF(A93&gt;MAX(Nadpłaty!$E:$E),Nadpłaty!$I$2*Kredyt!$B$7,IFERROR(VLOOKUP(A93,Nadpłaty!$E:$F,2,FALSE),0)))))</f>
        <v>0</v>
      </c>
      <c r="V93" s="40" t="str">
        <f t="shared" si="33"/>
        <v/>
      </c>
      <c r="W93" s="41" t="str">
        <f t="shared" si="25"/>
        <v/>
      </c>
      <c r="X93" s="42">
        <f t="shared" si="36"/>
        <v>0</v>
      </c>
      <c r="Y93" s="2"/>
    </row>
    <row r="94" spans="1:25" ht="12.75" customHeight="1" x14ac:dyDescent="0.2">
      <c r="A94" s="27">
        <f t="shared" si="34"/>
        <v>46446</v>
      </c>
      <c r="B94" s="25">
        <f>ROWS($B$23:B94)</f>
        <v>72</v>
      </c>
      <c r="C94" s="34">
        <f>MIN(IF(A94&lt;=WIBOR!$K$5,0,ROUND(YEARFRAC(A94,WIBOR!$K$5)*12,0)),$B$10)</f>
        <v>31</v>
      </c>
      <c r="D94" s="28">
        <f>($B$9-IF(Kredyt!$B$5="3M",WIBOR!$K$6,WIBOR!$K$7)/100)*MIN(IF(A94&lt;=WIBOR!$K$5,0,ROUND(YEARFRAC(A94,WIBOR!$K$5)*12,0)),$B$10)/$B$10+IF(Kredyt!$B$5="3M",WIBOR!$K$6,WIBOR!$K$7)/100</f>
        <v>4.2593915343915351E-2</v>
      </c>
      <c r="E94" s="28">
        <f>IFERROR(VLOOKUP(A94,WIBOR!$F:$H,IF(Kredyt!$B$5="3M",2,3),FALSE)/100,$B$9)</f>
        <v>0.04</v>
      </c>
      <c r="F94" s="26">
        <f t="shared" si="19"/>
        <v>6.3593915343915355E-2</v>
      </c>
      <c r="G94" s="39">
        <f t="shared" si="26"/>
        <v>651855.55555555923</v>
      </c>
      <c r="H94" s="40">
        <f t="shared" si="20"/>
        <v>2255.5555555555557</v>
      </c>
      <c r="I94" s="41">
        <f t="shared" si="27"/>
        <v>3454.5039180384288</v>
      </c>
      <c r="J94" s="42">
        <f t="shared" si="21"/>
        <v>5710.0594735939849</v>
      </c>
      <c r="K94" s="39">
        <f t="shared" si="28"/>
        <v>751693.61971567501</v>
      </c>
      <c r="L94" s="40">
        <f t="shared" si="35"/>
        <v>1104.5017583736264</v>
      </c>
      <c r="M94" s="41">
        <f t="shared" si="22"/>
        <v>3983.5950347299949</v>
      </c>
      <c r="N94" s="42">
        <f t="shared" si="23"/>
        <v>5088.0967931036212</v>
      </c>
      <c r="O94" s="39" t="str">
        <f t="shared" si="29"/>
        <v/>
      </c>
      <c r="P94" s="43">
        <f>IF(O94="",0,IF(A94&lt;MIN(Nadpłaty!E:E),0,IF(O94&lt;IFERROR(VLOOKUP(A94,Nadpłaty!$E:$F,2,FALSE),Nadpłaty!$I$2*Kredyt!$B$7),O94-Q94,IF(A94&gt;MAX(Nadpłaty!$E:$E),Nadpłaty!$I$2*Kredyt!$B$7,IFERROR(VLOOKUP(A94,Nadpłaty!$E:$F,2,FALSE),0)))))</f>
        <v>0</v>
      </c>
      <c r="Q94" s="40" t="str">
        <f t="shared" si="30"/>
        <v/>
      </c>
      <c r="R94" s="41" t="str">
        <f t="shared" si="31"/>
        <v/>
      </c>
      <c r="S94" s="42">
        <f t="shared" si="24"/>
        <v>0</v>
      </c>
      <c r="T94" s="39" t="str">
        <f t="shared" si="32"/>
        <v/>
      </c>
      <c r="U94" s="43">
        <f>IF(T94="",0,IF(A94&lt;MIN(Nadpłaty!J:J),0,IF(T94&lt;IFERROR(VLOOKUP(A94,Nadpłaty!$E:$F,2,FALSE),Nadpłaty!$I$2*Kredyt!$B$7),T94-V94,IF(A94&gt;MAX(Nadpłaty!$E:$E),Nadpłaty!$I$2*Kredyt!$B$7,IFERROR(VLOOKUP(A94,Nadpłaty!$E:$F,2,FALSE),0)))))</f>
        <v>0</v>
      </c>
      <c r="V94" s="40" t="str">
        <f t="shared" si="33"/>
        <v/>
      </c>
      <c r="W94" s="41" t="str">
        <f t="shared" si="25"/>
        <v/>
      </c>
      <c r="X94" s="42">
        <f t="shared" si="36"/>
        <v>0</v>
      </c>
      <c r="Y94" s="2"/>
    </row>
    <row r="95" spans="1:25" ht="12.75" customHeight="1" x14ac:dyDescent="0.2">
      <c r="A95" s="27">
        <f t="shared" si="34"/>
        <v>46477</v>
      </c>
      <c r="B95" s="25">
        <f>ROWS($B$23:B95)</f>
        <v>73</v>
      </c>
      <c r="C95" s="34">
        <f>MIN(IF(A95&lt;=WIBOR!$K$5,0,ROUND(YEARFRAC(A95,WIBOR!$K$5)*12,0)),$B$10)</f>
        <v>32</v>
      </c>
      <c r="D95" s="28">
        <f>($B$9-IF(Kredyt!$B$5="3M",WIBOR!$K$6,WIBOR!$K$7)/100)*MIN(IF(A95&lt;=WIBOR!$K$5,0,ROUND(YEARFRAC(A95,WIBOR!$K$5)*12,0)),$B$10)/$B$10+IF(Kredyt!$B$5="3M",WIBOR!$K$6,WIBOR!$K$7)/100</f>
        <v>4.2075132275132279E-2</v>
      </c>
      <c r="E95" s="28">
        <f>IFERROR(VLOOKUP(A95,WIBOR!$F:$H,IF(Kredyt!$B$5="3M",2,3),FALSE)/100,$B$9)</f>
        <v>0.04</v>
      </c>
      <c r="F95" s="26">
        <f t="shared" si="19"/>
        <v>6.3075132275132284E-2</v>
      </c>
      <c r="G95" s="39">
        <f t="shared" si="26"/>
        <v>649600.00000000373</v>
      </c>
      <c r="H95" s="40">
        <f t="shared" si="20"/>
        <v>2255.5555555555557</v>
      </c>
      <c r="I95" s="41">
        <f t="shared" si="27"/>
        <v>3414.4671604938471</v>
      </c>
      <c r="J95" s="42">
        <f t="shared" si="21"/>
        <v>5670.0227160494032</v>
      </c>
      <c r="K95" s="39">
        <f t="shared" si="28"/>
        <v>750589.11795730144</v>
      </c>
      <c r="L95" s="40">
        <f t="shared" si="35"/>
        <v>1118.9143829348732</v>
      </c>
      <c r="M95" s="41">
        <f t="shared" si="22"/>
        <v>3945.292324952638</v>
      </c>
      <c r="N95" s="42">
        <f t="shared" si="23"/>
        <v>5064.2067078875116</v>
      </c>
      <c r="O95" s="39" t="str">
        <f t="shared" si="29"/>
        <v/>
      </c>
      <c r="P95" s="43">
        <f>IF(O95="",0,IF(A95&lt;MIN(Nadpłaty!E:E),0,IF(O95&lt;IFERROR(VLOOKUP(A95,Nadpłaty!$E:$F,2,FALSE),Nadpłaty!$I$2*Kredyt!$B$7),O95-Q95,IF(A95&gt;MAX(Nadpłaty!$E:$E),Nadpłaty!$I$2*Kredyt!$B$7,IFERROR(VLOOKUP(A95,Nadpłaty!$E:$F,2,FALSE),0)))))</f>
        <v>0</v>
      </c>
      <c r="Q95" s="40" t="str">
        <f t="shared" si="30"/>
        <v/>
      </c>
      <c r="R95" s="41" t="str">
        <f t="shared" si="31"/>
        <v/>
      </c>
      <c r="S95" s="42">
        <f t="shared" si="24"/>
        <v>0</v>
      </c>
      <c r="T95" s="39" t="str">
        <f t="shared" si="32"/>
        <v/>
      </c>
      <c r="U95" s="43">
        <f>IF(T95="",0,IF(A95&lt;MIN(Nadpłaty!J:J),0,IF(T95&lt;IFERROR(VLOOKUP(A95,Nadpłaty!$E:$F,2,FALSE),Nadpłaty!$I$2*Kredyt!$B$7),T95-V95,IF(A95&gt;MAX(Nadpłaty!$E:$E),Nadpłaty!$I$2*Kredyt!$B$7,IFERROR(VLOOKUP(A95,Nadpłaty!$E:$F,2,FALSE),0)))))</f>
        <v>0</v>
      </c>
      <c r="V95" s="40" t="str">
        <f t="shared" si="33"/>
        <v/>
      </c>
      <c r="W95" s="41" t="str">
        <f t="shared" si="25"/>
        <v/>
      </c>
      <c r="X95" s="42">
        <f t="shared" si="36"/>
        <v>0</v>
      </c>
      <c r="Y95" s="2"/>
    </row>
    <row r="96" spans="1:25" ht="12.75" customHeight="1" x14ac:dyDescent="0.2">
      <c r="A96" s="27">
        <f t="shared" si="34"/>
        <v>46507</v>
      </c>
      <c r="B96" s="25">
        <f>ROWS($B$23:B96)</f>
        <v>74</v>
      </c>
      <c r="C96" s="34">
        <f>MIN(IF(A96&lt;=WIBOR!$K$5,0,ROUND(YEARFRAC(A96,WIBOR!$K$5)*12,0)),$B$10)</f>
        <v>33</v>
      </c>
      <c r="D96" s="28">
        <f>($B$9-IF(Kredyt!$B$5="3M",WIBOR!$K$6,WIBOR!$K$7)/100)*MIN(IF(A96&lt;=WIBOR!$K$5,0,ROUND(YEARFRAC(A96,WIBOR!$K$5)*12,0)),$B$10)/$B$10+IF(Kredyt!$B$5="3M",WIBOR!$K$6,WIBOR!$K$7)/100</f>
        <v>4.1556349206349208E-2</v>
      </c>
      <c r="E96" s="28">
        <f>IFERROR(VLOOKUP(A96,WIBOR!$F:$H,IF(Kredyt!$B$5="3M",2,3),FALSE)/100,$B$9)</f>
        <v>0.04</v>
      </c>
      <c r="F96" s="26">
        <f t="shared" si="19"/>
        <v>6.2556349206349213E-2</v>
      </c>
      <c r="G96" s="39">
        <f t="shared" si="26"/>
        <v>647344.44444444822</v>
      </c>
      <c r="H96" s="40">
        <f t="shared" si="20"/>
        <v>2255.5555555555557</v>
      </c>
      <c r="I96" s="41">
        <f t="shared" si="27"/>
        <v>3374.6254269547521</v>
      </c>
      <c r="J96" s="42">
        <f t="shared" si="21"/>
        <v>5630.1809825103082</v>
      </c>
      <c r="K96" s="39">
        <f t="shared" si="28"/>
        <v>749470.20357436652</v>
      </c>
      <c r="L96" s="40">
        <f t="shared" si="35"/>
        <v>1133.4180093312366</v>
      </c>
      <c r="M96" s="41">
        <f t="shared" si="22"/>
        <v>3907.0099812126423</v>
      </c>
      <c r="N96" s="42">
        <f t="shared" si="23"/>
        <v>5040.4279905438789</v>
      </c>
      <c r="O96" s="39" t="str">
        <f t="shared" si="29"/>
        <v/>
      </c>
      <c r="P96" s="43">
        <f>IF(O96="",0,IF(A96&lt;MIN(Nadpłaty!E:E),0,IF(O96&lt;IFERROR(VLOOKUP(A96,Nadpłaty!$E:$F,2,FALSE),Nadpłaty!$I$2*Kredyt!$B$7),O96-Q96,IF(A96&gt;MAX(Nadpłaty!$E:$E),Nadpłaty!$I$2*Kredyt!$B$7,IFERROR(VLOOKUP(A96,Nadpłaty!$E:$F,2,FALSE),0)))))</f>
        <v>0</v>
      </c>
      <c r="Q96" s="40" t="str">
        <f t="shared" si="30"/>
        <v/>
      </c>
      <c r="R96" s="41" t="str">
        <f t="shared" si="31"/>
        <v/>
      </c>
      <c r="S96" s="42">
        <f t="shared" si="24"/>
        <v>0</v>
      </c>
      <c r="T96" s="39" t="str">
        <f t="shared" si="32"/>
        <v/>
      </c>
      <c r="U96" s="43">
        <f>IF(T96="",0,IF(A96&lt;MIN(Nadpłaty!J:J),0,IF(T96&lt;IFERROR(VLOOKUP(A96,Nadpłaty!$E:$F,2,FALSE),Nadpłaty!$I$2*Kredyt!$B$7),T96-V96,IF(A96&gt;MAX(Nadpłaty!$E:$E),Nadpłaty!$I$2*Kredyt!$B$7,IFERROR(VLOOKUP(A96,Nadpłaty!$E:$F,2,FALSE),0)))))</f>
        <v>0</v>
      </c>
      <c r="V96" s="40" t="str">
        <f t="shared" si="33"/>
        <v/>
      </c>
      <c r="W96" s="41" t="str">
        <f t="shared" si="25"/>
        <v/>
      </c>
      <c r="X96" s="42">
        <f t="shared" si="36"/>
        <v>0</v>
      </c>
      <c r="Y96" s="2"/>
    </row>
    <row r="97" spans="1:25" ht="12.75" customHeight="1" x14ac:dyDescent="0.2">
      <c r="A97" s="27">
        <f t="shared" si="34"/>
        <v>46538</v>
      </c>
      <c r="B97" s="25">
        <f>ROWS($B$23:B97)</f>
        <v>75</v>
      </c>
      <c r="C97" s="34">
        <f>MIN(IF(A97&lt;=WIBOR!$K$5,0,ROUND(YEARFRAC(A97,WIBOR!$K$5)*12,0)),$B$10)</f>
        <v>34</v>
      </c>
      <c r="D97" s="28">
        <f>($B$9-IF(Kredyt!$B$5="3M",WIBOR!$K$6,WIBOR!$K$7)/100)*MIN(IF(A97&lt;=WIBOR!$K$5,0,ROUND(YEARFRAC(A97,WIBOR!$K$5)*12,0)),$B$10)/$B$10+IF(Kredyt!$B$5="3M",WIBOR!$K$6,WIBOR!$K$7)/100</f>
        <v>4.1037566137566137E-2</v>
      </c>
      <c r="E97" s="28">
        <f>IFERROR(VLOOKUP(A97,WIBOR!$F:$H,IF(Kredyt!$B$5="3M",2,3),FALSE)/100,$B$9)</f>
        <v>0.04</v>
      </c>
      <c r="F97" s="26">
        <f t="shared" si="19"/>
        <v>6.2037566137566141E-2</v>
      </c>
      <c r="G97" s="39">
        <f t="shared" si="26"/>
        <v>645088.88888889272</v>
      </c>
      <c r="H97" s="40">
        <f t="shared" si="20"/>
        <v>2255.5555555555557</v>
      </c>
      <c r="I97" s="41">
        <f t="shared" si="27"/>
        <v>3334.9787174211451</v>
      </c>
      <c r="J97" s="42">
        <f t="shared" si="21"/>
        <v>5590.5342729767008</v>
      </c>
      <c r="K97" s="39">
        <f t="shared" si="28"/>
        <v>748336.7855650353</v>
      </c>
      <c r="L97" s="40">
        <f t="shared" si="35"/>
        <v>1148.0114849798751</v>
      </c>
      <c r="M97" s="41">
        <f t="shared" si="22"/>
        <v>3868.7494023053773</v>
      </c>
      <c r="N97" s="42">
        <f t="shared" si="23"/>
        <v>5016.7608872852525</v>
      </c>
      <c r="O97" s="39" t="str">
        <f t="shared" si="29"/>
        <v/>
      </c>
      <c r="P97" s="43">
        <f>IF(O97="",0,IF(A97&lt;MIN(Nadpłaty!E:E),0,IF(O97&lt;IFERROR(VLOOKUP(A97,Nadpłaty!$E:$F,2,FALSE),Nadpłaty!$I$2*Kredyt!$B$7),O97-Q97,IF(A97&gt;MAX(Nadpłaty!$E:$E),Nadpłaty!$I$2*Kredyt!$B$7,IFERROR(VLOOKUP(A97,Nadpłaty!$E:$F,2,FALSE),0)))))</f>
        <v>0</v>
      </c>
      <c r="Q97" s="40" t="str">
        <f t="shared" si="30"/>
        <v/>
      </c>
      <c r="R97" s="41" t="str">
        <f t="shared" si="31"/>
        <v/>
      </c>
      <c r="S97" s="42">
        <f t="shared" si="24"/>
        <v>0</v>
      </c>
      <c r="T97" s="39" t="str">
        <f t="shared" si="32"/>
        <v/>
      </c>
      <c r="U97" s="43">
        <f>IF(T97="",0,IF(A97&lt;MIN(Nadpłaty!J:J),0,IF(T97&lt;IFERROR(VLOOKUP(A97,Nadpłaty!$E:$F,2,FALSE),Nadpłaty!$I$2*Kredyt!$B$7),T97-V97,IF(A97&gt;MAX(Nadpłaty!$E:$E),Nadpłaty!$I$2*Kredyt!$B$7,IFERROR(VLOOKUP(A97,Nadpłaty!$E:$F,2,FALSE),0)))))</f>
        <v>0</v>
      </c>
      <c r="V97" s="40" t="str">
        <f t="shared" si="33"/>
        <v/>
      </c>
      <c r="W97" s="41" t="str">
        <f t="shared" si="25"/>
        <v/>
      </c>
      <c r="X97" s="42">
        <f t="shared" si="36"/>
        <v>0</v>
      </c>
      <c r="Y97" s="2"/>
    </row>
    <row r="98" spans="1:25" ht="12.75" customHeight="1" x14ac:dyDescent="0.2">
      <c r="A98" s="27">
        <f t="shared" si="34"/>
        <v>46568</v>
      </c>
      <c r="B98" s="25">
        <f>ROWS($B$23:B98)</f>
        <v>76</v>
      </c>
      <c r="C98" s="34">
        <f>MIN(IF(A98&lt;=WIBOR!$K$5,0,ROUND(YEARFRAC(A98,WIBOR!$K$5)*12,0)),$B$10)</f>
        <v>35</v>
      </c>
      <c r="D98" s="28">
        <f>($B$9-IF(Kredyt!$B$5="3M",WIBOR!$K$6,WIBOR!$K$7)/100)*MIN(IF(A98&lt;=WIBOR!$K$5,0,ROUND(YEARFRAC(A98,WIBOR!$K$5)*12,0)),$B$10)/$B$10+IF(Kredyt!$B$5="3M",WIBOR!$K$6,WIBOR!$K$7)/100</f>
        <v>4.0518783068783072E-2</v>
      </c>
      <c r="E98" s="28">
        <f>IFERROR(VLOOKUP(A98,WIBOR!$F:$H,IF(Kredyt!$B$5="3M",2,3),FALSE)/100,$B$9)</f>
        <v>0.04</v>
      </c>
      <c r="F98" s="26">
        <f t="shared" ref="F98:F161" si="37">IF(C98=0,E98,IF($B$8="Stała",E98,D98))+$B$6</f>
        <v>6.151878306878307E-2</v>
      </c>
      <c r="G98" s="39">
        <f t="shared" si="26"/>
        <v>642833.33333333721</v>
      </c>
      <c r="H98" s="40">
        <f t="shared" si="20"/>
        <v>2255.5555555555557</v>
      </c>
      <c r="I98" s="41">
        <f t="shared" si="27"/>
        <v>3295.5270318930238</v>
      </c>
      <c r="J98" s="42">
        <f t="shared" si="21"/>
        <v>5551.0825874485799</v>
      </c>
      <c r="K98" s="39">
        <f t="shared" si="28"/>
        <v>747188.77408005542</v>
      </c>
      <c r="L98" s="40">
        <f t="shared" si="35"/>
        <v>1162.6936262266563</v>
      </c>
      <c r="M98" s="41">
        <f t="shared" si="22"/>
        <v>3830.5120086717411</v>
      </c>
      <c r="N98" s="42">
        <f t="shared" si="23"/>
        <v>4993.205634898397</v>
      </c>
      <c r="O98" s="39" t="str">
        <f t="shared" si="29"/>
        <v/>
      </c>
      <c r="P98" s="43">
        <f>IF(O98="",0,IF(A98&lt;MIN(Nadpłaty!E:E),0,IF(O98&lt;IFERROR(VLOOKUP(A98,Nadpłaty!$E:$F,2,FALSE),Nadpłaty!$I$2*Kredyt!$B$7),O98-Q98,IF(A98&gt;MAX(Nadpłaty!$E:$E),Nadpłaty!$I$2*Kredyt!$B$7,IFERROR(VLOOKUP(A98,Nadpłaty!$E:$F,2,FALSE),0)))))</f>
        <v>0</v>
      </c>
      <c r="Q98" s="40" t="str">
        <f t="shared" si="30"/>
        <v/>
      </c>
      <c r="R98" s="41" t="str">
        <f t="shared" si="31"/>
        <v/>
      </c>
      <c r="S98" s="42">
        <f t="shared" si="24"/>
        <v>0</v>
      </c>
      <c r="T98" s="39" t="str">
        <f t="shared" si="32"/>
        <v/>
      </c>
      <c r="U98" s="43">
        <f>IF(T98="",0,IF(A98&lt;MIN(Nadpłaty!J:J),0,IF(T98&lt;IFERROR(VLOOKUP(A98,Nadpłaty!$E:$F,2,FALSE),Nadpłaty!$I$2*Kredyt!$B$7),T98-V98,IF(A98&gt;MAX(Nadpłaty!$E:$E),Nadpłaty!$I$2*Kredyt!$B$7,IFERROR(VLOOKUP(A98,Nadpłaty!$E:$F,2,FALSE),0)))))</f>
        <v>0</v>
      </c>
      <c r="V98" s="40" t="str">
        <f t="shared" si="33"/>
        <v/>
      </c>
      <c r="W98" s="41" t="str">
        <f t="shared" si="25"/>
        <v/>
      </c>
      <c r="X98" s="42">
        <f t="shared" si="36"/>
        <v>0</v>
      </c>
      <c r="Y98" s="2"/>
    </row>
    <row r="99" spans="1:25" ht="12.75" customHeight="1" x14ac:dyDescent="0.2">
      <c r="A99" s="27">
        <f t="shared" si="34"/>
        <v>46599</v>
      </c>
      <c r="B99" s="25">
        <f>ROWS($B$23:B99)</f>
        <v>77</v>
      </c>
      <c r="C99" s="34">
        <f>MIN(IF(A99&lt;=WIBOR!$K$5,0,ROUND(YEARFRAC(A99,WIBOR!$K$5)*12,0)),$B$10)</f>
        <v>36</v>
      </c>
      <c r="D99" s="28">
        <f>($B$9-IF(Kredyt!$B$5="3M",WIBOR!$K$6,WIBOR!$K$7)/100)*MIN(IF(A99&lt;=WIBOR!$K$5,0,ROUND(YEARFRAC(A99,WIBOR!$K$5)*12,0)),$B$10)/$B$10+IF(Kredyt!$B$5="3M",WIBOR!$K$6,WIBOR!$K$7)/100</f>
        <v>0.04</v>
      </c>
      <c r="E99" s="28">
        <f>IFERROR(VLOOKUP(A99,WIBOR!$F:$H,IF(Kredyt!$B$5="3M",2,3),FALSE)/100,$B$9)</f>
        <v>0.04</v>
      </c>
      <c r="F99" s="26">
        <f t="shared" si="37"/>
        <v>6.0999999999999999E-2</v>
      </c>
      <c r="G99" s="39">
        <f t="shared" si="26"/>
        <v>640577.77777778171</v>
      </c>
      <c r="H99" s="40">
        <f t="shared" si="20"/>
        <v>2255.5555555555557</v>
      </c>
      <c r="I99" s="41">
        <f t="shared" si="27"/>
        <v>3256.2703703703901</v>
      </c>
      <c r="J99" s="42">
        <f t="shared" si="21"/>
        <v>5511.8259259259457</v>
      </c>
      <c r="K99" s="39">
        <f t="shared" si="28"/>
        <v>746026.08045382879</v>
      </c>
      <c r="L99" s="40">
        <f t="shared" si="35"/>
        <v>1177.4632184386433</v>
      </c>
      <c r="M99" s="41">
        <f t="shared" si="22"/>
        <v>3792.2992423069627</v>
      </c>
      <c r="N99" s="42">
        <f t="shared" si="23"/>
        <v>4969.7624607456055</v>
      </c>
      <c r="O99" s="39" t="str">
        <f t="shared" si="29"/>
        <v/>
      </c>
      <c r="P99" s="43">
        <f>IF(O99="",0,IF(A99&lt;MIN(Nadpłaty!E:E),0,IF(O99&lt;IFERROR(VLOOKUP(A99,Nadpłaty!$E:$F,2,FALSE),Nadpłaty!$I$2*Kredyt!$B$7),O99-Q99,IF(A99&gt;MAX(Nadpłaty!$E:$E),Nadpłaty!$I$2*Kredyt!$B$7,IFERROR(VLOOKUP(A99,Nadpłaty!$E:$F,2,FALSE),0)))))</f>
        <v>0</v>
      </c>
      <c r="Q99" s="40" t="str">
        <f t="shared" si="30"/>
        <v/>
      </c>
      <c r="R99" s="41" t="str">
        <f t="shared" si="31"/>
        <v/>
      </c>
      <c r="S99" s="42">
        <f t="shared" si="24"/>
        <v>0</v>
      </c>
      <c r="T99" s="39" t="str">
        <f t="shared" si="32"/>
        <v/>
      </c>
      <c r="U99" s="43">
        <f>IF(T99="",0,IF(A99&lt;MIN(Nadpłaty!J:J),0,IF(T99&lt;IFERROR(VLOOKUP(A99,Nadpłaty!$E:$F,2,FALSE),Nadpłaty!$I$2*Kredyt!$B$7),T99-V99,IF(A99&gt;MAX(Nadpłaty!$E:$E),Nadpłaty!$I$2*Kredyt!$B$7,IFERROR(VLOOKUP(A99,Nadpłaty!$E:$F,2,FALSE),0)))))</f>
        <v>0</v>
      </c>
      <c r="V99" s="40" t="str">
        <f t="shared" si="33"/>
        <v/>
      </c>
      <c r="W99" s="41" t="str">
        <f t="shared" si="25"/>
        <v/>
      </c>
      <c r="X99" s="42">
        <f t="shared" si="36"/>
        <v>0</v>
      </c>
      <c r="Y99" s="2"/>
    </row>
    <row r="100" spans="1:25" ht="12.75" customHeight="1" x14ac:dyDescent="0.2">
      <c r="A100" s="27">
        <f t="shared" si="34"/>
        <v>46630</v>
      </c>
      <c r="B100" s="25">
        <f>ROWS($B$23:B100)</f>
        <v>78</v>
      </c>
      <c r="C100" s="34">
        <f>MIN(IF(A100&lt;=WIBOR!$K$5,0,ROUND(YEARFRAC(A100,WIBOR!$K$5)*12,0)),$B$10)</f>
        <v>36</v>
      </c>
      <c r="D100" s="28">
        <f>($B$9-IF(Kredyt!$B$5="3M",WIBOR!$K$6,WIBOR!$K$7)/100)*MIN(IF(A100&lt;=WIBOR!$K$5,0,ROUND(YEARFRAC(A100,WIBOR!$K$5)*12,0)),$B$10)/$B$10+IF(Kredyt!$B$5="3M",WIBOR!$K$6,WIBOR!$K$7)/100</f>
        <v>0.04</v>
      </c>
      <c r="E100" s="28">
        <f>IFERROR(VLOOKUP(A100,WIBOR!$F:$H,IF(Kredyt!$B$5="3M",2,3),FALSE)/100,$B$9)</f>
        <v>0.04</v>
      </c>
      <c r="F100" s="26">
        <f t="shared" si="37"/>
        <v>6.0999999999999999E-2</v>
      </c>
      <c r="G100" s="39">
        <f t="shared" si="26"/>
        <v>638322.22222222621</v>
      </c>
      <c r="H100" s="40">
        <f t="shared" si="20"/>
        <v>2255.5555555555557</v>
      </c>
      <c r="I100" s="41">
        <f t="shared" si="27"/>
        <v>3244.8046296296502</v>
      </c>
      <c r="J100" s="42">
        <f t="shared" si="21"/>
        <v>5500.3601851852054</v>
      </c>
      <c r="K100" s="39">
        <f t="shared" si="28"/>
        <v>744848.61723539012</v>
      </c>
      <c r="L100" s="40">
        <f t="shared" si="35"/>
        <v>1183.4486564657061</v>
      </c>
      <c r="M100" s="41">
        <f t="shared" si="22"/>
        <v>3786.3138042798996</v>
      </c>
      <c r="N100" s="42">
        <f t="shared" si="23"/>
        <v>4969.7624607456055</v>
      </c>
      <c r="O100" s="39" t="str">
        <f t="shared" si="29"/>
        <v/>
      </c>
      <c r="P100" s="43">
        <f>IF(O100="",0,IF(A100&lt;MIN(Nadpłaty!E:E),0,IF(O100&lt;IFERROR(VLOOKUP(A100,Nadpłaty!$E:$F,2,FALSE),Nadpłaty!$I$2*Kredyt!$B$7),O100-Q100,IF(A100&gt;MAX(Nadpłaty!$E:$E),Nadpłaty!$I$2*Kredyt!$B$7,IFERROR(VLOOKUP(A100,Nadpłaty!$E:$F,2,FALSE),0)))))</f>
        <v>0</v>
      </c>
      <c r="Q100" s="40" t="str">
        <f t="shared" si="30"/>
        <v/>
      </c>
      <c r="R100" s="41" t="str">
        <f t="shared" si="31"/>
        <v/>
      </c>
      <c r="S100" s="42">
        <f t="shared" si="24"/>
        <v>0</v>
      </c>
      <c r="T100" s="39" t="str">
        <f t="shared" si="32"/>
        <v/>
      </c>
      <c r="U100" s="43">
        <f>IF(T100="",0,IF(A100&lt;MIN(Nadpłaty!J:J),0,IF(T100&lt;IFERROR(VLOOKUP(A100,Nadpłaty!$E:$F,2,FALSE),Nadpłaty!$I$2*Kredyt!$B$7),T100-V100,IF(A100&gt;MAX(Nadpłaty!$E:$E),Nadpłaty!$I$2*Kredyt!$B$7,IFERROR(VLOOKUP(A100,Nadpłaty!$E:$F,2,FALSE),0)))))</f>
        <v>0</v>
      </c>
      <c r="V100" s="40" t="str">
        <f t="shared" si="33"/>
        <v/>
      </c>
      <c r="W100" s="41" t="str">
        <f t="shared" si="25"/>
        <v/>
      </c>
      <c r="X100" s="42">
        <f t="shared" si="36"/>
        <v>0</v>
      </c>
      <c r="Y100" s="2"/>
    </row>
    <row r="101" spans="1:25" ht="12.75" customHeight="1" x14ac:dyDescent="0.2">
      <c r="A101" s="27">
        <f t="shared" si="34"/>
        <v>46660</v>
      </c>
      <c r="B101" s="25">
        <f>ROWS($B$23:B101)</f>
        <v>79</v>
      </c>
      <c r="C101" s="34">
        <f>MIN(IF(A101&lt;=WIBOR!$K$5,0,ROUND(YEARFRAC(A101,WIBOR!$K$5)*12,0)),$B$10)</f>
        <v>36</v>
      </c>
      <c r="D101" s="28">
        <f>($B$9-IF(Kredyt!$B$5="3M",WIBOR!$K$6,WIBOR!$K$7)/100)*MIN(IF(A101&lt;=WIBOR!$K$5,0,ROUND(YEARFRAC(A101,WIBOR!$K$5)*12,0)),$B$10)/$B$10+IF(Kredyt!$B$5="3M",WIBOR!$K$6,WIBOR!$K$7)/100</f>
        <v>0.04</v>
      </c>
      <c r="E101" s="28">
        <f>IFERROR(VLOOKUP(A101,WIBOR!$F:$H,IF(Kredyt!$B$5="3M",2,3),FALSE)/100,$B$9)</f>
        <v>0.04</v>
      </c>
      <c r="F101" s="26">
        <f t="shared" si="37"/>
        <v>6.0999999999999999E-2</v>
      </c>
      <c r="G101" s="39">
        <f t="shared" si="26"/>
        <v>636066.6666666707</v>
      </c>
      <c r="H101" s="40">
        <f t="shared" si="20"/>
        <v>2255.5555555555557</v>
      </c>
      <c r="I101" s="41">
        <f t="shared" si="27"/>
        <v>3233.3388888889094</v>
      </c>
      <c r="J101" s="42">
        <f t="shared" si="21"/>
        <v>5488.8944444444651</v>
      </c>
      <c r="K101" s="39">
        <f t="shared" si="28"/>
        <v>743665.16857892438</v>
      </c>
      <c r="L101" s="40">
        <f t="shared" si="35"/>
        <v>1189.4645204694066</v>
      </c>
      <c r="M101" s="41">
        <f t="shared" si="22"/>
        <v>3780.2979402761989</v>
      </c>
      <c r="N101" s="42">
        <f t="shared" si="23"/>
        <v>4969.7624607456055</v>
      </c>
      <c r="O101" s="39" t="str">
        <f t="shared" si="29"/>
        <v/>
      </c>
      <c r="P101" s="43">
        <f>IF(O101="",0,IF(A101&lt;MIN(Nadpłaty!E:E),0,IF(O101&lt;IFERROR(VLOOKUP(A101,Nadpłaty!$E:$F,2,FALSE),Nadpłaty!$I$2*Kredyt!$B$7),O101-Q101,IF(A101&gt;MAX(Nadpłaty!$E:$E),Nadpłaty!$I$2*Kredyt!$B$7,IFERROR(VLOOKUP(A101,Nadpłaty!$E:$F,2,FALSE),0)))))</f>
        <v>0</v>
      </c>
      <c r="Q101" s="40" t="str">
        <f t="shared" si="30"/>
        <v/>
      </c>
      <c r="R101" s="41" t="str">
        <f t="shared" si="31"/>
        <v/>
      </c>
      <c r="S101" s="42">
        <f t="shared" si="24"/>
        <v>0</v>
      </c>
      <c r="T101" s="39" t="str">
        <f t="shared" si="32"/>
        <v/>
      </c>
      <c r="U101" s="43">
        <f>IF(T101="",0,IF(A101&lt;MIN(Nadpłaty!J:J),0,IF(T101&lt;IFERROR(VLOOKUP(A101,Nadpłaty!$E:$F,2,FALSE),Nadpłaty!$I$2*Kredyt!$B$7),T101-V101,IF(A101&gt;MAX(Nadpłaty!$E:$E),Nadpłaty!$I$2*Kredyt!$B$7,IFERROR(VLOOKUP(A101,Nadpłaty!$E:$F,2,FALSE),0)))))</f>
        <v>0</v>
      </c>
      <c r="V101" s="40" t="str">
        <f t="shared" si="33"/>
        <v/>
      </c>
      <c r="W101" s="41" t="str">
        <f t="shared" si="25"/>
        <v/>
      </c>
      <c r="X101" s="42">
        <f t="shared" si="36"/>
        <v>0</v>
      </c>
      <c r="Y101" s="2"/>
    </row>
    <row r="102" spans="1:25" ht="12.75" customHeight="1" x14ac:dyDescent="0.2">
      <c r="A102" s="27">
        <f t="shared" si="34"/>
        <v>46691</v>
      </c>
      <c r="B102" s="25">
        <f>ROWS($B$23:B102)</f>
        <v>80</v>
      </c>
      <c r="C102" s="34">
        <f>MIN(IF(A102&lt;=WIBOR!$K$5,0,ROUND(YEARFRAC(A102,WIBOR!$K$5)*12,0)),$B$10)</f>
        <v>36</v>
      </c>
      <c r="D102" s="28">
        <f>($B$9-IF(Kredyt!$B$5="3M",WIBOR!$K$6,WIBOR!$K$7)/100)*MIN(IF(A102&lt;=WIBOR!$K$5,0,ROUND(YEARFRAC(A102,WIBOR!$K$5)*12,0)),$B$10)/$B$10+IF(Kredyt!$B$5="3M",WIBOR!$K$6,WIBOR!$K$7)/100</f>
        <v>0.04</v>
      </c>
      <c r="E102" s="28">
        <f>IFERROR(VLOOKUP(A102,WIBOR!$F:$H,IF(Kredyt!$B$5="3M",2,3),FALSE)/100,$B$9)</f>
        <v>0.04</v>
      </c>
      <c r="F102" s="26">
        <f t="shared" si="37"/>
        <v>6.0999999999999999E-2</v>
      </c>
      <c r="G102" s="39">
        <f t="shared" si="26"/>
        <v>633811.1111111152</v>
      </c>
      <c r="H102" s="40">
        <f t="shared" si="20"/>
        <v>2255.5555555555557</v>
      </c>
      <c r="I102" s="41">
        <f t="shared" si="27"/>
        <v>3221.8731481481686</v>
      </c>
      <c r="J102" s="42">
        <f t="shared" si="21"/>
        <v>5477.4287037037248</v>
      </c>
      <c r="K102" s="39">
        <f t="shared" si="28"/>
        <v>742475.70405845495</v>
      </c>
      <c r="L102" s="40">
        <f t="shared" si="35"/>
        <v>1195.5109651151263</v>
      </c>
      <c r="M102" s="41">
        <f t="shared" si="22"/>
        <v>3774.251495630479</v>
      </c>
      <c r="N102" s="42">
        <f t="shared" si="23"/>
        <v>4969.7624607456055</v>
      </c>
      <c r="O102" s="39" t="str">
        <f t="shared" si="29"/>
        <v/>
      </c>
      <c r="P102" s="43">
        <f>IF(O102="",0,IF(A102&lt;MIN(Nadpłaty!E:E),0,IF(O102&lt;IFERROR(VLOOKUP(A102,Nadpłaty!$E:$F,2,FALSE),Nadpłaty!$I$2*Kredyt!$B$7),O102-Q102,IF(A102&gt;MAX(Nadpłaty!$E:$E),Nadpłaty!$I$2*Kredyt!$B$7,IFERROR(VLOOKUP(A102,Nadpłaty!$E:$F,2,FALSE),0)))))</f>
        <v>0</v>
      </c>
      <c r="Q102" s="40" t="str">
        <f t="shared" si="30"/>
        <v/>
      </c>
      <c r="R102" s="41" t="str">
        <f t="shared" si="31"/>
        <v/>
      </c>
      <c r="S102" s="42">
        <f t="shared" si="24"/>
        <v>0</v>
      </c>
      <c r="T102" s="39" t="str">
        <f t="shared" si="32"/>
        <v/>
      </c>
      <c r="U102" s="43">
        <f>IF(T102="",0,IF(A102&lt;MIN(Nadpłaty!J:J),0,IF(T102&lt;IFERROR(VLOOKUP(A102,Nadpłaty!$E:$F,2,FALSE),Nadpłaty!$I$2*Kredyt!$B$7),T102-V102,IF(A102&gt;MAX(Nadpłaty!$E:$E),Nadpłaty!$I$2*Kredyt!$B$7,IFERROR(VLOOKUP(A102,Nadpłaty!$E:$F,2,FALSE),0)))))</f>
        <v>0</v>
      </c>
      <c r="V102" s="40" t="str">
        <f t="shared" si="33"/>
        <v/>
      </c>
      <c r="W102" s="41" t="str">
        <f t="shared" si="25"/>
        <v/>
      </c>
      <c r="X102" s="42">
        <f t="shared" si="36"/>
        <v>0</v>
      </c>
      <c r="Y102" s="2"/>
    </row>
    <row r="103" spans="1:25" ht="12.75" customHeight="1" x14ac:dyDescent="0.2">
      <c r="A103" s="27">
        <f t="shared" si="34"/>
        <v>46721</v>
      </c>
      <c r="B103" s="25">
        <f>ROWS($B$23:B103)</f>
        <v>81</v>
      </c>
      <c r="C103" s="34">
        <f>MIN(IF(A103&lt;=WIBOR!$K$5,0,ROUND(YEARFRAC(A103,WIBOR!$K$5)*12,0)),$B$10)</f>
        <v>36</v>
      </c>
      <c r="D103" s="28">
        <f>($B$9-IF(Kredyt!$B$5="3M",WIBOR!$K$6,WIBOR!$K$7)/100)*MIN(IF(A103&lt;=WIBOR!$K$5,0,ROUND(YEARFRAC(A103,WIBOR!$K$5)*12,0)),$B$10)/$B$10+IF(Kredyt!$B$5="3M",WIBOR!$K$6,WIBOR!$K$7)/100</f>
        <v>0.04</v>
      </c>
      <c r="E103" s="28">
        <f>IFERROR(VLOOKUP(A103,WIBOR!$F:$H,IF(Kredyt!$B$5="3M",2,3),FALSE)/100,$B$9)</f>
        <v>0.04</v>
      </c>
      <c r="F103" s="26">
        <f t="shared" si="37"/>
        <v>6.0999999999999999E-2</v>
      </c>
      <c r="G103" s="39">
        <f t="shared" si="26"/>
        <v>631555.55555555969</v>
      </c>
      <c r="H103" s="40">
        <f t="shared" si="20"/>
        <v>2255.5555555555557</v>
      </c>
      <c r="I103" s="41">
        <f t="shared" si="27"/>
        <v>3210.4074074074283</v>
      </c>
      <c r="J103" s="42">
        <f t="shared" si="21"/>
        <v>5465.9629629629835</v>
      </c>
      <c r="K103" s="39">
        <f t="shared" si="28"/>
        <v>741280.1930933398</v>
      </c>
      <c r="L103" s="40">
        <f t="shared" si="35"/>
        <v>1201.5881458544613</v>
      </c>
      <c r="M103" s="41">
        <f t="shared" si="22"/>
        <v>3768.1743148911441</v>
      </c>
      <c r="N103" s="42">
        <f t="shared" si="23"/>
        <v>4969.7624607456055</v>
      </c>
      <c r="O103" s="39" t="str">
        <f t="shared" si="29"/>
        <v/>
      </c>
      <c r="P103" s="43">
        <f>IF(O103="",0,IF(A103&lt;MIN(Nadpłaty!E:E),0,IF(O103&lt;IFERROR(VLOOKUP(A103,Nadpłaty!$E:$F,2,FALSE),Nadpłaty!$I$2*Kredyt!$B$7),O103-Q103,IF(A103&gt;MAX(Nadpłaty!$E:$E),Nadpłaty!$I$2*Kredyt!$B$7,IFERROR(VLOOKUP(A103,Nadpłaty!$E:$F,2,FALSE),0)))))</f>
        <v>0</v>
      </c>
      <c r="Q103" s="40" t="str">
        <f t="shared" si="30"/>
        <v/>
      </c>
      <c r="R103" s="41" t="str">
        <f t="shared" si="31"/>
        <v/>
      </c>
      <c r="S103" s="42">
        <f t="shared" si="24"/>
        <v>0</v>
      </c>
      <c r="T103" s="39" t="str">
        <f t="shared" si="32"/>
        <v/>
      </c>
      <c r="U103" s="43">
        <f>IF(T103="",0,IF(A103&lt;MIN(Nadpłaty!J:J),0,IF(T103&lt;IFERROR(VLOOKUP(A103,Nadpłaty!$E:$F,2,FALSE),Nadpłaty!$I$2*Kredyt!$B$7),T103-V103,IF(A103&gt;MAX(Nadpłaty!$E:$E),Nadpłaty!$I$2*Kredyt!$B$7,IFERROR(VLOOKUP(A103,Nadpłaty!$E:$F,2,FALSE),0)))))</f>
        <v>0</v>
      </c>
      <c r="V103" s="40" t="str">
        <f t="shared" si="33"/>
        <v/>
      </c>
      <c r="W103" s="41" t="str">
        <f t="shared" si="25"/>
        <v/>
      </c>
      <c r="X103" s="42">
        <f t="shared" si="36"/>
        <v>0</v>
      </c>
      <c r="Y103" s="2"/>
    </row>
    <row r="104" spans="1:25" ht="12.75" customHeight="1" x14ac:dyDescent="0.2">
      <c r="A104" s="27">
        <f t="shared" si="34"/>
        <v>46752</v>
      </c>
      <c r="B104" s="25">
        <f>ROWS($B$23:B104)</f>
        <v>82</v>
      </c>
      <c r="C104" s="34">
        <f>MIN(IF(A104&lt;=WIBOR!$K$5,0,ROUND(YEARFRAC(A104,WIBOR!$K$5)*12,0)),$B$10)</f>
        <v>36</v>
      </c>
      <c r="D104" s="28">
        <f>($B$9-IF(Kredyt!$B$5="3M",WIBOR!$K$6,WIBOR!$K$7)/100)*MIN(IF(A104&lt;=WIBOR!$K$5,0,ROUND(YEARFRAC(A104,WIBOR!$K$5)*12,0)),$B$10)/$B$10+IF(Kredyt!$B$5="3M",WIBOR!$K$6,WIBOR!$K$7)/100</f>
        <v>0.04</v>
      </c>
      <c r="E104" s="28">
        <f>IFERROR(VLOOKUP(A104,WIBOR!$F:$H,IF(Kredyt!$B$5="3M",2,3),FALSE)/100,$B$9)</f>
        <v>0.04</v>
      </c>
      <c r="F104" s="26">
        <f t="shared" si="37"/>
        <v>6.0999999999999999E-2</v>
      </c>
      <c r="G104" s="39">
        <f t="shared" si="26"/>
        <v>629300.00000000419</v>
      </c>
      <c r="H104" s="40">
        <f t="shared" si="20"/>
        <v>2255.5555555555557</v>
      </c>
      <c r="I104" s="41">
        <f t="shared" si="27"/>
        <v>3198.941666666688</v>
      </c>
      <c r="J104" s="42">
        <f t="shared" si="21"/>
        <v>5454.4972222222441</v>
      </c>
      <c r="K104" s="39">
        <f t="shared" si="28"/>
        <v>740078.60494748538</v>
      </c>
      <c r="L104" s="40">
        <f t="shared" si="35"/>
        <v>1207.6962189292217</v>
      </c>
      <c r="M104" s="41">
        <f t="shared" si="22"/>
        <v>3762.0662418163843</v>
      </c>
      <c r="N104" s="42">
        <f t="shared" si="23"/>
        <v>4969.7624607456055</v>
      </c>
      <c r="O104" s="39" t="str">
        <f t="shared" si="29"/>
        <v/>
      </c>
      <c r="P104" s="43">
        <f>IF(O104="",0,IF(A104&lt;MIN(Nadpłaty!E:E),0,IF(O104&lt;IFERROR(VLOOKUP(A104,Nadpłaty!$E:$F,2,FALSE),Nadpłaty!$I$2*Kredyt!$B$7),O104-Q104,IF(A104&gt;MAX(Nadpłaty!$E:$E),Nadpłaty!$I$2*Kredyt!$B$7,IFERROR(VLOOKUP(A104,Nadpłaty!$E:$F,2,FALSE),0)))))</f>
        <v>0</v>
      </c>
      <c r="Q104" s="40" t="str">
        <f t="shared" si="30"/>
        <v/>
      </c>
      <c r="R104" s="41" t="str">
        <f t="shared" si="31"/>
        <v/>
      </c>
      <c r="S104" s="42">
        <f t="shared" si="24"/>
        <v>0</v>
      </c>
      <c r="T104" s="39" t="str">
        <f t="shared" si="32"/>
        <v/>
      </c>
      <c r="U104" s="43">
        <f>IF(T104="",0,IF(A104&lt;MIN(Nadpłaty!J:J),0,IF(T104&lt;IFERROR(VLOOKUP(A104,Nadpłaty!$E:$F,2,FALSE),Nadpłaty!$I$2*Kredyt!$B$7),T104-V104,IF(A104&gt;MAX(Nadpłaty!$E:$E),Nadpłaty!$I$2*Kredyt!$B$7,IFERROR(VLOOKUP(A104,Nadpłaty!$E:$F,2,FALSE),0)))))</f>
        <v>0</v>
      </c>
      <c r="V104" s="40" t="str">
        <f t="shared" si="33"/>
        <v/>
      </c>
      <c r="W104" s="41" t="str">
        <f t="shared" si="25"/>
        <v/>
      </c>
      <c r="X104" s="42">
        <f t="shared" si="36"/>
        <v>0</v>
      </c>
      <c r="Y104" s="2"/>
    </row>
    <row r="105" spans="1:25" ht="12.75" customHeight="1" x14ac:dyDescent="0.2">
      <c r="A105" s="27">
        <f t="shared" si="34"/>
        <v>46783</v>
      </c>
      <c r="B105" s="25">
        <f>ROWS($B$23:B105)</f>
        <v>83</v>
      </c>
      <c r="C105" s="34">
        <f>MIN(IF(A105&lt;=WIBOR!$K$5,0,ROUND(YEARFRAC(A105,WIBOR!$K$5)*12,0)),$B$10)</f>
        <v>36</v>
      </c>
      <c r="D105" s="28">
        <f>($B$9-IF(Kredyt!$B$5="3M",WIBOR!$K$6,WIBOR!$K$7)/100)*MIN(IF(A105&lt;=WIBOR!$K$5,0,ROUND(YEARFRAC(A105,WIBOR!$K$5)*12,0)),$B$10)/$B$10+IF(Kredyt!$B$5="3M",WIBOR!$K$6,WIBOR!$K$7)/100</f>
        <v>0.04</v>
      </c>
      <c r="E105" s="28">
        <f>IFERROR(VLOOKUP(A105,WIBOR!$F:$H,IF(Kredyt!$B$5="3M",2,3),FALSE)/100,$B$9)</f>
        <v>0.04</v>
      </c>
      <c r="F105" s="26">
        <f t="shared" si="37"/>
        <v>6.0999999999999999E-2</v>
      </c>
      <c r="G105" s="39">
        <f t="shared" si="26"/>
        <v>627044.44444444869</v>
      </c>
      <c r="H105" s="40">
        <f t="shared" si="20"/>
        <v>2255.5555555555557</v>
      </c>
      <c r="I105" s="41">
        <f t="shared" si="27"/>
        <v>3187.4759259259476</v>
      </c>
      <c r="J105" s="42">
        <f t="shared" si="21"/>
        <v>5443.0314814815029</v>
      </c>
      <c r="K105" s="39">
        <f t="shared" si="28"/>
        <v>738870.90872855613</v>
      </c>
      <c r="L105" s="40">
        <f t="shared" si="35"/>
        <v>1213.8353413754451</v>
      </c>
      <c r="M105" s="41">
        <f t="shared" si="22"/>
        <v>3755.9271193701602</v>
      </c>
      <c r="N105" s="42">
        <f t="shared" si="23"/>
        <v>4969.7624607456055</v>
      </c>
      <c r="O105" s="39" t="str">
        <f t="shared" si="29"/>
        <v/>
      </c>
      <c r="P105" s="43">
        <f>IF(O105="",0,IF(A105&lt;MIN(Nadpłaty!E:E),0,IF(O105&lt;IFERROR(VLOOKUP(A105,Nadpłaty!$E:$F,2,FALSE),Nadpłaty!$I$2*Kredyt!$B$7),O105-Q105,IF(A105&gt;MAX(Nadpłaty!$E:$E),Nadpłaty!$I$2*Kredyt!$B$7,IFERROR(VLOOKUP(A105,Nadpłaty!$E:$F,2,FALSE),0)))))</f>
        <v>0</v>
      </c>
      <c r="Q105" s="40" t="str">
        <f t="shared" si="30"/>
        <v/>
      </c>
      <c r="R105" s="41" t="str">
        <f t="shared" si="31"/>
        <v/>
      </c>
      <c r="S105" s="42">
        <f t="shared" si="24"/>
        <v>0</v>
      </c>
      <c r="T105" s="39" t="str">
        <f t="shared" si="32"/>
        <v/>
      </c>
      <c r="U105" s="43">
        <f>IF(T105="",0,IF(A105&lt;MIN(Nadpłaty!J:J),0,IF(T105&lt;IFERROR(VLOOKUP(A105,Nadpłaty!$E:$F,2,FALSE),Nadpłaty!$I$2*Kredyt!$B$7),T105-V105,IF(A105&gt;MAX(Nadpłaty!$E:$E),Nadpłaty!$I$2*Kredyt!$B$7,IFERROR(VLOOKUP(A105,Nadpłaty!$E:$F,2,FALSE),0)))))</f>
        <v>0</v>
      </c>
      <c r="V105" s="40" t="str">
        <f t="shared" si="33"/>
        <v/>
      </c>
      <c r="W105" s="41" t="str">
        <f t="shared" si="25"/>
        <v/>
      </c>
      <c r="X105" s="42">
        <f t="shared" si="36"/>
        <v>0</v>
      </c>
      <c r="Y105" s="2"/>
    </row>
    <row r="106" spans="1:25" ht="12.75" customHeight="1" x14ac:dyDescent="0.2">
      <c r="A106" s="27">
        <f t="shared" si="34"/>
        <v>46812</v>
      </c>
      <c r="B106" s="25">
        <f>ROWS($B$23:B106)</f>
        <v>84</v>
      </c>
      <c r="C106" s="34">
        <f>MIN(IF(A106&lt;=WIBOR!$K$5,0,ROUND(YEARFRAC(A106,WIBOR!$K$5)*12,0)),$B$10)</f>
        <v>36</v>
      </c>
      <c r="D106" s="28">
        <f>($B$9-IF(Kredyt!$B$5="3M",WIBOR!$K$6,WIBOR!$K$7)/100)*MIN(IF(A106&lt;=WIBOR!$K$5,0,ROUND(YEARFRAC(A106,WIBOR!$K$5)*12,0)),$B$10)/$B$10+IF(Kredyt!$B$5="3M",WIBOR!$K$6,WIBOR!$K$7)/100</f>
        <v>0.04</v>
      </c>
      <c r="E106" s="28">
        <f>IFERROR(VLOOKUP(A106,WIBOR!$F:$H,IF(Kredyt!$B$5="3M",2,3),FALSE)/100,$B$9)</f>
        <v>0.04</v>
      </c>
      <c r="F106" s="26">
        <f t="shared" si="37"/>
        <v>6.0999999999999999E-2</v>
      </c>
      <c r="G106" s="39">
        <f t="shared" si="26"/>
        <v>624788.88888889318</v>
      </c>
      <c r="H106" s="40">
        <f t="shared" si="20"/>
        <v>2255.5555555555557</v>
      </c>
      <c r="I106" s="41">
        <f t="shared" si="27"/>
        <v>3176.0101851852069</v>
      </c>
      <c r="J106" s="42">
        <f t="shared" si="21"/>
        <v>5431.5657407407625</v>
      </c>
      <c r="K106" s="39">
        <f t="shared" si="28"/>
        <v>737657.07338718069</v>
      </c>
      <c r="L106" s="40">
        <f t="shared" si="35"/>
        <v>1220.0056710274368</v>
      </c>
      <c r="M106" s="41">
        <f t="shared" si="22"/>
        <v>3749.7567897181684</v>
      </c>
      <c r="N106" s="42">
        <f t="shared" si="23"/>
        <v>4969.7624607456055</v>
      </c>
      <c r="O106" s="39" t="str">
        <f t="shared" si="29"/>
        <v/>
      </c>
      <c r="P106" s="43">
        <f>IF(O106="",0,IF(A106&lt;MIN(Nadpłaty!E:E),0,IF(O106&lt;IFERROR(VLOOKUP(A106,Nadpłaty!$E:$F,2,FALSE),Nadpłaty!$I$2*Kredyt!$B$7),O106-Q106,IF(A106&gt;MAX(Nadpłaty!$E:$E),Nadpłaty!$I$2*Kredyt!$B$7,IFERROR(VLOOKUP(A106,Nadpłaty!$E:$F,2,FALSE),0)))))</f>
        <v>0</v>
      </c>
      <c r="Q106" s="40" t="str">
        <f t="shared" si="30"/>
        <v/>
      </c>
      <c r="R106" s="41" t="str">
        <f t="shared" si="31"/>
        <v/>
      </c>
      <c r="S106" s="42">
        <f t="shared" si="24"/>
        <v>0</v>
      </c>
      <c r="T106" s="39" t="str">
        <f t="shared" si="32"/>
        <v/>
      </c>
      <c r="U106" s="43">
        <f>IF(T106="",0,IF(A106&lt;MIN(Nadpłaty!J:J),0,IF(T106&lt;IFERROR(VLOOKUP(A106,Nadpłaty!$E:$F,2,FALSE),Nadpłaty!$I$2*Kredyt!$B$7),T106-V106,IF(A106&gt;MAX(Nadpłaty!$E:$E),Nadpłaty!$I$2*Kredyt!$B$7,IFERROR(VLOOKUP(A106,Nadpłaty!$E:$F,2,FALSE),0)))))</f>
        <v>0</v>
      </c>
      <c r="V106" s="40" t="str">
        <f t="shared" si="33"/>
        <v/>
      </c>
      <c r="W106" s="41" t="str">
        <f t="shared" si="25"/>
        <v/>
      </c>
      <c r="X106" s="42">
        <f t="shared" si="36"/>
        <v>0</v>
      </c>
      <c r="Y106" s="2"/>
    </row>
    <row r="107" spans="1:25" ht="12.75" customHeight="1" x14ac:dyDescent="0.2">
      <c r="A107" s="27">
        <f t="shared" si="34"/>
        <v>46843</v>
      </c>
      <c r="B107" s="25">
        <f>ROWS($B$23:B107)</f>
        <v>85</v>
      </c>
      <c r="C107" s="34">
        <f>MIN(IF(A107&lt;=WIBOR!$K$5,0,ROUND(YEARFRAC(A107,WIBOR!$K$5)*12,0)),$B$10)</f>
        <v>36</v>
      </c>
      <c r="D107" s="28">
        <f>($B$9-IF(Kredyt!$B$5="3M",WIBOR!$K$6,WIBOR!$K$7)/100)*MIN(IF(A107&lt;=WIBOR!$K$5,0,ROUND(YEARFRAC(A107,WIBOR!$K$5)*12,0)),$B$10)/$B$10+IF(Kredyt!$B$5="3M",WIBOR!$K$6,WIBOR!$K$7)/100</f>
        <v>0.04</v>
      </c>
      <c r="E107" s="28">
        <f>IFERROR(VLOOKUP(A107,WIBOR!$F:$H,IF(Kredyt!$B$5="3M",2,3),FALSE)/100,$B$9)</f>
        <v>0.04</v>
      </c>
      <c r="F107" s="26">
        <f t="shared" si="37"/>
        <v>6.0999999999999999E-2</v>
      </c>
      <c r="G107" s="39">
        <f t="shared" si="26"/>
        <v>622533.33333333768</v>
      </c>
      <c r="H107" s="40">
        <f t="shared" si="20"/>
        <v>2255.5555555555557</v>
      </c>
      <c r="I107" s="41">
        <f t="shared" si="27"/>
        <v>3164.5444444444661</v>
      </c>
      <c r="J107" s="42">
        <f t="shared" si="21"/>
        <v>5420.1000000000222</v>
      </c>
      <c r="K107" s="39">
        <f t="shared" si="28"/>
        <v>736437.06771615322</v>
      </c>
      <c r="L107" s="40">
        <f t="shared" si="35"/>
        <v>1226.2073665218263</v>
      </c>
      <c r="M107" s="41">
        <f t="shared" si="22"/>
        <v>3743.5550942237787</v>
      </c>
      <c r="N107" s="42">
        <f t="shared" si="23"/>
        <v>4969.7624607456055</v>
      </c>
      <c r="O107" s="39" t="str">
        <f t="shared" si="29"/>
        <v/>
      </c>
      <c r="P107" s="43">
        <f>IF(O107="",0,IF(A107&lt;MIN(Nadpłaty!E:E),0,IF(O107&lt;IFERROR(VLOOKUP(A107,Nadpłaty!$E:$F,2,FALSE),Nadpłaty!$I$2*Kredyt!$B$7),O107-Q107,IF(A107&gt;MAX(Nadpłaty!$E:$E),Nadpłaty!$I$2*Kredyt!$B$7,IFERROR(VLOOKUP(A107,Nadpłaty!$E:$F,2,FALSE),0)))))</f>
        <v>0</v>
      </c>
      <c r="Q107" s="40" t="str">
        <f t="shared" si="30"/>
        <v/>
      </c>
      <c r="R107" s="41" t="str">
        <f t="shared" si="31"/>
        <v/>
      </c>
      <c r="S107" s="42">
        <f t="shared" si="24"/>
        <v>0</v>
      </c>
      <c r="T107" s="39" t="str">
        <f t="shared" si="32"/>
        <v/>
      </c>
      <c r="U107" s="43">
        <f>IF(T107="",0,IF(A107&lt;MIN(Nadpłaty!J:J),0,IF(T107&lt;IFERROR(VLOOKUP(A107,Nadpłaty!$E:$F,2,FALSE),Nadpłaty!$I$2*Kredyt!$B$7),T107-V107,IF(A107&gt;MAX(Nadpłaty!$E:$E),Nadpłaty!$I$2*Kredyt!$B$7,IFERROR(VLOOKUP(A107,Nadpłaty!$E:$F,2,FALSE),0)))))</f>
        <v>0</v>
      </c>
      <c r="V107" s="40" t="str">
        <f t="shared" si="33"/>
        <v/>
      </c>
      <c r="W107" s="41" t="str">
        <f t="shared" si="25"/>
        <v/>
      </c>
      <c r="X107" s="42">
        <f t="shared" si="36"/>
        <v>0</v>
      </c>
      <c r="Y107" s="2"/>
    </row>
    <row r="108" spans="1:25" ht="12.75" customHeight="1" x14ac:dyDescent="0.2">
      <c r="A108" s="27">
        <f t="shared" si="34"/>
        <v>46873</v>
      </c>
      <c r="B108" s="25">
        <f>ROWS($B$23:B108)</f>
        <v>86</v>
      </c>
      <c r="C108" s="34">
        <f>MIN(IF(A108&lt;=WIBOR!$K$5,0,ROUND(YEARFRAC(A108,WIBOR!$K$5)*12,0)),$B$10)</f>
        <v>36</v>
      </c>
      <c r="D108" s="28">
        <f>($B$9-IF(Kredyt!$B$5="3M",WIBOR!$K$6,WIBOR!$K$7)/100)*MIN(IF(A108&lt;=WIBOR!$K$5,0,ROUND(YEARFRAC(A108,WIBOR!$K$5)*12,0)),$B$10)/$B$10+IF(Kredyt!$B$5="3M",WIBOR!$K$6,WIBOR!$K$7)/100</f>
        <v>0.04</v>
      </c>
      <c r="E108" s="28">
        <f>IFERROR(VLOOKUP(A108,WIBOR!$F:$H,IF(Kredyt!$B$5="3M",2,3),FALSE)/100,$B$9)</f>
        <v>0.04</v>
      </c>
      <c r="F108" s="26">
        <f t="shared" si="37"/>
        <v>6.0999999999999999E-2</v>
      </c>
      <c r="G108" s="39">
        <f t="shared" si="26"/>
        <v>620277.77777778218</v>
      </c>
      <c r="H108" s="40">
        <f t="shared" si="20"/>
        <v>2255.5555555555557</v>
      </c>
      <c r="I108" s="41">
        <f t="shared" si="27"/>
        <v>3153.0787037037262</v>
      </c>
      <c r="J108" s="42">
        <f t="shared" si="21"/>
        <v>5408.6342592592819</v>
      </c>
      <c r="K108" s="39">
        <f t="shared" si="28"/>
        <v>735210.8603496314</v>
      </c>
      <c r="L108" s="40">
        <f t="shared" si="35"/>
        <v>1232.4405873016453</v>
      </c>
      <c r="M108" s="41">
        <f t="shared" si="22"/>
        <v>3737.3218734439597</v>
      </c>
      <c r="N108" s="42">
        <f t="shared" si="23"/>
        <v>4969.7624607456055</v>
      </c>
      <c r="O108" s="39" t="str">
        <f t="shared" si="29"/>
        <v/>
      </c>
      <c r="P108" s="43">
        <f>IF(O108="",0,IF(A108&lt;MIN(Nadpłaty!E:E),0,IF(O108&lt;IFERROR(VLOOKUP(A108,Nadpłaty!$E:$F,2,FALSE),Nadpłaty!$I$2*Kredyt!$B$7),O108-Q108,IF(A108&gt;MAX(Nadpłaty!$E:$E),Nadpłaty!$I$2*Kredyt!$B$7,IFERROR(VLOOKUP(A108,Nadpłaty!$E:$F,2,FALSE),0)))))</f>
        <v>0</v>
      </c>
      <c r="Q108" s="40" t="str">
        <f t="shared" si="30"/>
        <v/>
      </c>
      <c r="R108" s="41" t="str">
        <f t="shared" si="31"/>
        <v/>
      </c>
      <c r="S108" s="42">
        <f t="shared" si="24"/>
        <v>0</v>
      </c>
      <c r="T108" s="39" t="str">
        <f t="shared" si="32"/>
        <v/>
      </c>
      <c r="U108" s="43">
        <f>IF(T108="",0,IF(A108&lt;MIN(Nadpłaty!J:J),0,IF(T108&lt;IFERROR(VLOOKUP(A108,Nadpłaty!$E:$F,2,FALSE),Nadpłaty!$I$2*Kredyt!$B$7),T108-V108,IF(A108&gt;MAX(Nadpłaty!$E:$E),Nadpłaty!$I$2*Kredyt!$B$7,IFERROR(VLOOKUP(A108,Nadpłaty!$E:$F,2,FALSE),0)))))</f>
        <v>0</v>
      </c>
      <c r="V108" s="40" t="str">
        <f t="shared" si="33"/>
        <v/>
      </c>
      <c r="W108" s="41" t="str">
        <f t="shared" si="25"/>
        <v/>
      </c>
      <c r="X108" s="42">
        <f t="shared" si="36"/>
        <v>0</v>
      </c>
      <c r="Y108" s="2"/>
    </row>
    <row r="109" spans="1:25" ht="12.75" customHeight="1" x14ac:dyDescent="0.2">
      <c r="A109" s="27">
        <f t="shared" si="34"/>
        <v>46904</v>
      </c>
      <c r="B109" s="25">
        <f>ROWS($B$23:B109)</f>
        <v>87</v>
      </c>
      <c r="C109" s="34">
        <f>MIN(IF(A109&lt;=WIBOR!$K$5,0,ROUND(YEARFRAC(A109,WIBOR!$K$5)*12,0)),$B$10)</f>
        <v>36</v>
      </c>
      <c r="D109" s="28">
        <f>($B$9-IF(Kredyt!$B$5="3M",WIBOR!$K$6,WIBOR!$K$7)/100)*MIN(IF(A109&lt;=WIBOR!$K$5,0,ROUND(YEARFRAC(A109,WIBOR!$K$5)*12,0)),$B$10)/$B$10+IF(Kredyt!$B$5="3M",WIBOR!$K$6,WIBOR!$K$7)/100</f>
        <v>0.04</v>
      </c>
      <c r="E109" s="28">
        <f>IFERROR(VLOOKUP(A109,WIBOR!$F:$H,IF(Kredyt!$B$5="3M",2,3),FALSE)/100,$B$9)</f>
        <v>0.04</v>
      </c>
      <c r="F109" s="26">
        <f t="shared" si="37"/>
        <v>6.0999999999999999E-2</v>
      </c>
      <c r="G109" s="39">
        <f t="shared" si="26"/>
        <v>618022.22222222667</v>
      </c>
      <c r="H109" s="40">
        <f t="shared" si="20"/>
        <v>2255.5555555555557</v>
      </c>
      <c r="I109" s="41">
        <f t="shared" si="27"/>
        <v>3141.6129629629854</v>
      </c>
      <c r="J109" s="42">
        <f t="shared" si="21"/>
        <v>5397.1685185185415</v>
      </c>
      <c r="K109" s="39">
        <f t="shared" si="28"/>
        <v>733978.41976232978</v>
      </c>
      <c r="L109" s="40">
        <f t="shared" si="35"/>
        <v>1238.705493620429</v>
      </c>
      <c r="M109" s="41">
        <f t="shared" si="22"/>
        <v>3731.056967125176</v>
      </c>
      <c r="N109" s="42">
        <f t="shared" si="23"/>
        <v>4969.7624607456055</v>
      </c>
      <c r="O109" s="39" t="str">
        <f t="shared" si="29"/>
        <v/>
      </c>
      <c r="P109" s="43">
        <f>IF(O109="",0,IF(A109&lt;MIN(Nadpłaty!E:E),0,IF(O109&lt;IFERROR(VLOOKUP(A109,Nadpłaty!$E:$F,2,FALSE),Nadpłaty!$I$2*Kredyt!$B$7),O109-Q109,IF(A109&gt;MAX(Nadpłaty!$E:$E),Nadpłaty!$I$2*Kredyt!$B$7,IFERROR(VLOOKUP(A109,Nadpłaty!$E:$F,2,FALSE),0)))))</f>
        <v>0</v>
      </c>
      <c r="Q109" s="40" t="str">
        <f t="shared" si="30"/>
        <v/>
      </c>
      <c r="R109" s="41" t="str">
        <f t="shared" si="31"/>
        <v/>
      </c>
      <c r="S109" s="42">
        <f t="shared" si="24"/>
        <v>0</v>
      </c>
      <c r="T109" s="39" t="str">
        <f t="shared" si="32"/>
        <v/>
      </c>
      <c r="U109" s="43">
        <f>IF(T109="",0,IF(A109&lt;MIN(Nadpłaty!J:J),0,IF(T109&lt;IFERROR(VLOOKUP(A109,Nadpłaty!$E:$F,2,FALSE),Nadpłaty!$I$2*Kredyt!$B$7),T109-V109,IF(A109&gt;MAX(Nadpłaty!$E:$E),Nadpłaty!$I$2*Kredyt!$B$7,IFERROR(VLOOKUP(A109,Nadpłaty!$E:$F,2,FALSE),0)))))</f>
        <v>0</v>
      </c>
      <c r="V109" s="40" t="str">
        <f t="shared" si="33"/>
        <v/>
      </c>
      <c r="W109" s="41" t="str">
        <f t="shared" si="25"/>
        <v/>
      </c>
      <c r="X109" s="42">
        <f t="shared" si="36"/>
        <v>0</v>
      </c>
      <c r="Y109" s="2"/>
    </row>
    <row r="110" spans="1:25" ht="12.75" customHeight="1" x14ac:dyDescent="0.2">
      <c r="A110" s="27">
        <f t="shared" si="34"/>
        <v>46934</v>
      </c>
      <c r="B110" s="25">
        <f>ROWS($B$23:B110)</f>
        <v>88</v>
      </c>
      <c r="C110" s="34">
        <f>MIN(IF(A110&lt;=WIBOR!$K$5,0,ROUND(YEARFRAC(A110,WIBOR!$K$5)*12,0)),$B$10)</f>
        <v>36</v>
      </c>
      <c r="D110" s="28">
        <f>($B$9-IF(Kredyt!$B$5="3M",WIBOR!$K$6,WIBOR!$K$7)/100)*MIN(IF(A110&lt;=WIBOR!$K$5,0,ROUND(YEARFRAC(A110,WIBOR!$K$5)*12,0)),$B$10)/$B$10+IF(Kredyt!$B$5="3M",WIBOR!$K$6,WIBOR!$K$7)/100</f>
        <v>0.04</v>
      </c>
      <c r="E110" s="28">
        <f>IFERROR(VLOOKUP(A110,WIBOR!$F:$H,IF(Kredyt!$B$5="3M",2,3),FALSE)/100,$B$9)</f>
        <v>0.04</v>
      </c>
      <c r="F110" s="26">
        <f t="shared" si="37"/>
        <v>6.0999999999999999E-2</v>
      </c>
      <c r="G110" s="39">
        <f t="shared" si="26"/>
        <v>615766.66666667117</v>
      </c>
      <c r="H110" s="40">
        <f t="shared" si="20"/>
        <v>2255.5555555555557</v>
      </c>
      <c r="I110" s="41">
        <f t="shared" si="27"/>
        <v>3130.1472222222451</v>
      </c>
      <c r="J110" s="42">
        <f t="shared" si="21"/>
        <v>5385.7027777778003</v>
      </c>
      <c r="K110" s="39">
        <f t="shared" si="28"/>
        <v>732739.7142687093</v>
      </c>
      <c r="L110" s="40">
        <f t="shared" si="35"/>
        <v>1245.002246546333</v>
      </c>
      <c r="M110" s="41">
        <f t="shared" si="22"/>
        <v>3724.760214199272</v>
      </c>
      <c r="N110" s="42">
        <f t="shared" si="23"/>
        <v>4969.7624607456055</v>
      </c>
      <c r="O110" s="39" t="str">
        <f t="shared" si="29"/>
        <v/>
      </c>
      <c r="P110" s="43">
        <f>IF(O110="",0,IF(A110&lt;MIN(Nadpłaty!E:E),0,IF(O110&lt;IFERROR(VLOOKUP(A110,Nadpłaty!$E:$F,2,FALSE),Nadpłaty!$I$2*Kredyt!$B$7),O110-Q110,IF(A110&gt;MAX(Nadpłaty!$E:$E),Nadpłaty!$I$2*Kredyt!$B$7,IFERROR(VLOOKUP(A110,Nadpłaty!$E:$F,2,FALSE),0)))))</f>
        <v>0</v>
      </c>
      <c r="Q110" s="40" t="str">
        <f t="shared" si="30"/>
        <v/>
      </c>
      <c r="R110" s="41" t="str">
        <f t="shared" si="31"/>
        <v/>
      </c>
      <c r="S110" s="42">
        <f t="shared" si="24"/>
        <v>0</v>
      </c>
      <c r="T110" s="39" t="str">
        <f t="shared" si="32"/>
        <v/>
      </c>
      <c r="U110" s="43">
        <f>IF(T110="",0,IF(A110&lt;MIN(Nadpłaty!J:J),0,IF(T110&lt;IFERROR(VLOOKUP(A110,Nadpłaty!$E:$F,2,FALSE),Nadpłaty!$I$2*Kredyt!$B$7),T110-V110,IF(A110&gt;MAX(Nadpłaty!$E:$E),Nadpłaty!$I$2*Kredyt!$B$7,IFERROR(VLOOKUP(A110,Nadpłaty!$E:$F,2,FALSE),0)))))</f>
        <v>0</v>
      </c>
      <c r="V110" s="40" t="str">
        <f t="shared" si="33"/>
        <v/>
      </c>
      <c r="W110" s="41" t="str">
        <f t="shared" si="25"/>
        <v/>
      </c>
      <c r="X110" s="42">
        <f t="shared" si="36"/>
        <v>0</v>
      </c>
      <c r="Y110" s="2"/>
    </row>
    <row r="111" spans="1:25" ht="12.75" customHeight="1" x14ac:dyDescent="0.2">
      <c r="A111" s="27">
        <f t="shared" si="34"/>
        <v>46965</v>
      </c>
      <c r="B111" s="25">
        <f>ROWS($B$23:B111)</f>
        <v>89</v>
      </c>
      <c r="C111" s="34">
        <f>MIN(IF(A111&lt;=WIBOR!$K$5,0,ROUND(YEARFRAC(A111,WIBOR!$K$5)*12,0)),$B$10)</f>
        <v>36</v>
      </c>
      <c r="D111" s="28">
        <f>($B$9-IF(Kredyt!$B$5="3M",WIBOR!$K$6,WIBOR!$K$7)/100)*MIN(IF(A111&lt;=WIBOR!$K$5,0,ROUND(YEARFRAC(A111,WIBOR!$K$5)*12,0)),$B$10)/$B$10+IF(Kredyt!$B$5="3M",WIBOR!$K$6,WIBOR!$K$7)/100</f>
        <v>0.04</v>
      </c>
      <c r="E111" s="28">
        <f>IFERROR(VLOOKUP(A111,WIBOR!$F:$H,IF(Kredyt!$B$5="3M",2,3),FALSE)/100,$B$9)</f>
        <v>0.04</v>
      </c>
      <c r="F111" s="26">
        <f t="shared" si="37"/>
        <v>6.0999999999999999E-2</v>
      </c>
      <c r="G111" s="39">
        <f t="shared" si="26"/>
        <v>613511.11111111566</v>
      </c>
      <c r="H111" s="40">
        <f t="shared" si="20"/>
        <v>2255.5555555555557</v>
      </c>
      <c r="I111" s="41">
        <f t="shared" si="27"/>
        <v>3118.6814814815043</v>
      </c>
      <c r="J111" s="42">
        <f t="shared" si="21"/>
        <v>5374.23703703706</v>
      </c>
      <c r="K111" s="39">
        <f t="shared" si="28"/>
        <v>731494.71202216297</v>
      </c>
      <c r="L111" s="40">
        <f t="shared" si="35"/>
        <v>1251.3310079662765</v>
      </c>
      <c r="M111" s="41">
        <f t="shared" si="22"/>
        <v>3718.4314527793285</v>
      </c>
      <c r="N111" s="42">
        <f t="shared" si="23"/>
        <v>4969.7624607456055</v>
      </c>
      <c r="O111" s="39" t="str">
        <f t="shared" si="29"/>
        <v/>
      </c>
      <c r="P111" s="43">
        <f>IF(O111="",0,IF(A111&lt;MIN(Nadpłaty!E:E),0,IF(O111&lt;IFERROR(VLOOKUP(A111,Nadpłaty!$E:$F,2,FALSE),Nadpłaty!$I$2*Kredyt!$B$7),O111-Q111,IF(A111&gt;MAX(Nadpłaty!$E:$E),Nadpłaty!$I$2*Kredyt!$B$7,IFERROR(VLOOKUP(A111,Nadpłaty!$E:$F,2,FALSE),0)))))</f>
        <v>0</v>
      </c>
      <c r="Q111" s="40" t="str">
        <f t="shared" si="30"/>
        <v/>
      </c>
      <c r="R111" s="41" t="str">
        <f t="shared" si="31"/>
        <v/>
      </c>
      <c r="S111" s="42">
        <f t="shared" si="24"/>
        <v>0</v>
      </c>
      <c r="T111" s="39" t="str">
        <f t="shared" si="32"/>
        <v/>
      </c>
      <c r="U111" s="43">
        <f>IF(T111="",0,IF(A111&lt;MIN(Nadpłaty!J:J),0,IF(T111&lt;IFERROR(VLOOKUP(A111,Nadpłaty!$E:$F,2,FALSE),Nadpłaty!$I$2*Kredyt!$B$7),T111-V111,IF(A111&gt;MAX(Nadpłaty!$E:$E),Nadpłaty!$I$2*Kredyt!$B$7,IFERROR(VLOOKUP(A111,Nadpłaty!$E:$F,2,FALSE),0)))))</f>
        <v>0</v>
      </c>
      <c r="V111" s="40" t="str">
        <f t="shared" si="33"/>
        <v/>
      </c>
      <c r="W111" s="41" t="str">
        <f t="shared" si="25"/>
        <v/>
      </c>
      <c r="X111" s="42">
        <f t="shared" si="36"/>
        <v>0</v>
      </c>
      <c r="Y111" s="2"/>
    </row>
    <row r="112" spans="1:25" ht="12.75" customHeight="1" x14ac:dyDescent="0.2">
      <c r="A112" s="27">
        <f t="shared" si="34"/>
        <v>46996</v>
      </c>
      <c r="B112" s="25">
        <f>ROWS($B$23:B112)</f>
        <v>90</v>
      </c>
      <c r="C112" s="34">
        <f>MIN(IF(A112&lt;=WIBOR!$K$5,0,ROUND(YEARFRAC(A112,WIBOR!$K$5)*12,0)),$B$10)</f>
        <v>36</v>
      </c>
      <c r="D112" s="28">
        <f>($B$9-IF(Kredyt!$B$5="3M",WIBOR!$K$6,WIBOR!$K$7)/100)*MIN(IF(A112&lt;=WIBOR!$K$5,0,ROUND(YEARFRAC(A112,WIBOR!$K$5)*12,0)),$B$10)/$B$10+IF(Kredyt!$B$5="3M",WIBOR!$K$6,WIBOR!$K$7)/100</f>
        <v>0.04</v>
      </c>
      <c r="E112" s="28">
        <f>IFERROR(VLOOKUP(A112,WIBOR!$F:$H,IF(Kredyt!$B$5="3M",2,3),FALSE)/100,$B$9)</f>
        <v>0.04</v>
      </c>
      <c r="F112" s="26">
        <f t="shared" si="37"/>
        <v>6.0999999999999999E-2</v>
      </c>
      <c r="G112" s="39">
        <f t="shared" si="26"/>
        <v>611255.55555556016</v>
      </c>
      <c r="H112" s="40">
        <f t="shared" si="20"/>
        <v>2255.5555555555557</v>
      </c>
      <c r="I112" s="41">
        <f t="shared" si="27"/>
        <v>3107.2157407407644</v>
      </c>
      <c r="J112" s="42">
        <f t="shared" si="21"/>
        <v>5362.7712962963196</v>
      </c>
      <c r="K112" s="39">
        <f t="shared" si="28"/>
        <v>730243.38101419667</v>
      </c>
      <c r="L112" s="40">
        <f t="shared" si="35"/>
        <v>1257.6919405901053</v>
      </c>
      <c r="M112" s="41">
        <f t="shared" si="22"/>
        <v>3712.0705201554997</v>
      </c>
      <c r="N112" s="42">
        <f t="shared" si="23"/>
        <v>4969.7624607456055</v>
      </c>
      <c r="O112" s="39" t="str">
        <f t="shared" si="29"/>
        <v/>
      </c>
      <c r="P112" s="43">
        <f>IF(O112="",0,IF(A112&lt;MIN(Nadpłaty!E:E),0,IF(O112&lt;IFERROR(VLOOKUP(A112,Nadpłaty!$E:$F,2,FALSE),Nadpłaty!$I$2*Kredyt!$B$7),O112-Q112,IF(A112&gt;MAX(Nadpłaty!$E:$E),Nadpłaty!$I$2*Kredyt!$B$7,IFERROR(VLOOKUP(A112,Nadpłaty!$E:$F,2,FALSE),0)))))</f>
        <v>0</v>
      </c>
      <c r="Q112" s="40" t="str">
        <f t="shared" si="30"/>
        <v/>
      </c>
      <c r="R112" s="41" t="str">
        <f t="shared" si="31"/>
        <v/>
      </c>
      <c r="S112" s="42">
        <f t="shared" si="24"/>
        <v>0</v>
      </c>
      <c r="T112" s="39" t="str">
        <f t="shared" si="32"/>
        <v/>
      </c>
      <c r="U112" s="43">
        <f>IF(T112="",0,IF(A112&lt;MIN(Nadpłaty!J:J),0,IF(T112&lt;IFERROR(VLOOKUP(A112,Nadpłaty!$E:$F,2,FALSE),Nadpłaty!$I$2*Kredyt!$B$7),T112-V112,IF(A112&gt;MAX(Nadpłaty!$E:$E),Nadpłaty!$I$2*Kredyt!$B$7,IFERROR(VLOOKUP(A112,Nadpłaty!$E:$F,2,FALSE),0)))))</f>
        <v>0</v>
      </c>
      <c r="V112" s="40" t="str">
        <f t="shared" si="33"/>
        <v/>
      </c>
      <c r="W112" s="41" t="str">
        <f t="shared" si="25"/>
        <v/>
      </c>
      <c r="X112" s="42">
        <f t="shared" si="36"/>
        <v>0</v>
      </c>
      <c r="Y112" s="2"/>
    </row>
    <row r="113" spans="1:25" ht="12.75" customHeight="1" x14ac:dyDescent="0.2">
      <c r="A113" s="27">
        <f t="shared" si="34"/>
        <v>47026</v>
      </c>
      <c r="B113" s="25">
        <f>ROWS($B$23:B113)</f>
        <v>91</v>
      </c>
      <c r="C113" s="34">
        <f>MIN(IF(A113&lt;=WIBOR!$K$5,0,ROUND(YEARFRAC(A113,WIBOR!$K$5)*12,0)),$B$10)</f>
        <v>36</v>
      </c>
      <c r="D113" s="28">
        <f>($B$9-IF(Kredyt!$B$5="3M",WIBOR!$K$6,WIBOR!$K$7)/100)*MIN(IF(A113&lt;=WIBOR!$K$5,0,ROUND(YEARFRAC(A113,WIBOR!$K$5)*12,0)),$B$10)/$B$10+IF(Kredyt!$B$5="3M",WIBOR!$K$6,WIBOR!$K$7)/100</f>
        <v>0.04</v>
      </c>
      <c r="E113" s="28">
        <f>IFERROR(VLOOKUP(A113,WIBOR!$F:$H,IF(Kredyt!$B$5="3M",2,3),FALSE)/100,$B$9)</f>
        <v>0.04</v>
      </c>
      <c r="F113" s="26">
        <f t="shared" si="37"/>
        <v>6.0999999999999999E-2</v>
      </c>
      <c r="G113" s="39">
        <f t="shared" si="26"/>
        <v>609000.00000000466</v>
      </c>
      <c r="H113" s="40">
        <f t="shared" si="20"/>
        <v>2255.5555555555557</v>
      </c>
      <c r="I113" s="41">
        <f t="shared" si="27"/>
        <v>3095.7500000000236</v>
      </c>
      <c r="J113" s="42">
        <f t="shared" si="21"/>
        <v>5351.3055555555793</v>
      </c>
      <c r="K113" s="39">
        <f t="shared" si="28"/>
        <v>728985.68907360651</v>
      </c>
      <c r="L113" s="40">
        <f t="shared" si="35"/>
        <v>1264.0852079547712</v>
      </c>
      <c r="M113" s="41">
        <f t="shared" si="22"/>
        <v>3705.6772527908329</v>
      </c>
      <c r="N113" s="42">
        <f t="shared" si="23"/>
        <v>4969.7624607456037</v>
      </c>
      <c r="O113" s="39" t="str">
        <f t="shared" si="29"/>
        <v/>
      </c>
      <c r="P113" s="43">
        <f>IF(O113="",0,IF(A113&lt;MIN(Nadpłaty!E:E),0,IF(O113&lt;IFERROR(VLOOKUP(A113,Nadpłaty!$E:$F,2,FALSE),Nadpłaty!$I$2*Kredyt!$B$7),O113-Q113,IF(A113&gt;MAX(Nadpłaty!$E:$E),Nadpłaty!$I$2*Kredyt!$B$7,IFERROR(VLOOKUP(A113,Nadpłaty!$E:$F,2,FALSE),0)))))</f>
        <v>0</v>
      </c>
      <c r="Q113" s="40" t="str">
        <f t="shared" si="30"/>
        <v/>
      </c>
      <c r="R113" s="41" t="str">
        <f t="shared" si="31"/>
        <v/>
      </c>
      <c r="S113" s="42">
        <f t="shared" si="24"/>
        <v>0</v>
      </c>
      <c r="T113" s="39" t="str">
        <f t="shared" si="32"/>
        <v/>
      </c>
      <c r="U113" s="43">
        <f>IF(T113="",0,IF(A113&lt;MIN(Nadpłaty!J:J),0,IF(T113&lt;IFERROR(VLOOKUP(A113,Nadpłaty!$E:$F,2,FALSE),Nadpłaty!$I$2*Kredyt!$B$7),T113-V113,IF(A113&gt;MAX(Nadpłaty!$E:$E),Nadpłaty!$I$2*Kredyt!$B$7,IFERROR(VLOOKUP(A113,Nadpłaty!$E:$F,2,FALSE),0)))))</f>
        <v>0</v>
      </c>
      <c r="V113" s="40" t="str">
        <f t="shared" si="33"/>
        <v/>
      </c>
      <c r="W113" s="41" t="str">
        <f t="shared" si="25"/>
        <v/>
      </c>
      <c r="X113" s="42">
        <f t="shared" si="36"/>
        <v>0</v>
      </c>
      <c r="Y113" s="2"/>
    </row>
    <row r="114" spans="1:25" ht="12.75" customHeight="1" x14ac:dyDescent="0.2">
      <c r="A114" s="27">
        <f t="shared" si="34"/>
        <v>47057</v>
      </c>
      <c r="B114" s="25">
        <f>ROWS($B$23:B114)</f>
        <v>92</v>
      </c>
      <c r="C114" s="34">
        <f>MIN(IF(A114&lt;=WIBOR!$K$5,0,ROUND(YEARFRAC(A114,WIBOR!$K$5)*12,0)),$B$10)</f>
        <v>36</v>
      </c>
      <c r="D114" s="28">
        <f>($B$9-IF(Kredyt!$B$5="3M",WIBOR!$K$6,WIBOR!$K$7)/100)*MIN(IF(A114&lt;=WIBOR!$K$5,0,ROUND(YEARFRAC(A114,WIBOR!$K$5)*12,0)),$B$10)/$B$10+IF(Kredyt!$B$5="3M",WIBOR!$K$6,WIBOR!$K$7)/100</f>
        <v>0.04</v>
      </c>
      <c r="E114" s="28">
        <f>IFERROR(VLOOKUP(A114,WIBOR!$F:$H,IF(Kredyt!$B$5="3M",2,3),FALSE)/100,$B$9)</f>
        <v>0.04</v>
      </c>
      <c r="F114" s="26">
        <f t="shared" si="37"/>
        <v>6.0999999999999999E-2</v>
      </c>
      <c r="G114" s="39">
        <f t="shared" si="26"/>
        <v>606744.44444444915</v>
      </c>
      <c r="H114" s="40">
        <f t="shared" si="20"/>
        <v>2255.5555555555557</v>
      </c>
      <c r="I114" s="41">
        <f t="shared" si="27"/>
        <v>3084.2842592592829</v>
      </c>
      <c r="J114" s="42">
        <f t="shared" si="21"/>
        <v>5339.839814814839</v>
      </c>
      <c r="K114" s="39">
        <f t="shared" si="28"/>
        <v>727721.60386565176</v>
      </c>
      <c r="L114" s="40">
        <f t="shared" si="35"/>
        <v>1270.5109744285417</v>
      </c>
      <c r="M114" s="41">
        <f t="shared" si="22"/>
        <v>3699.2514863170632</v>
      </c>
      <c r="N114" s="42">
        <f t="shared" si="23"/>
        <v>4969.7624607456046</v>
      </c>
      <c r="O114" s="39" t="str">
        <f t="shared" si="29"/>
        <v/>
      </c>
      <c r="P114" s="43">
        <f>IF(O114="",0,IF(A114&lt;MIN(Nadpłaty!E:E),0,IF(O114&lt;IFERROR(VLOOKUP(A114,Nadpłaty!$E:$F,2,FALSE),Nadpłaty!$I$2*Kredyt!$B$7),O114-Q114,IF(A114&gt;MAX(Nadpłaty!$E:$E),Nadpłaty!$I$2*Kredyt!$B$7,IFERROR(VLOOKUP(A114,Nadpłaty!$E:$F,2,FALSE),0)))))</f>
        <v>0</v>
      </c>
      <c r="Q114" s="40" t="str">
        <f t="shared" si="30"/>
        <v/>
      </c>
      <c r="R114" s="41" t="str">
        <f t="shared" si="31"/>
        <v/>
      </c>
      <c r="S114" s="42">
        <f t="shared" si="24"/>
        <v>0</v>
      </c>
      <c r="T114" s="39" t="str">
        <f t="shared" si="32"/>
        <v/>
      </c>
      <c r="U114" s="43">
        <f>IF(T114="",0,IF(A114&lt;MIN(Nadpłaty!J:J),0,IF(T114&lt;IFERROR(VLOOKUP(A114,Nadpłaty!$E:$F,2,FALSE),Nadpłaty!$I$2*Kredyt!$B$7),T114-V114,IF(A114&gt;MAX(Nadpłaty!$E:$E),Nadpłaty!$I$2*Kredyt!$B$7,IFERROR(VLOOKUP(A114,Nadpłaty!$E:$F,2,FALSE),0)))))</f>
        <v>0</v>
      </c>
      <c r="V114" s="40" t="str">
        <f t="shared" si="33"/>
        <v/>
      </c>
      <c r="W114" s="41" t="str">
        <f t="shared" si="25"/>
        <v/>
      </c>
      <c r="X114" s="42">
        <f t="shared" si="36"/>
        <v>0</v>
      </c>
      <c r="Y114" s="2"/>
    </row>
    <row r="115" spans="1:25" ht="12.75" customHeight="1" x14ac:dyDescent="0.2">
      <c r="A115" s="27">
        <f t="shared" si="34"/>
        <v>47087</v>
      </c>
      <c r="B115" s="25">
        <f>ROWS($B$23:B115)</f>
        <v>93</v>
      </c>
      <c r="C115" s="34">
        <f>MIN(IF(A115&lt;=WIBOR!$K$5,0,ROUND(YEARFRAC(A115,WIBOR!$K$5)*12,0)),$B$10)</f>
        <v>36</v>
      </c>
      <c r="D115" s="28">
        <f>($B$9-IF(Kredyt!$B$5="3M",WIBOR!$K$6,WIBOR!$K$7)/100)*MIN(IF(A115&lt;=WIBOR!$K$5,0,ROUND(YEARFRAC(A115,WIBOR!$K$5)*12,0)),$B$10)/$B$10+IF(Kredyt!$B$5="3M",WIBOR!$K$6,WIBOR!$K$7)/100</f>
        <v>0.04</v>
      </c>
      <c r="E115" s="28">
        <f>IFERROR(VLOOKUP(A115,WIBOR!$F:$H,IF(Kredyt!$B$5="3M",2,3),FALSE)/100,$B$9)</f>
        <v>0.04</v>
      </c>
      <c r="F115" s="26">
        <f t="shared" si="37"/>
        <v>6.0999999999999999E-2</v>
      </c>
      <c r="G115" s="39">
        <f t="shared" si="26"/>
        <v>604488.88888889365</v>
      </c>
      <c r="H115" s="40">
        <f t="shared" si="20"/>
        <v>2255.5555555555557</v>
      </c>
      <c r="I115" s="41">
        <f t="shared" si="27"/>
        <v>3072.8185185185425</v>
      </c>
      <c r="J115" s="42">
        <f t="shared" si="21"/>
        <v>5328.3740740740977</v>
      </c>
      <c r="K115" s="39">
        <f t="shared" si="28"/>
        <v>726451.09289122326</v>
      </c>
      <c r="L115" s="40">
        <f t="shared" si="35"/>
        <v>1276.9694052152201</v>
      </c>
      <c r="M115" s="41">
        <f t="shared" si="22"/>
        <v>3692.7930555303847</v>
      </c>
      <c r="N115" s="42">
        <f t="shared" si="23"/>
        <v>4969.7624607456046</v>
      </c>
      <c r="O115" s="39" t="str">
        <f t="shared" si="29"/>
        <v/>
      </c>
      <c r="P115" s="43">
        <f>IF(O115="",0,IF(A115&lt;MIN(Nadpłaty!E:E),0,IF(O115&lt;IFERROR(VLOOKUP(A115,Nadpłaty!$E:$F,2,FALSE),Nadpłaty!$I$2*Kredyt!$B$7),O115-Q115,IF(A115&gt;MAX(Nadpłaty!$E:$E),Nadpłaty!$I$2*Kredyt!$B$7,IFERROR(VLOOKUP(A115,Nadpłaty!$E:$F,2,FALSE),0)))))</f>
        <v>0</v>
      </c>
      <c r="Q115" s="40" t="str">
        <f t="shared" si="30"/>
        <v/>
      </c>
      <c r="R115" s="41" t="str">
        <f t="shared" si="31"/>
        <v/>
      </c>
      <c r="S115" s="42">
        <f t="shared" si="24"/>
        <v>0</v>
      </c>
      <c r="T115" s="39" t="str">
        <f t="shared" si="32"/>
        <v/>
      </c>
      <c r="U115" s="43">
        <f>IF(T115="",0,IF(A115&lt;MIN(Nadpłaty!J:J),0,IF(T115&lt;IFERROR(VLOOKUP(A115,Nadpłaty!$E:$F,2,FALSE),Nadpłaty!$I$2*Kredyt!$B$7),T115-V115,IF(A115&gt;MAX(Nadpłaty!$E:$E),Nadpłaty!$I$2*Kredyt!$B$7,IFERROR(VLOOKUP(A115,Nadpłaty!$E:$F,2,FALSE),0)))))</f>
        <v>0</v>
      </c>
      <c r="V115" s="40" t="str">
        <f t="shared" si="33"/>
        <v/>
      </c>
      <c r="W115" s="41" t="str">
        <f t="shared" si="25"/>
        <v/>
      </c>
      <c r="X115" s="42">
        <f t="shared" si="36"/>
        <v>0</v>
      </c>
      <c r="Y115" s="2"/>
    </row>
    <row r="116" spans="1:25" ht="12.75" customHeight="1" x14ac:dyDescent="0.2">
      <c r="A116" s="27">
        <f t="shared" si="34"/>
        <v>47118</v>
      </c>
      <c r="B116" s="25">
        <f>ROWS($B$23:B116)</f>
        <v>94</v>
      </c>
      <c r="C116" s="34">
        <f>MIN(IF(A116&lt;=WIBOR!$K$5,0,ROUND(YEARFRAC(A116,WIBOR!$K$5)*12,0)),$B$10)</f>
        <v>36</v>
      </c>
      <c r="D116" s="28">
        <f>($B$9-IF(Kredyt!$B$5="3M",WIBOR!$K$6,WIBOR!$K$7)/100)*MIN(IF(A116&lt;=WIBOR!$K$5,0,ROUND(YEARFRAC(A116,WIBOR!$K$5)*12,0)),$B$10)/$B$10+IF(Kredyt!$B$5="3M",WIBOR!$K$6,WIBOR!$K$7)/100</f>
        <v>0.04</v>
      </c>
      <c r="E116" s="28">
        <f>IFERROR(VLOOKUP(A116,WIBOR!$F:$H,IF(Kredyt!$B$5="3M",2,3),FALSE)/100,$B$9)</f>
        <v>0.04</v>
      </c>
      <c r="F116" s="26">
        <f t="shared" si="37"/>
        <v>6.0999999999999999E-2</v>
      </c>
      <c r="G116" s="39">
        <f t="shared" si="26"/>
        <v>602233.33333333815</v>
      </c>
      <c r="H116" s="40">
        <f t="shared" si="20"/>
        <v>2255.5555555555557</v>
      </c>
      <c r="I116" s="41">
        <f t="shared" si="27"/>
        <v>3061.3527777778022</v>
      </c>
      <c r="J116" s="42">
        <f t="shared" si="21"/>
        <v>5316.9083333333583</v>
      </c>
      <c r="K116" s="39">
        <f t="shared" si="28"/>
        <v>725174.12348600803</v>
      </c>
      <c r="L116" s="40">
        <f t="shared" si="35"/>
        <v>1283.4606663583968</v>
      </c>
      <c r="M116" s="41">
        <f t="shared" si="22"/>
        <v>3686.3017943872073</v>
      </c>
      <c r="N116" s="42">
        <f t="shared" si="23"/>
        <v>4969.7624607456037</v>
      </c>
      <c r="O116" s="39" t="str">
        <f t="shared" si="29"/>
        <v/>
      </c>
      <c r="P116" s="43">
        <f>IF(O116="",0,IF(A116&lt;MIN(Nadpłaty!E:E),0,IF(O116&lt;IFERROR(VLOOKUP(A116,Nadpłaty!$E:$F,2,FALSE),Nadpłaty!$I$2*Kredyt!$B$7),O116-Q116,IF(A116&gt;MAX(Nadpłaty!$E:$E),Nadpłaty!$I$2*Kredyt!$B$7,IFERROR(VLOOKUP(A116,Nadpłaty!$E:$F,2,FALSE),0)))))</f>
        <v>0</v>
      </c>
      <c r="Q116" s="40" t="str">
        <f t="shared" si="30"/>
        <v/>
      </c>
      <c r="R116" s="41" t="str">
        <f t="shared" si="31"/>
        <v/>
      </c>
      <c r="S116" s="42">
        <f t="shared" si="24"/>
        <v>0</v>
      </c>
      <c r="T116" s="39" t="str">
        <f t="shared" si="32"/>
        <v/>
      </c>
      <c r="U116" s="43">
        <f>IF(T116="",0,IF(A116&lt;MIN(Nadpłaty!J:J),0,IF(T116&lt;IFERROR(VLOOKUP(A116,Nadpłaty!$E:$F,2,FALSE),Nadpłaty!$I$2*Kredyt!$B$7),T116-V116,IF(A116&gt;MAX(Nadpłaty!$E:$E),Nadpłaty!$I$2*Kredyt!$B$7,IFERROR(VLOOKUP(A116,Nadpłaty!$E:$F,2,FALSE),0)))))</f>
        <v>0</v>
      </c>
      <c r="V116" s="40" t="str">
        <f t="shared" si="33"/>
        <v/>
      </c>
      <c r="W116" s="41" t="str">
        <f t="shared" si="25"/>
        <v/>
      </c>
      <c r="X116" s="42">
        <f t="shared" si="36"/>
        <v>0</v>
      </c>
      <c r="Y116" s="2"/>
    </row>
    <row r="117" spans="1:25" ht="12.75" customHeight="1" x14ac:dyDescent="0.2">
      <c r="A117" s="27">
        <f t="shared" si="34"/>
        <v>47149</v>
      </c>
      <c r="B117" s="25">
        <f>ROWS($B$23:B117)</f>
        <v>95</v>
      </c>
      <c r="C117" s="34">
        <f>MIN(IF(A117&lt;=WIBOR!$K$5,0,ROUND(YEARFRAC(A117,WIBOR!$K$5)*12,0)),$B$10)</f>
        <v>36</v>
      </c>
      <c r="D117" s="28">
        <f>($B$9-IF(Kredyt!$B$5="3M",WIBOR!$K$6,WIBOR!$K$7)/100)*MIN(IF(A117&lt;=WIBOR!$K$5,0,ROUND(YEARFRAC(A117,WIBOR!$K$5)*12,0)),$B$10)/$B$10+IF(Kredyt!$B$5="3M",WIBOR!$K$6,WIBOR!$K$7)/100</f>
        <v>0.04</v>
      </c>
      <c r="E117" s="28">
        <f>IFERROR(VLOOKUP(A117,WIBOR!$F:$H,IF(Kredyt!$B$5="3M",2,3),FALSE)/100,$B$9)</f>
        <v>0.04</v>
      </c>
      <c r="F117" s="26">
        <f t="shared" si="37"/>
        <v>6.0999999999999999E-2</v>
      </c>
      <c r="G117" s="39">
        <f t="shared" si="26"/>
        <v>599977.77777778264</v>
      </c>
      <c r="H117" s="40">
        <f t="shared" si="20"/>
        <v>2255.5555555555557</v>
      </c>
      <c r="I117" s="41">
        <f t="shared" si="27"/>
        <v>3049.8870370370619</v>
      </c>
      <c r="J117" s="42">
        <f t="shared" si="21"/>
        <v>5305.4425925926171</v>
      </c>
      <c r="K117" s="39">
        <f t="shared" si="28"/>
        <v>723890.66281964967</v>
      </c>
      <c r="L117" s="40">
        <f t="shared" si="35"/>
        <v>1289.9849247457194</v>
      </c>
      <c r="M117" s="41">
        <f t="shared" si="22"/>
        <v>3679.7775359998855</v>
      </c>
      <c r="N117" s="42">
        <f t="shared" si="23"/>
        <v>4969.7624607456046</v>
      </c>
      <c r="O117" s="39" t="str">
        <f t="shared" si="29"/>
        <v/>
      </c>
      <c r="P117" s="43">
        <f>IF(O117="",0,IF(A117&lt;MIN(Nadpłaty!E:E),0,IF(O117&lt;IFERROR(VLOOKUP(A117,Nadpłaty!$E:$F,2,FALSE),Nadpłaty!$I$2*Kredyt!$B$7),O117-Q117,IF(A117&gt;MAX(Nadpłaty!$E:$E),Nadpłaty!$I$2*Kredyt!$B$7,IFERROR(VLOOKUP(A117,Nadpłaty!$E:$F,2,FALSE),0)))))</f>
        <v>0</v>
      </c>
      <c r="Q117" s="40" t="str">
        <f t="shared" si="30"/>
        <v/>
      </c>
      <c r="R117" s="41" t="str">
        <f t="shared" si="31"/>
        <v/>
      </c>
      <c r="S117" s="42">
        <f t="shared" si="24"/>
        <v>0</v>
      </c>
      <c r="T117" s="39" t="str">
        <f t="shared" si="32"/>
        <v/>
      </c>
      <c r="U117" s="43">
        <f>IF(T117="",0,IF(A117&lt;MIN(Nadpłaty!J:J),0,IF(T117&lt;IFERROR(VLOOKUP(A117,Nadpłaty!$E:$F,2,FALSE),Nadpłaty!$I$2*Kredyt!$B$7),T117-V117,IF(A117&gt;MAX(Nadpłaty!$E:$E),Nadpłaty!$I$2*Kredyt!$B$7,IFERROR(VLOOKUP(A117,Nadpłaty!$E:$F,2,FALSE),0)))))</f>
        <v>0</v>
      </c>
      <c r="V117" s="40" t="str">
        <f t="shared" si="33"/>
        <v/>
      </c>
      <c r="W117" s="41" t="str">
        <f t="shared" si="25"/>
        <v/>
      </c>
      <c r="X117" s="42">
        <f t="shared" si="36"/>
        <v>0</v>
      </c>
      <c r="Y117" s="2"/>
    </row>
    <row r="118" spans="1:25" ht="12.75" customHeight="1" x14ac:dyDescent="0.2">
      <c r="A118" s="27">
        <f t="shared" si="34"/>
        <v>47177</v>
      </c>
      <c r="B118" s="25">
        <f>ROWS($B$23:B118)</f>
        <v>96</v>
      </c>
      <c r="C118" s="34">
        <f>MIN(IF(A118&lt;=WIBOR!$K$5,0,ROUND(YEARFRAC(A118,WIBOR!$K$5)*12,0)),$B$10)</f>
        <v>36</v>
      </c>
      <c r="D118" s="28">
        <f>($B$9-IF(Kredyt!$B$5="3M",WIBOR!$K$6,WIBOR!$K$7)/100)*MIN(IF(A118&lt;=WIBOR!$K$5,0,ROUND(YEARFRAC(A118,WIBOR!$K$5)*12,0)),$B$10)/$B$10+IF(Kredyt!$B$5="3M",WIBOR!$K$6,WIBOR!$K$7)/100</f>
        <v>0.04</v>
      </c>
      <c r="E118" s="28">
        <f>IFERROR(VLOOKUP(A118,WIBOR!$F:$H,IF(Kredyt!$B$5="3M",2,3),FALSE)/100,$B$9)</f>
        <v>0.04</v>
      </c>
      <c r="F118" s="26">
        <f t="shared" si="37"/>
        <v>6.0999999999999999E-2</v>
      </c>
      <c r="G118" s="39">
        <f t="shared" si="26"/>
        <v>597722.22222222714</v>
      </c>
      <c r="H118" s="40">
        <f t="shared" si="20"/>
        <v>2255.5555555555557</v>
      </c>
      <c r="I118" s="41">
        <f t="shared" si="27"/>
        <v>3038.4212962963211</v>
      </c>
      <c r="J118" s="42">
        <f t="shared" si="21"/>
        <v>5293.9768518518767</v>
      </c>
      <c r="K118" s="39">
        <f t="shared" si="28"/>
        <v>722600.67789490393</v>
      </c>
      <c r="L118" s="40">
        <f t="shared" si="35"/>
        <v>1296.5423481131768</v>
      </c>
      <c r="M118" s="41">
        <f t="shared" si="22"/>
        <v>3673.2201126324285</v>
      </c>
      <c r="N118" s="42">
        <f t="shared" si="23"/>
        <v>4969.7624607456055</v>
      </c>
      <c r="O118" s="39" t="str">
        <f t="shared" si="29"/>
        <v/>
      </c>
      <c r="P118" s="43">
        <f>IF(O118="",0,IF(A118&lt;MIN(Nadpłaty!E:E),0,IF(O118&lt;IFERROR(VLOOKUP(A118,Nadpłaty!$E:$F,2,FALSE),Nadpłaty!$I$2*Kredyt!$B$7),O118-Q118,IF(A118&gt;MAX(Nadpłaty!$E:$E),Nadpłaty!$I$2*Kredyt!$B$7,IFERROR(VLOOKUP(A118,Nadpłaty!$E:$F,2,FALSE),0)))))</f>
        <v>0</v>
      </c>
      <c r="Q118" s="40" t="str">
        <f t="shared" si="30"/>
        <v/>
      </c>
      <c r="R118" s="41" t="str">
        <f t="shared" si="31"/>
        <v/>
      </c>
      <c r="S118" s="42">
        <f t="shared" si="24"/>
        <v>0</v>
      </c>
      <c r="T118" s="39" t="str">
        <f t="shared" si="32"/>
        <v/>
      </c>
      <c r="U118" s="43">
        <f>IF(T118="",0,IF(A118&lt;MIN(Nadpłaty!J:J),0,IF(T118&lt;IFERROR(VLOOKUP(A118,Nadpłaty!$E:$F,2,FALSE),Nadpłaty!$I$2*Kredyt!$B$7),T118-V118,IF(A118&gt;MAX(Nadpłaty!$E:$E),Nadpłaty!$I$2*Kredyt!$B$7,IFERROR(VLOOKUP(A118,Nadpłaty!$E:$F,2,FALSE),0)))))</f>
        <v>0</v>
      </c>
      <c r="V118" s="40" t="str">
        <f t="shared" si="33"/>
        <v/>
      </c>
      <c r="W118" s="41" t="str">
        <f t="shared" si="25"/>
        <v/>
      </c>
      <c r="X118" s="42">
        <f t="shared" si="36"/>
        <v>0</v>
      </c>
      <c r="Y118" s="2"/>
    </row>
    <row r="119" spans="1:25" ht="12.75" customHeight="1" x14ac:dyDescent="0.2">
      <c r="A119" s="27">
        <f t="shared" si="34"/>
        <v>47208</v>
      </c>
      <c r="B119" s="25">
        <f>ROWS($B$23:B119)</f>
        <v>97</v>
      </c>
      <c r="C119" s="34">
        <f>MIN(IF(A119&lt;=WIBOR!$K$5,0,ROUND(YEARFRAC(A119,WIBOR!$K$5)*12,0)),$B$10)</f>
        <v>36</v>
      </c>
      <c r="D119" s="28">
        <f>($B$9-IF(Kredyt!$B$5="3M",WIBOR!$K$6,WIBOR!$K$7)/100)*MIN(IF(A119&lt;=WIBOR!$K$5,0,ROUND(YEARFRAC(A119,WIBOR!$K$5)*12,0)),$B$10)/$B$10+IF(Kredyt!$B$5="3M",WIBOR!$K$6,WIBOR!$K$7)/100</f>
        <v>0.04</v>
      </c>
      <c r="E119" s="28">
        <f>IFERROR(VLOOKUP(A119,WIBOR!$F:$H,IF(Kredyt!$B$5="3M",2,3),FALSE)/100,$B$9)</f>
        <v>0.04</v>
      </c>
      <c r="F119" s="26">
        <f t="shared" si="37"/>
        <v>6.0999999999999999E-2</v>
      </c>
      <c r="G119" s="39">
        <f t="shared" si="26"/>
        <v>595466.66666667163</v>
      </c>
      <c r="H119" s="40">
        <f t="shared" si="20"/>
        <v>2255.5555555555557</v>
      </c>
      <c r="I119" s="41">
        <f t="shared" si="27"/>
        <v>3026.9555555555803</v>
      </c>
      <c r="J119" s="42">
        <f t="shared" si="21"/>
        <v>5282.5111111111364</v>
      </c>
      <c r="K119" s="39">
        <f t="shared" si="28"/>
        <v>721304.13554679079</v>
      </c>
      <c r="L119" s="40">
        <f t="shared" si="35"/>
        <v>1303.1331050494186</v>
      </c>
      <c r="M119" s="41">
        <f t="shared" si="22"/>
        <v>3666.6293556961864</v>
      </c>
      <c r="N119" s="42">
        <f t="shared" si="23"/>
        <v>4969.7624607456055</v>
      </c>
      <c r="O119" s="39" t="str">
        <f t="shared" si="29"/>
        <v/>
      </c>
      <c r="P119" s="43">
        <f>IF(O119="",0,IF(A119&lt;MIN(Nadpłaty!E:E),0,IF(O119&lt;IFERROR(VLOOKUP(A119,Nadpłaty!$E:$F,2,FALSE),Nadpłaty!$I$2*Kredyt!$B$7),O119-Q119,IF(A119&gt;MAX(Nadpłaty!$E:$E),Nadpłaty!$I$2*Kredyt!$B$7,IFERROR(VLOOKUP(A119,Nadpłaty!$E:$F,2,FALSE),0)))))</f>
        <v>0</v>
      </c>
      <c r="Q119" s="40" t="str">
        <f t="shared" si="30"/>
        <v/>
      </c>
      <c r="R119" s="41" t="str">
        <f t="shared" si="31"/>
        <v/>
      </c>
      <c r="S119" s="42">
        <f t="shared" si="24"/>
        <v>0</v>
      </c>
      <c r="T119" s="39" t="str">
        <f t="shared" si="32"/>
        <v/>
      </c>
      <c r="U119" s="43">
        <f>IF(T119="",0,IF(A119&lt;MIN(Nadpłaty!J:J),0,IF(T119&lt;IFERROR(VLOOKUP(A119,Nadpłaty!$E:$F,2,FALSE),Nadpłaty!$I$2*Kredyt!$B$7),T119-V119,IF(A119&gt;MAX(Nadpłaty!$E:$E),Nadpłaty!$I$2*Kredyt!$B$7,IFERROR(VLOOKUP(A119,Nadpłaty!$E:$F,2,FALSE),0)))))</f>
        <v>0</v>
      </c>
      <c r="V119" s="40" t="str">
        <f t="shared" si="33"/>
        <v/>
      </c>
      <c r="W119" s="41" t="str">
        <f t="shared" si="25"/>
        <v/>
      </c>
      <c r="X119" s="42">
        <f t="shared" si="36"/>
        <v>0</v>
      </c>
      <c r="Y119" s="2"/>
    </row>
    <row r="120" spans="1:25" ht="12.75" customHeight="1" x14ac:dyDescent="0.2">
      <c r="A120" s="27">
        <f t="shared" si="34"/>
        <v>47238</v>
      </c>
      <c r="B120" s="25">
        <f>ROWS($B$23:B120)</f>
        <v>98</v>
      </c>
      <c r="C120" s="34">
        <f>MIN(IF(A120&lt;=WIBOR!$K$5,0,ROUND(YEARFRAC(A120,WIBOR!$K$5)*12,0)),$B$10)</f>
        <v>36</v>
      </c>
      <c r="D120" s="28">
        <f>($B$9-IF(Kredyt!$B$5="3M",WIBOR!$K$6,WIBOR!$K$7)/100)*MIN(IF(A120&lt;=WIBOR!$K$5,0,ROUND(YEARFRAC(A120,WIBOR!$K$5)*12,0)),$B$10)/$B$10+IF(Kredyt!$B$5="3M",WIBOR!$K$6,WIBOR!$K$7)/100</f>
        <v>0.04</v>
      </c>
      <c r="E120" s="28">
        <f>IFERROR(VLOOKUP(A120,WIBOR!$F:$H,IF(Kredyt!$B$5="3M",2,3),FALSE)/100,$B$9)</f>
        <v>0.04</v>
      </c>
      <c r="F120" s="26">
        <f t="shared" si="37"/>
        <v>6.0999999999999999E-2</v>
      </c>
      <c r="G120" s="39">
        <f t="shared" si="26"/>
        <v>593211.11111111613</v>
      </c>
      <c r="H120" s="40">
        <f t="shared" si="20"/>
        <v>2255.5555555555557</v>
      </c>
      <c r="I120" s="41">
        <f t="shared" si="27"/>
        <v>3015.4898148148404</v>
      </c>
      <c r="J120" s="42">
        <f t="shared" si="21"/>
        <v>5271.0453703703961</v>
      </c>
      <c r="K120" s="39">
        <f t="shared" si="28"/>
        <v>720001.00244174141</v>
      </c>
      <c r="L120" s="40">
        <f t="shared" si="35"/>
        <v>1309.7573650000868</v>
      </c>
      <c r="M120" s="41">
        <f t="shared" si="22"/>
        <v>3660.0050957455187</v>
      </c>
      <c r="N120" s="42">
        <f t="shared" si="23"/>
        <v>4969.7624607456055</v>
      </c>
      <c r="O120" s="39" t="str">
        <f t="shared" si="29"/>
        <v/>
      </c>
      <c r="P120" s="43">
        <f>IF(O120="",0,IF(A120&lt;MIN(Nadpłaty!E:E),0,IF(O120&lt;IFERROR(VLOOKUP(A120,Nadpłaty!$E:$F,2,FALSE),Nadpłaty!$I$2*Kredyt!$B$7),O120-Q120,IF(A120&gt;MAX(Nadpłaty!$E:$E),Nadpłaty!$I$2*Kredyt!$B$7,IFERROR(VLOOKUP(A120,Nadpłaty!$E:$F,2,FALSE),0)))))</f>
        <v>0</v>
      </c>
      <c r="Q120" s="40" t="str">
        <f t="shared" si="30"/>
        <v/>
      </c>
      <c r="R120" s="41" t="str">
        <f t="shared" si="31"/>
        <v/>
      </c>
      <c r="S120" s="42">
        <f t="shared" si="24"/>
        <v>0</v>
      </c>
      <c r="T120" s="39" t="str">
        <f t="shared" si="32"/>
        <v/>
      </c>
      <c r="U120" s="43">
        <f>IF(T120="",0,IF(A120&lt;MIN(Nadpłaty!J:J),0,IF(T120&lt;IFERROR(VLOOKUP(A120,Nadpłaty!$E:$F,2,FALSE),Nadpłaty!$I$2*Kredyt!$B$7),T120-V120,IF(A120&gt;MAX(Nadpłaty!$E:$E),Nadpłaty!$I$2*Kredyt!$B$7,IFERROR(VLOOKUP(A120,Nadpłaty!$E:$F,2,FALSE),0)))))</f>
        <v>0</v>
      </c>
      <c r="V120" s="40" t="str">
        <f t="shared" si="33"/>
        <v/>
      </c>
      <c r="W120" s="41" t="str">
        <f t="shared" si="25"/>
        <v/>
      </c>
      <c r="X120" s="42">
        <f t="shared" si="36"/>
        <v>0</v>
      </c>
      <c r="Y120" s="2"/>
    </row>
    <row r="121" spans="1:25" ht="12.75" customHeight="1" x14ac:dyDescent="0.2">
      <c r="A121" s="27">
        <f t="shared" si="34"/>
        <v>47269</v>
      </c>
      <c r="B121" s="25">
        <f>ROWS($B$23:B121)</f>
        <v>99</v>
      </c>
      <c r="C121" s="34">
        <f>MIN(IF(A121&lt;=WIBOR!$K$5,0,ROUND(YEARFRAC(A121,WIBOR!$K$5)*12,0)),$B$10)</f>
        <v>36</v>
      </c>
      <c r="D121" s="28">
        <f>($B$9-IF(Kredyt!$B$5="3M",WIBOR!$K$6,WIBOR!$K$7)/100)*MIN(IF(A121&lt;=WIBOR!$K$5,0,ROUND(YEARFRAC(A121,WIBOR!$K$5)*12,0)),$B$10)/$B$10+IF(Kredyt!$B$5="3M",WIBOR!$K$6,WIBOR!$K$7)/100</f>
        <v>0.04</v>
      </c>
      <c r="E121" s="28">
        <f>IFERROR(VLOOKUP(A121,WIBOR!$F:$H,IF(Kredyt!$B$5="3M",2,3),FALSE)/100,$B$9)</f>
        <v>0.04</v>
      </c>
      <c r="F121" s="26">
        <f t="shared" si="37"/>
        <v>6.0999999999999999E-2</v>
      </c>
      <c r="G121" s="39">
        <f t="shared" si="26"/>
        <v>590955.55555556063</v>
      </c>
      <c r="H121" s="40">
        <f t="shared" si="20"/>
        <v>2255.5555555555557</v>
      </c>
      <c r="I121" s="41">
        <f t="shared" si="27"/>
        <v>3004.0240740740996</v>
      </c>
      <c r="J121" s="42">
        <f t="shared" si="21"/>
        <v>5259.5796296296558</v>
      </c>
      <c r="K121" s="39">
        <f t="shared" si="28"/>
        <v>718691.24507674132</v>
      </c>
      <c r="L121" s="40">
        <f t="shared" si="35"/>
        <v>1316.4152982721707</v>
      </c>
      <c r="M121" s="41">
        <f t="shared" si="22"/>
        <v>3653.3471624734352</v>
      </c>
      <c r="N121" s="42">
        <f t="shared" si="23"/>
        <v>4969.7624607456055</v>
      </c>
      <c r="O121" s="39" t="str">
        <f t="shared" si="29"/>
        <v/>
      </c>
      <c r="P121" s="43">
        <f>IF(O121="",0,IF(A121&lt;MIN(Nadpłaty!E:E),0,IF(O121&lt;IFERROR(VLOOKUP(A121,Nadpłaty!$E:$F,2,FALSE),Nadpłaty!$I$2*Kredyt!$B$7),O121-Q121,IF(A121&gt;MAX(Nadpłaty!$E:$E),Nadpłaty!$I$2*Kredyt!$B$7,IFERROR(VLOOKUP(A121,Nadpłaty!$E:$F,2,FALSE),0)))))</f>
        <v>0</v>
      </c>
      <c r="Q121" s="40" t="str">
        <f t="shared" si="30"/>
        <v/>
      </c>
      <c r="R121" s="41" t="str">
        <f t="shared" si="31"/>
        <v/>
      </c>
      <c r="S121" s="42">
        <f t="shared" si="24"/>
        <v>0</v>
      </c>
      <c r="T121" s="39" t="str">
        <f t="shared" si="32"/>
        <v/>
      </c>
      <c r="U121" s="43">
        <f>IF(T121="",0,IF(A121&lt;MIN(Nadpłaty!J:J),0,IF(T121&lt;IFERROR(VLOOKUP(A121,Nadpłaty!$E:$F,2,FALSE),Nadpłaty!$I$2*Kredyt!$B$7),T121-V121,IF(A121&gt;MAX(Nadpłaty!$E:$E),Nadpłaty!$I$2*Kredyt!$B$7,IFERROR(VLOOKUP(A121,Nadpłaty!$E:$F,2,FALSE),0)))))</f>
        <v>0</v>
      </c>
      <c r="V121" s="40" t="str">
        <f t="shared" si="33"/>
        <v/>
      </c>
      <c r="W121" s="41" t="str">
        <f t="shared" si="25"/>
        <v/>
      </c>
      <c r="X121" s="42">
        <f t="shared" si="36"/>
        <v>0</v>
      </c>
      <c r="Y121" s="2"/>
    </row>
    <row r="122" spans="1:25" ht="12.75" customHeight="1" x14ac:dyDescent="0.2">
      <c r="A122" s="27">
        <f t="shared" si="34"/>
        <v>47299</v>
      </c>
      <c r="B122" s="25">
        <f>ROWS($B$23:B122)</f>
        <v>100</v>
      </c>
      <c r="C122" s="34">
        <f>MIN(IF(A122&lt;=WIBOR!$K$5,0,ROUND(YEARFRAC(A122,WIBOR!$K$5)*12,0)),$B$10)</f>
        <v>36</v>
      </c>
      <c r="D122" s="28">
        <f>($B$9-IF(Kredyt!$B$5="3M",WIBOR!$K$6,WIBOR!$K$7)/100)*MIN(IF(A122&lt;=WIBOR!$K$5,0,ROUND(YEARFRAC(A122,WIBOR!$K$5)*12,0)),$B$10)/$B$10+IF(Kredyt!$B$5="3M",WIBOR!$K$6,WIBOR!$K$7)/100</f>
        <v>0.04</v>
      </c>
      <c r="E122" s="28">
        <f>IFERROR(VLOOKUP(A122,WIBOR!$F:$H,IF(Kredyt!$B$5="3M",2,3),FALSE)/100,$B$9)</f>
        <v>0.04</v>
      </c>
      <c r="F122" s="26">
        <f t="shared" si="37"/>
        <v>6.0999999999999999E-2</v>
      </c>
      <c r="G122" s="39">
        <f t="shared" si="26"/>
        <v>588700.00000000512</v>
      </c>
      <c r="H122" s="40">
        <f t="shared" si="20"/>
        <v>2255.5555555555557</v>
      </c>
      <c r="I122" s="41">
        <f t="shared" si="27"/>
        <v>2992.5583333333593</v>
      </c>
      <c r="J122" s="42">
        <f t="shared" si="21"/>
        <v>5248.1138888889145</v>
      </c>
      <c r="K122" s="39">
        <f t="shared" si="28"/>
        <v>717374.82977846917</v>
      </c>
      <c r="L122" s="40">
        <f t="shared" si="35"/>
        <v>1323.1070760383873</v>
      </c>
      <c r="M122" s="41">
        <f t="shared" si="22"/>
        <v>3646.6553847072178</v>
      </c>
      <c r="N122" s="42">
        <f t="shared" si="23"/>
        <v>4969.7624607456055</v>
      </c>
      <c r="O122" s="39" t="str">
        <f t="shared" si="29"/>
        <v/>
      </c>
      <c r="P122" s="43">
        <f>IF(O122="",0,IF(A122&lt;MIN(Nadpłaty!E:E),0,IF(O122&lt;IFERROR(VLOOKUP(A122,Nadpłaty!$E:$F,2,FALSE),Nadpłaty!$I$2*Kredyt!$B$7),O122-Q122,IF(A122&gt;MAX(Nadpłaty!$E:$E),Nadpłaty!$I$2*Kredyt!$B$7,IFERROR(VLOOKUP(A122,Nadpłaty!$E:$F,2,FALSE),0)))))</f>
        <v>0</v>
      </c>
      <c r="Q122" s="40" t="str">
        <f t="shared" si="30"/>
        <v/>
      </c>
      <c r="R122" s="41" t="str">
        <f t="shared" si="31"/>
        <v/>
      </c>
      <c r="S122" s="42">
        <f t="shared" si="24"/>
        <v>0</v>
      </c>
      <c r="T122" s="39" t="str">
        <f t="shared" si="32"/>
        <v/>
      </c>
      <c r="U122" s="43">
        <f>IF(T122="",0,IF(A122&lt;MIN(Nadpłaty!J:J),0,IF(T122&lt;IFERROR(VLOOKUP(A122,Nadpłaty!$E:$F,2,FALSE),Nadpłaty!$I$2*Kredyt!$B$7),T122-V122,IF(A122&gt;MAX(Nadpłaty!$E:$E),Nadpłaty!$I$2*Kredyt!$B$7,IFERROR(VLOOKUP(A122,Nadpłaty!$E:$F,2,FALSE),0)))))</f>
        <v>0</v>
      </c>
      <c r="V122" s="40" t="str">
        <f t="shared" si="33"/>
        <v/>
      </c>
      <c r="W122" s="41" t="str">
        <f t="shared" si="25"/>
        <v/>
      </c>
      <c r="X122" s="42">
        <f t="shared" si="36"/>
        <v>0</v>
      </c>
      <c r="Y122" s="2"/>
    </row>
    <row r="123" spans="1:25" ht="12.75" customHeight="1" x14ac:dyDescent="0.2">
      <c r="A123" s="27">
        <f t="shared" si="34"/>
        <v>47330</v>
      </c>
      <c r="B123" s="25">
        <f>ROWS($B$23:B123)</f>
        <v>101</v>
      </c>
      <c r="C123" s="34">
        <f>MIN(IF(A123&lt;=WIBOR!$K$5,0,ROUND(YEARFRAC(A123,WIBOR!$K$5)*12,0)),$B$10)</f>
        <v>36</v>
      </c>
      <c r="D123" s="28">
        <f>($B$9-IF(Kredyt!$B$5="3M",WIBOR!$K$6,WIBOR!$K$7)/100)*MIN(IF(A123&lt;=WIBOR!$K$5,0,ROUND(YEARFRAC(A123,WIBOR!$K$5)*12,0)),$B$10)/$B$10+IF(Kredyt!$B$5="3M",WIBOR!$K$6,WIBOR!$K$7)/100</f>
        <v>0.04</v>
      </c>
      <c r="E123" s="28">
        <f>IFERROR(VLOOKUP(A123,WIBOR!$F:$H,IF(Kredyt!$B$5="3M",2,3),FALSE)/100,$B$9)</f>
        <v>0.04</v>
      </c>
      <c r="F123" s="26">
        <f t="shared" si="37"/>
        <v>6.0999999999999999E-2</v>
      </c>
      <c r="G123" s="39">
        <f t="shared" si="26"/>
        <v>586444.44444444962</v>
      </c>
      <c r="H123" s="40">
        <f t="shared" si="20"/>
        <v>2255.5555555555557</v>
      </c>
      <c r="I123" s="41">
        <f t="shared" si="27"/>
        <v>2981.0925925926185</v>
      </c>
      <c r="J123" s="42">
        <f t="shared" si="21"/>
        <v>5236.6481481481742</v>
      </c>
      <c r="K123" s="39">
        <f t="shared" si="28"/>
        <v>716051.72270243079</v>
      </c>
      <c r="L123" s="40">
        <f t="shared" si="35"/>
        <v>1329.8328703415823</v>
      </c>
      <c r="M123" s="41">
        <f t="shared" si="22"/>
        <v>3639.9295904040232</v>
      </c>
      <c r="N123" s="42">
        <f t="shared" si="23"/>
        <v>4969.7624607456055</v>
      </c>
      <c r="O123" s="39" t="str">
        <f t="shared" si="29"/>
        <v/>
      </c>
      <c r="P123" s="43">
        <f>IF(O123="",0,IF(A123&lt;MIN(Nadpłaty!E:E),0,IF(O123&lt;IFERROR(VLOOKUP(A123,Nadpłaty!$E:$F,2,FALSE),Nadpłaty!$I$2*Kredyt!$B$7),O123-Q123,IF(A123&gt;MAX(Nadpłaty!$E:$E),Nadpłaty!$I$2*Kredyt!$B$7,IFERROR(VLOOKUP(A123,Nadpłaty!$E:$F,2,FALSE),0)))))</f>
        <v>0</v>
      </c>
      <c r="Q123" s="40" t="str">
        <f t="shared" si="30"/>
        <v/>
      </c>
      <c r="R123" s="41" t="str">
        <f t="shared" si="31"/>
        <v/>
      </c>
      <c r="S123" s="42">
        <f t="shared" si="24"/>
        <v>0</v>
      </c>
      <c r="T123" s="39" t="str">
        <f t="shared" si="32"/>
        <v/>
      </c>
      <c r="U123" s="43">
        <f>IF(T123="",0,IF(A123&lt;MIN(Nadpłaty!J:J),0,IF(T123&lt;IFERROR(VLOOKUP(A123,Nadpłaty!$E:$F,2,FALSE),Nadpłaty!$I$2*Kredyt!$B$7),T123-V123,IF(A123&gt;MAX(Nadpłaty!$E:$E),Nadpłaty!$I$2*Kredyt!$B$7,IFERROR(VLOOKUP(A123,Nadpłaty!$E:$F,2,FALSE),0)))))</f>
        <v>0</v>
      </c>
      <c r="V123" s="40" t="str">
        <f t="shared" si="33"/>
        <v/>
      </c>
      <c r="W123" s="41" t="str">
        <f t="shared" si="25"/>
        <v/>
      </c>
      <c r="X123" s="42">
        <f t="shared" si="36"/>
        <v>0</v>
      </c>
      <c r="Y123" s="2"/>
    </row>
    <row r="124" spans="1:25" ht="12.75" customHeight="1" x14ac:dyDescent="0.2">
      <c r="A124" s="27">
        <f t="shared" si="34"/>
        <v>47361</v>
      </c>
      <c r="B124" s="25">
        <f>ROWS($B$23:B124)</f>
        <v>102</v>
      </c>
      <c r="C124" s="34">
        <f>MIN(IF(A124&lt;=WIBOR!$K$5,0,ROUND(YEARFRAC(A124,WIBOR!$K$5)*12,0)),$B$10)</f>
        <v>36</v>
      </c>
      <c r="D124" s="28">
        <f>($B$9-IF(Kredyt!$B$5="3M",WIBOR!$K$6,WIBOR!$K$7)/100)*MIN(IF(A124&lt;=WIBOR!$K$5,0,ROUND(YEARFRAC(A124,WIBOR!$K$5)*12,0)),$B$10)/$B$10+IF(Kredyt!$B$5="3M",WIBOR!$K$6,WIBOR!$K$7)/100</f>
        <v>0.04</v>
      </c>
      <c r="E124" s="28">
        <f>IFERROR(VLOOKUP(A124,WIBOR!$F:$H,IF(Kredyt!$B$5="3M",2,3),FALSE)/100,$B$9)</f>
        <v>0.04</v>
      </c>
      <c r="F124" s="26">
        <f t="shared" si="37"/>
        <v>6.0999999999999999E-2</v>
      </c>
      <c r="G124" s="39">
        <f t="shared" si="26"/>
        <v>584188.88888889411</v>
      </c>
      <c r="H124" s="40">
        <f t="shared" si="20"/>
        <v>2255.5555555555557</v>
      </c>
      <c r="I124" s="41">
        <f t="shared" si="27"/>
        <v>2969.6268518518787</v>
      </c>
      <c r="J124" s="42">
        <f t="shared" si="21"/>
        <v>5225.1824074074339</v>
      </c>
      <c r="K124" s="39">
        <f t="shared" si="28"/>
        <v>714721.88983208919</v>
      </c>
      <c r="L124" s="40">
        <f t="shared" si="35"/>
        <v>1336.5928540991524</v>
      </c>
      <c r="M124" s="41">
        <f t="shared" si="22"/>
        <v>3633.1696066464533</v>
      </c>
      <c r="N124" s="42">
        <f t="shared" si="23"/>
        <v>4969.7624607456055</v>
      </c>
      <c r="O124" s="39" t="str">
        <f t="shared" si="29"/>
        <v/>
      </c>
      <c r="P124" s="43">
        <f>IF(O124="",0,IF(A124&lt;MIN(Nadpłaty!E:E),0,IF(O124&lt;IFERROR(VLOOKUP(A124,Nadpłaty!$E:$F,2,FALSE),Nadpłaty!$I$2*Kredyt!$B$7),O124-Q124,IF(A124&gt;MAX(Nadpłaty!$E:$E),Nadpłaty!$I$2*Kredyt!$B$7,IFERROR(VLOOKUP(A124,Nadpłaty!$E:$F,2,FALSE),0)))))</f>
        <v>0</v>
      </c>
      <c r="Q124" s="40" t="str">
        <f t="shared" si="30"/>
        <v/>
      </c>
      <c r="R124" s="41" t="str">
        <f t="shared" si="31"/>
        <v/>
      </c>
      <c r="S124" s="42">
        <f t="shared" si="24"/>
        <v>0</v>
      </c>
      <c r="T124" s="39" t="str">
        <f t="shared" si="32"/>
        <v/>
      </c>
      <c r="U124" s="43">
        <f>IF(T124="",0,IF(A124&lt;MIN(Nadpłaty!J:J),0,IF(T124&lt;IFERROR(VLOOKUP(A124,Nadpłaty!$E:$F,2,FALSE),Nadpłaty!$I$2*Kredyt!$B$7),T124-V124,IF(A124&gt;MAX(Nadpłaty!$E:$E),Nadpłaty!$I$2*Kredyt!$B$7,IFERROR(VLOOKUP(A124,Nadpłaty!$E:$F,2,FALSE),0)))))</f>
        <v>0</v>
      </c>
      <c r="V124" s="40" t="str">
        <f t="shared" si="33"/>
        <v/>
      </c>
      <c r="W124" s="41" t="str">
        <f t="shared" si="25"/>
        <v/>
      </c>
      <c r="X124" s="42">
        <f t="shared" si="36"/>
        <v>0</v>
      </c>
      <c r="Y124" s="2"/>
    </row>
    <row r="125" spans="1:25" ht="12.75" customHeight="1" x14ac:dyDescent="0.2">
      <c r="A125" s="27">
        <f t="shared" si="34"/>
        <v>47391</v>
      </c>
      <c r="B125" s="25">
        <f>ROWS($B$23:B125)</f>
        <v>103</v>
      </c>
      <c r="C125" s="34">
        <f>MIN(IF(A125&lt;=WIBOR!$K$5,0,ROUND(YEARFRAC(A125,WIBOR!$K$5)*12,0)),$B$10)</f>
        <v>36</v>
      </c>
      <c r="D125" s="28">
        <f>($B$9-IF(Kredyt!$B$5="3M",WIBOR!$K$6,WIBOR!$K$7)/100)*MIN(IF(A125&lt;=WIBOR!$K$5,0,ROUND(YEARFRAC(A125,WIBOR!$K$5)*12,0)),$B$10)/$B$10+IF(Kredyt!$B$5="3M",WIBOR!$K$6,WIBOR!$K$7)/100</f>
        <v>0.04</v>
      </c>
      <c r="E125" s="28">
        <f>IFERROR(VLOOKUP(A125,WIBOR!$F:$H,IF(Kredyt!$B$5="3M",2,3),FALSE)/100,$B$9)</f>
        <v>0.04</v>
      </c>
      <c r="F125" s="26">
        <f t="shared" si="37"/>
        <v>6.0999999999999999E-2</v>
      </c>
      <c r="G125" s="39">
        <f t="shared" si="26"/>
        <v>581933.33333333861</v>
      </c>
      <c r="H125" s="40">
        <f t="shared" si="20"/>
        <v>2255.5555555555557</v>
      </c>
      <c r="I125" s="41">
        <f t="shared" si="27"/>
        <v>2958.1611111111379</v>
      </c>
      <c r="J125" s="42">
        <f t="shared" si="21"/>
        <v>5213.7166666666935</v>
      </c>
      <c r="K125" s="39">
        <f t="shared" si="28"/>
        <v>713385.29697799007</v>
      </c>
      <c r="L125" s="40">
        <f t="shared" si="35"/>
        <v>1343.3872011074895</v>
      </c>
      <c r="M125" s="41">
        <f t="shared" si="22"/>
        <v>3626.3752596381164</v>
      </c>
      <c r="N125" s="42">
        <f t="shared" si="23"/>
        <v>4969.7624607456055</v>
      </c>
      <c r="O125" s="39" t="str">
        <f t="shared" si="29"/>
        <v/>
      </c>
      <c r="P125" s="43">
        <f>IF(O125="",0,IF(A125&lt;MIN(Nadpłaty!E:E),0,IF(O125&lt;IFERROR(VLOOKUP(A125,Nadpłaty!$E:$F,2,FALSE),Nadpłaty!$I$2*Kredyt!$B$7),O125-Q125,IF(A125&gt;MAX(Nadpłaty!$E:$E),Nadpłaty!$I$2*Kredyt!$B$7,IFERROR(VLOOKUP(A125,Nadpłaty!$E:$F,2,FALSE),0)))))</f>
        <v>0</v>
      </c>
      <c r="Q125" s="40" t="str">
        <f t="shared" si="30"/>
        <v/>
      </c>
      <c r="R125" s="41" t="str">
        <f t="shared" si="31"/>
        <v/>
      </c>
      <c r="S125" s="42">
        <f t="shared" si="24"/>
        <v>0</v>
      </c>
      <c r="T125" s="39" t="str">
        <f t="shared" si="32"/>
        <v/>
      </c>
      <c r="U125" s="43">
        <f>IF(T125="",0,IF(A125&lt;MIN(Nadpłaty!J:J),0,IF(T125&lt;IFERROR(VLOOKUP(A125,Nadpłaty!$E:$F,2,FALSE),Nadpłaty!$I$2*Kredyt!$B$7),T125-V125,IF(A125&gt;MAX(Nadpłaty!$E:$E),Nadpłaty!$I$2*Kredyt!$B$7,IFERROR(VLOOKUP(A125,Nadpłaty!$E:$F,2,FALSE),0)))))</f>
        <v>0</v>
      </c>
      <c r="V125" s="40" t="str">
        <f t="shared" si="33"/>
        <v/>
      </c>
      <c r="W125" s="41" t="str">
        <f t="shared" si="25"/>
        <v/>
      </c>
      <c r="X125" s="42">
        <f t="shared" si="36"/>
        <v>0</v>
      </c>
      <c r="Y125" s="2"/>
    </row>
    <row r="126" spans="1:25" ht="12.75" customHeight="1" x14ac:dyDescent="0.2">
      <c r="A126" s="27">
        <f t="shared" si="34"/>
        <v>47422</v>
      </c>
      <c r="B126" s="25">
        <f>ROWS($B$23:B126)</f>
        <v>104</v>
      </c>
      <c r="C126" s="34">
        <f>MIN(IF(A126&lt;=WIBOR!$K$5,0,ROUND(YEARFRAC(A126,WIBOR!$K$5)*12,0)),$B$10)</f>
        <v>36</v>
      </c>
      <c r="D126" s="28">
        <f>($B$9-IF(Kredyt!$B$5="3M",WIBOR!$K$6,WIBOR!$K$7)/100)*MIN(IF(A126&lt;=WIBOR!$K$5,0,ROUND(YEARFRAC(A126,WIBOR!$K$5)*12,0)),$B$10)/$B$10+IF(Kredyt!$B$5="3M",WIBOR!$K$6,WIBOR!$K$7)/100</f>
        <v>0.04</v>
      </c>
      <c r="E126" s="28">
        <f>IFERROR(VLOOKUP(A126,WIBOR!$F:$H,IF(Kredyt!$B$5="3M",2,3),FALSE)/100,$B$9)</f>
        <v>0.04</v>
      </c>
      <c r="F126" s="26">
        <f t="shared" si="37"/>
        <v>6.0999999999999999E-2</v>
      </c>
      <c r="G126" s="39">
        <f t="shared" si="26"/>
        <v>579677.77777778311</v>
      </c>
      <c r="H126" s="40">
        <f t="shared" si="20"/>
        <v>2255.5555555555557</v>
      </c>
      <c r="I126" s="41">
        <f t="shared" si="27"/>
        <v>2946.6953703703971</v>
      </c>
      <c r="J126" s="42">
        <f t="shared" si="21"/>
        <v>5202.2509259259532</v>
      </c>
      <c r="K126" s="39">
        <f t="shared" si="28"/>
        <v>712041.90977688262</v>
      </c>
      <c r="L126" s="40">
        <f t="shared" si="35"/>
        <v>1350.216086046453</v>
      </c>
      <c r="M126" s="41">
        <f t="shared" si="22"/>
        <v>3619.5463746991531</v>
      </c>
      <c r="N126" s="42">
        <f t="shared" si="23"/>
        <v>4969.7624607456064</v>
      </c>
      <c r="O126" s="39" t="str">
        <f t="shared" si="29"/>
        <v/>
      </c>
      <c r="P126" s="43">
        <f>IF(O126="",0,IF(A126&lt;MIN(Nadpłaty!E:E),0,IF(O126&lt;IFERROR(VLOOKUP(A126,Nadpłaty!$E:$F,2,FALSE),Nadpłaty!$I$2*Kredyt!$B$7),O126-Q126,IF(A126&gt;MAX(Nadpłaty!$E:$E),Nadpłaty!$I$2*Kredyt!$B$7,IFERROR(VLOOKUP(A126,Nadpłaty!$E:$F,2,FALSE),0)))))</f>
        <v>0</v>
      </c>
      <c r="Q126" s="40" t="str">
        <f t="shared" si="30"/>
        <v/>
      </c>
      <c r="R126" s="41" t="str">
        <f t="shared" si="31"/>
        <v/>
      </c>
      <c r="S126" s="42">
        <f t="shared" si="24"/>
        <v>0</v>
      </c>
      <c r="T126" s="39" t="str">
        <f t="shared" si="32"/>
        <v/>
      </c>
      <c r="U126" s="43">
        <f>IF(T126="",0,IF(A126&lt;MIN(Nadpłaty!J:J),0,IF(T126&lt;IFERROR(VLOOKUP(A126,Nadpłaty!$E:$F,2,FALSE),Nadpłaty!$I$2*Kredyt!$B$7),T126-V126,IF(A126&gt;MAX(Nadpłaty!$E:$E),Nadpłaty!$I$2*Kredyt!$B$7,IFERROR(VLOOKUP(A126,Nadpłaty!$E:$F,2,FALSE),0)))))</f>
        <v>0</v>
      </c>
      <c r="V126" s="40" t="str">
        <f t="shared" si="33"/>
        <v/>
      </c>
      <c r="W126" s="41" t="str">
        <f t="shared" si="25"/>
        <v/>
      </c>
      <c r="X126" s="42">
        <f t="shared" si="36"/>
        <v>0</v>
      </c>
      <c r="Y126" s="2"/>
    </row>
    <row r="127" spans="1:25" ht="12.75" customHeight="1" x14ac:dyDescent="0.2">
      <c r="A127" s="27">
        <f t="shared" si="34"/>
        <v>47452</v>
      </c>
      <c r="B127" s="25">
        <f>ROWS($B$23:B127)</f>
        <v>105</v>
      </c>
      <c r="C127" s="34">
        <f>MIN(IF(A127&lt;=WIBOR!$K$5,0,ROUND(YEARFRAC(A127,WIBOR!$K$5)*12,0)),$B$10)</f>
        <v>36</v>
      </c>
      <c r="D127" s="28">
        <f>($B$9-IF(Kredyt!$B$5="3M",WIBOR!$K$6,WIBOR!$K$7)/100)*MIN(IF(A127&lt;=WIBOR!$K$5,0,ROUND(YEARFRAC(A127,WIBOR!$K$5)*12,0)),$B$10)/$B$10+IF(Kredyt!$B$5="3M",WIBOR!$K$6,WIBOR!$K$7)/100</f>
        <v>0.04</v>
      </c>
      <c r="E127" s="28">
        <f>IFERROR(VLOOKUP(A127,WIBOR!$F:$H,IF(Kredyt!$B$5="3M",2,3),FALSE)/100,$B$9)</f>
        <v>0.04</v>
      </c>
      <c r="F127" s="26">
        <f t="shared" si="37"/>
        <v>6.0999999999999999E-2</v>
      </c>
      <c r="G127" s="39">
        <f t="shared" si="26"/>
        <v>577422.2222222276</v>
      </c>
      <c r="H127" s="40">
        <f t="shared" si="20"/>
        <v>2255.5555555555557</v>
      </c>
      <c r="I127" s="41">
        <f t="shared" si="27"/>
        <v>2935.2296296296572</v>
      </c>
      <c r="J127" s="42">
        <f t="shared" si="21"/>
        <v>5190.7851851852129</v>
      </c>
      <c r="K127" s="39">
        <f t="shared" si="28"/>
        <v>710691.6936908362</v>
      </c>
      <c r="L127" s="40">
        <f t="shared" si="35"/>
        <v>1357.0796844838553</v>
      </c>
      <c r="M127" s="41">
        <f t="shared" si="22"/>
        <v>3612.6827762617504</v>
      </c>
      <c r="N127" s="42">
        <f t="shared" si="23"/>
        <v>4969.7624607456055</v>
      </c>
      <c r="O127" s="39" t="str">
        <f t="shared" si="29"/>
        <v/>
      </c>
      <c r="P127" s="43">
        <f>IF(O127="",0,IF(A127&lt;MIN(Nadpłaty!E:E),0,IF(O127&lt;IFERROR(VLOOKUP(A127,Nadpłaty!$E:$F,2,FALSE),Nadpłaty!$I$2*Kredyt!$B$7),O127-Q127,IF(A127&gt;MAX(Nadpłaty!$E:$E),Nadpłaty!$I$2*Kredyt!$B$7,IFERROR(VLOOKUP(A127,Nadpłaty!$E:$F,2,FALSE),0)))))</f>
        <v>0</v>
      </c>
      <c r="Q127" s="40" t="str">
        <f t="shared" si="30"/>
        <v/>
      </c>
      <c r="R127" s="41" t="str">
        <f t="shared" si="31"/>
        <v/>
      </c>
      <c r="S127" s="42">
        <f t="shared" si="24"/>
        <v>0</v>
      </c>
      <c r="T127" s="39" t="str">
        <f t="shared" si="32"/>
        <v/>
      </c>
      <c r="U127" s="43">
        <f>IF(T127="",0,IF(A127&lt;MIN(Nadpłaty!J:J),0,IF(T127&lt;IFERROR(VLOOKUP(A127,Nadpłaty!$E:$F,2,FALSE),Nadpłaty!$I$2*Kredyt!$B$7),T127-V127,IF(A127&gt;MAX(Nadpłaty!$E:$E),Nadpłaty!$I$2*Kredyt!$B$7,IFERROR(VLOOKUP(A127,Nadpłaty!$E:$F,2,FALSE),0)))))</f>
        <v>0</v>
      </c>
      <c r="V127" s="40" t="str">
        <f t="shared" si="33"/>
        <v/>
      </c>
      <c r="W127" s="41" t="str">
        <f t="shared" si="25"/>
        <v/>
      </c>
      <c r="X127" s="42">
        <f t="shared" si="36"/>
        <v>0</v>
      </c>
      <c r="Y127" s="2"/>
    </row>
    <row r="128" spans="1:25" ht="12.75" customHeight="1" x14ac:dyDescent="0.2">
      <c r="A128" s="27">
        <f t="shared" si="34"/>
        <v>47483</v>
      </c>
      <c r="B128" s="25">
        <f>ROWS($B$23:B128)</f>
        <v>106</v>
      </c>
      <c r="C128" s="34">
        <f>MIN(IF(A128&lt;=WIBOR!$K$5,0,ROUND(YEARFRAC(A128,WIBOR!$K$5)*12,0)),$B$10)</f>
        <v>36</v>
      </c>
      <c r="D128" s="28">
        <f>($B$9-IF(Kredyt!$B$5="3M",WIBOR!$K$6,WIBOR!$K$7)/100)*MIN(IF(A128&lt;=WIBOR!$K$5,0,ROUND(YEARFRAC(A128,WIBOR!$K$5)*12,0)),$B$10)/$B$10+IF(Kredyt!$B$5="3M",WIBOR!$K$6,WIBOR!$K$7)/100</f>
        <v>0.04</v>
      </c>
      <c r="E128" s="28">
        <f>IFERROR(VLOOKUP(A128,WIBOR!$F:$H,IF(Kredyt!$B$5="3M",2,3),FALSE)/100,$B$9)</f>
        <v>0.04</v>
      </c>
      <c r="F128" s="26">
        <f t="shared" si="37"/>
        <v>6.0999999999999999E-2</v>
      </c>
      <c r="G128" s="39">
        <f t="shared" si="26"/>
        <v>575166.6666666721</v>
      </c>
      <c r="H128" s="40">
        <f t="shared" si="20"/>
        <v>2255.5555555555557</v>
      </c>
      <c r="I128" s="41">
        <f t="shared" si="27"/>
        <v>2923.7638888889164</v>
      </c>
      <c r="J128" s="42">
        <f t="shared" si="21"/>
        <v>5179.3194444444725</v>
      </c>
      <c r="K128" s="39">
        <f t="shared" si="28"/>
        <v>709334.61400635238</v>
      </c>
      <c r="L128" s="40">
        <f t="shared" si="35"/>
        <v>1363.9781728799817</v>
      </c>
      <c r="M128" s="41">
        <f t="shared" si="22"/>
        <v>3605.7842878656247</v>
      </c>
      <c r="N128" s="42">
        <f t="shared" si="23"/>
        <v>4969.7624607456064</v>
      </c>
      <c r="O128" s="39" t="str">
        <f t="shared" si="29"/>
        <v/>
      </c>
      <c r="P128" s="43">
        <f>IF(O128="",0,IF(A128&lt;MIN(Nadpłaty!E:E),0,IF(O128&lt;IFERROR(VLOOKUP(A128,Nadpłaty!$E:$F,2,FALSE),Nadpłaty!$I$2*Kredyt!$B$7),O128-Q128,IF(A128&gt;MAX(Nadpłaty!$E:$E),Nadpłaty!$I$2*Kredyt!$B$7,IFERROR(VLOOKUP(A128,Nadpłaty!$E:$F,2,FALSE),0)))))</f>
        <v>0</v>
      </c>
      <c r="Q128" s="40" t="str">
        <f t="shared" si="30"/>
        <v/>
      </c>
      <c r="R128" s="41" t="str">
        <f t="shared" si="31"/>
        <v/>
      </c>
      <c r="S128" s="42">
        <f t="shared" si="24"/>
        <v>0</v>
      </c>
      <c r="T128" s="39" t="str">
        <f t="shared" si="32"/>
        <v/>
      </c>
      <c r="U128" s="43">
        <f>IF(T128="",0,IF(A128&lt;MIN(Nadpłaty!J:J),0,IF(T128&lt;IFERROR(VLOOKUP(A128,Nadpłaty!$E:$F,2,FALSE),Nadpłaty!$I$2*Kredyt!$B$7),T128-V128,IF(A128&gt;MAX(Nadpłaty!$E:$E),Nadpłaty!$I$2*Kredyt!$B$7,IFERROR(VLOOKUP(A128,Nadpłaty!$E:$F,2,FALSE),0)))))</f>
        <v>0</v>
      </c>
      <c r="V128" s="40" t="str">
        <f t="shared" si="33"/>
        <v/>
      </c>
      <c r="W128" s="41" t="str">
        <f t="shared" si="25"/>
        <v/>
      </c>
      <c r="X128" s="42">
        <f t="shared" si="36"/>
        <v>0</v>
      </c>
      <c r="Y128" s="2"/>
    </row>
    <row r="129" spans="1:25" ht="12.75" customHeight="1" x14ac:dyDescent="0.2">
      <c r="A129" s="27">
        <f t="shared" si="34"/>
        <v>47514</v>
      </c>
      <c r="B129" s="25">
        <f>ROWS($B$23:B129)</f>
        <v>107</v>
      </c>
      <c r="C129" s="34">
        <f>MIN(IF(A129&lt;=WIBOR!$K$5,0,ROUND(YEARFRAC(A129,WIBOR!$K$5)*12,0)),$B$10)</f>
        <v>36</v>
      </c>
      <c r="D129" s="28">
        <f>($B$9-IF(Kredyt!$B$5="3M",WIBOR!$K$6,WIBOR!$K$7)/100)*MIN(IF(A129&lt;=WIBOR!$K$5,0,ROUND(YEARFRAC(A129,WIBOR!$K$5)*12,0)),$B$10)/$B$10+IF(Kredyt!$B$5="3M",WIBOR!$K$6,WIBOR!$K$7)/100</f>
        <v>0.04</v>
      </c>
      <c r="E129" s="28">
        <f>IFERROR(VLOOKUP(A129,WIBOR!$F:$H,IF(Kredyt!$B$5="3M",2,3),FALSE)/100,$B$9)</f>
        <v>0.04</v>
      </c>
      <c r="F129" s="26">
        <f t="shared" si="37"/>
        <v>6.0999999999999999E-2</v>
      </c>
      <c r="G129" s="39">
        <f t="shared" si="26"/>
        <v>572911.1111111166</v>
      </c>
      <c r="H129" s="40">
        <f t="shared" si="20"/>
        <v>2255.5555555555557</v>
      </c>
      <c r="I129" s="41">
        <f t="shared" si="27"/>
        <v>2912.2981481481761</v>
      </c>
      <c r="J129" s="42">
        <f t="shared" si="21"/>
        <v>5167.8537037037313</v>
      </c>
      <c r="K129" s="39">
        <f t="shared" si="28"/>
        <v>707970.63583347236</v>
      </c>
      <c r="L129" s="40">
        <f t="shared" si="35"/>
        <v>1370.9117285921218</v>
      </c>
      <c r="M129" s="41">
        <f t="shared" si="22"/>
        <v>3598.8507321534848</v>
      </c>
      <c r="N129" s="42">
        <f t="shared" si="23"/>
        <v>4969.7624607456064</v>
      </c>
      <c r="O129" s="39" t="str">
        <f t="shared" si="29"/>
        <v/>
      </c>
      <c r="P129" s="43">
        <f>IF(O129="",0,IF(A129&lt;MIN(Nadpłaty!E:E),0,IF(O129&lt;IFERROR(VLOOKUP(A129,Nadpłaty!$E:$F,2,FALSE),Nadpłaty!$I$2*Kredyt!$B$7),O129-Q129,IF(A129&gt;MAX(Nadpłaty!$E:$E),Nadpłaty!$I$2*Kredyt!$B$7,IFERROR(VLOOKUP(A129,Nadpłaty!$E:$F,2,FALSE),0)))))</f>
        <v>0</v>
      </c>
      <c r="Q129" s="40" t="str">
        <f t="shared" si="30"/>
        <v/>
      </c>
      <c r="R129" s="41" t="str">
        <f t="shared" si="31"/>
        <v/>
      </c>
      <c r="S129" s="42">
        <f t="shared" si="24"/>
        <v>0</v>
      </c>
      <c r="T129" s="39" t="str">
        <f t="shared" si="32"/>
        <v/>
      </c>
      <c r="U129" s="43">
        <f>IF(T129="",0,IF(A129&lt;MIN(Nadpłaty!J:J),0,IF(T129&lt;IFERROR(VLOOKUP(A129,Nadpłaty!$E:$F,2,FALSE),Nadpłaty!$I$2*Kredyt!$B$7),T129-V129,IF(A129&gt;MAX(Nadpłaty!$E:$E),Nadpłaty!$I$2*Kredyt!$B$7,IFERROR(VLOOKUP(A129,Nadpłaty!$E:$F,2,FALSE),0)))))</f>
        <v>0</v>
      </c>
      <c r="V129" s="40" t="str">
        <f t="shared" si="33"/>
        <v/>
      </c>
      <c r="W129" s="41" t="str">
        <f t="shared" si="25"/>
        <v/>
      </c>
      <c r="X129" s="42">
        <f t="shared" si="36"/>
        <v>0</v>
      </c>
      <c r="Y129" s="2"/>
    </row>
    <row r="130" spans="1:25" ht="12.75" customHeight="1" x14ac:dyDescent="0.2">
      <c r="A130" s="27">
        <f t="shared" si="34"/>
        <v>47542</v>
      </c>
      <c r="B130" s="25">
        <f>ROWS($B$23:B130)</f>
        <v>108</v>
      </c>
      <c r="C130" s="34">
        <f>MIN(IF(A130&lt;=WIBOR!$K$5,0,ROUND(YEARFRAC(A130,WIBOR!$K$5)*12,0)),$B$10)</f>
        <v>36</v>
      </c>
      <c r="D130" s="28">
        <f>($B$9-IF(Kredyt!$B$5="3M",WIBOR!$K$6,WIBOR!$K$7)/100)*MIN(IF(A130&lt;=WIBOR!$K$5,0,ROUND(YEARFRAC(A130,WIBOR!$K$5)*12,0)),$B$10)/$B$10+IF(Kredyt!$B$5="3M",WIBOR!$K$6,WIBOR!$K$7)/100</f>
        <v>0.04</v>
      </c>
      <c r="E130" s="28">
        <f>IFERROR(VLOOKUP(A130,WIBOR!$F:$H,IF(Kredyt!$B$5="3M",2,3),FALSE)/100,$B$9)</f>
        <v>0.04</v>
      </c>
      <c r="F130" s="26">
        <f t="shared" si="37"/>
        <v>6.0999999999999999E-2</v>
      </c>
      <c r="G130" s="39">
        <f t="shared" si="26"/>
        <v>570655.55555556109</v>
      </c>
      <c r="H130" s="40">
        <f t="shared" si="20"/>
        <v>2255.5555555555557</v>
      </c>
      <c r="I130" s="41">
        <f t="shared" si="27"/>
        <v>2900.8324074074353</v>
      </c>
      <c r="J130" s="42">
        <f t="shared" si="21"/>
        <v>5156.387962962991</v>
      </c>
      <c r="K130" s="39">
        <f t="shared" si="28"/>
        <v>706599.72410488024</v>
      </c>
      <c r="L130" s="40">
        <f t="shared" si="35"/>
        <v>1377.8805298791317</v>
      </c>
      <c r="M130" s="41">
        <f t="shared" si="22"/>
        <v>3591.8819308664747</v>
      </c>
      <c r="N130" s="42">
        <f t="shared" si="23"/>
        <v>4969.7624607456064</v>
      </c>
      <c r="O130" s="39" t="str">
        <f t="shared" si="29"/>
        <v/>
      </c>
      <c r="P130" s="43">
        <f>IF(O130="",0,IF(A130&lt;MIN(Nadpłaty!E:E),0,IF(O130&lt;IFERROR(VLOOKUP(A130,Nadpłaty!$E:$F,2,FALSE),Nadpłaty!$I$2*Kredyt!$B$7),O130-Q130,IF(A130&gt;MAX(Nadpłaty!$E:$E),Nadpłaty!$I$2*Kredyt!$B$7,IFERROR(VLOOKUP(A130,Nadpłaty!$E:$F,2,FALSE),0)))))</f>
        <v>0</v>
      </c>
      <c r="Q130" s="40" t="str">
        <f t="shared" si="30"/>
        <v/>
      </c>
      <c r="R130" s="41" t="str">
        <f t="shared" si="31"/>
        <v/>
      </c>
      <c r="S130" s="42">
        <f t="shared" si="24"/>
        <v>0</v>
      </c>
      <c r="T130" s="39" t="str">
        <f t="shared" si="32"/>
        <v/>
      </c>
      <c r="U130" s="43">
        <f>IF(T130="",0,IF(A130&lt;MIN(Nadpłaty!J:J),0,IF(T130&lt;IFERROR(VLOOKUP(A130,Nadpłaty!$E:$F,2,FALSE),Nadpłaty!$I$2*Kredyt!$B$7),T130-V130,IF(A130&gt;MAX(Nadpłaty!$E:$E),Nadpłaty!$I$2*Kredyt!$B$7,IFERROR(VLOOKUP(A130,Nadpłaty!$E:$F,2,FALSE),0)))))</f>
        <v>0</v>
      </c>
      <c r="V130" s="40" t="str">
        <f t="shared" si="33"/>
        <v/>
      </c>
      <c r="W130" s="41" t="str">
        <f t="shared" si="25"/>
        <v/>
      </c>
      <c r="X130" s="42">
        <f t="shared" si="36"/>
        <v>0</v>
      </c>
      <c r="Y130" s="2"/>
    </row>
    <row r="131" spans="1:25" ht="12.75" customHeight="1" x14ac:dyDescent="0.2">
      <c r="A131" s="27">
        <f t="shared" si="34"/>
        <v>47573</v>
      </c>
      <c r="B131" s="25">
        <f>ROWS($B$23:B131)</f>
        <v>109</v>
      </c>
      <c r="C131" s="34">
        <f>MIN(IF(A131&lt;=WIBOR!$K$5,0,ROUND(YEARFRAC(A131,WIBOR!$K$5)*12,0)),$B$10)</f>
        <v>36</v>
      </c>
      <c r="D131" s="28">
        <f>($B$9-IF(Kredyt!$B$5="3M",WIBOR!$K$6,WIBOR!$K$7)/100)*MIN(IF(A131&lt;=WIBOR!$K$5,0,ROUND(YEARFRAC(A131,WIBOR!$K$5)*12,0)),$B$10)/$B$10+IF(Kredyt!$B$5="3M",WIBOR!$K$6,WIBOR!$K$7)/100</f>
        <v>0.04</v>
      </c>
      <c r="E131" s="28">
        <f>IFERROR(VLOOKUP(A131,WIBOR!$F:$H,IF(Kredyt!$B$5="3M",2,3),FALSE)/100,$B$9)</f>
        <v>0.04</v>
      </c>
      <c r="F131" s="26">
        <f t="shared" si="37"/>
        <v>6.0999999999999999E-2</v>
      </c>
      <c r="G131" s="39">
        <f t="shared" si="26"/>
        <v>568400.00000000559</v>
      </c>
      <c r="H131" s="40">
        <f t="shared" si="20"/>
        <v>2255.5555555555557</v>
      </c>
      <c r="I131" s="41">
        <f t="shared" si="27"/>
        <v>2889.3666666666954</v>
      </c>
      <c r="J131" s="42">
        <f t="shared" si="21"/>
        <v>5144.9222222222506</v>
      </c>
      <c r="K131" s="39">
        <f t="shared" si="28"/>
        <v>705221.84357500111</v>
      </c>
      <c r="L131" s="40">
        <f t="shared" si="35"/>
        <v>1384.8847559060175</v>
      </c>
      <c r="M131" s="41">
        <f t="shared" si="22"/>
        <v>3584.8777048395891</v>
      </c>
      <c r="N131" s="42">
        <f t="shared" si="23"/>
        <v>4969.7624607456064</v>
      </c>
      <c r="O131" s="39" t="str">
        <f t="shared" si="29"/>
        <v/>
      </c>
      <c r="P131" s="43">
        <f>IF(O131="",0,IF(A131&lt;MIN(Nadpłaty!E:E),0,IF(O131&lt;IFERROR(VLOOKUP(A131,Nadpłaty!$E:$F,2,FALSE),Nadpłaty!$I$2*Kredyt!$B$7),O131-Q131,IF(A131&gt;MAX(Nadpłaty!$E:$E),Nadpłaty!$I$2*Kredyt!$B$7,IFERROR(VLOOKUP(A131,Nadpłaty!$E:$F,2,FALSE),0)))))</f>
        <v>0</v>
      </c>
      <c r="Q131" s="40" t="str">
        <f t="shared" si="30"/>
        <v/>
      </c>
      <c r="R131" s="41" t="str">
        <f t="shared" si="31"/>
        <v/>
      </c>
      <c r="S131" s="42">
        <f t="shared" si="24"/>
        <v>0</v>
      </c>
      <c r="T131" s="39" t="str">
        <f t="shared" si="32"/>
        <v/>
      </c>
      <c r="U131" s="43">
        <f>IF(T131="",0,IF(A131&lt;MIN(Nadpłaty!J:J),0,IF(T131&lt;IFERROR(VLOOKUP(A131,Nadpłaty!$E:$F,2,FALSE),Nadpłaty!$I$2*Kredyt!$B$7),T131-V131,IF(A131&gt;MAX(Nadpłaty!$E:$E),Nadpłaty!$I$2*Kredyt!$B$7,IFERROR(VLOOKUP(A131,Nadpłaty!$E:$F,2,FALSE),0)))))</f>
        <v>0</v>
      </c>
      <c r="V131" s="40" t="str">
        <f t="shared" si="33"/>
        <v/>
      </c>
      <c r="W131" s="41" t="str">
        <f t="shared" si="25"/>
        <v/>
      </c>
      <c r="X131" s="42">
        <f t="shared" si="36"/>
        <v>0</v>
      </c>
      <c r="Y131" s="2"/>
    </row>
    <row r="132" spans="1:25" ht="12.75" customHeight="1" x14ac:dyDescent="0.2">
      <c r="A132" s="27">
        <f t="shared" si="34"/>
        <v>47603</v>
      </c>
      <c r="B132" s="25">
        <f>ROWS($B$23:B132)</f>
        <v>110</v>
      </c>
      <c r="C132" s="34">
        <f>MIN(IF(A132&lt;=WIBOR!$K$5,0,ROUND(YEARFRAC(A132,WIBOR!$K$5)*12,0)),$B$10)</f>
        <v>36</v>
      </c>
      <c r="D132" s="28">
        <f>($B$9-IF(Kredyt!$B$5="3M",WIBOR!$K$6,WIBOR!$K$7)/100)*MIN(IF(A132&lt;=WIBOR!$K$5,0,ROUND(YEARFRAC(A132,WIBOR!$K$5)*12,0)),$B$10)/$B$10+IF(Kredyt!$B$5="3M",WIBOR!$K$6,WIBOR!$K$7)/100</f>
        <v>0.04</v>
      </c>
      <c r="E132" s="28">
        <f>IFERROR(VLOOKUP(A132,WIBOR!$F:$H,IF(Kredyt!$B$5="3M",2,3),FALSE)/100,$B$9)</f>
        <v>0.04</v>
      </c>
      <c r="F132" s="26">
        <f t="shared" si="37"/>
        <v>6.0999999999999999E-2</v>
      </c>
      <c r="G132" s="39">
        <f t="shared" si="26"/>
        <v>566144.44444445008</v>
      </c>
      <c r="H132" s="40">
        <f t="shared" si="20"/>
        <v>2255.5555555555557</v>
      </c>
      <c r="I132" s="41">
        <f t="shared" si="27"/>
        <v>2877.9009259259547</v>
      </c>
      <c r="J132" s="42">
        <f t="shared" si="21"/>
        <v>5133.4564814815103</v>
      </c>
      <c r="K132" s="39">
        <f t="shared" si="28"/>
        <v>703836.95881909505</v>
      </c>
      <c r="L132" s="40">
        <f t="shared" si="35"/>
        <v>1391.9245867485399</v>
      </c>
      <c r="M132" s="41">
        <f t="shared" si="22"/>
        <v>3577.8378739970663</v>
      </c>
      <c r="N132" s="42">
        <f t="shared" si="23"/>
        <v>4969.7624607456064</v>
      </c>
      <c r="O132" s="39" t="str">
        <f t="shared" si="29"/>
        <v/>
      </c>
      <c r="P132" s="43">
        <f>IF(O132="",0,IF(A132&lt;MIN(Nadpłaty!E:E),0,IF(O132&lt;IFERROR(VLOOKUP(A132,Nadpłaty!$E:$F,2,FALSE),Nadpłaty!$I$2*Kredyt!$B$7),O132-Q132,IF(A132&gt;MAX(Nadpłaty!$E:$E),Nadpłaty!$I$2*Kredyt!$B$7,IFERROR(VLOOKUP(A132,Nadpłaty!$E:$F,2,FALSE),0)))))</f>
        <v>0</v>
      </c>
      <c r="Q132" s="40" t="str">
        <f t="shared" si="30"/>
        <v/>
      </c>
      <c r="R132" s="41" t="str">
        <f t="shared" si="31"/>
        <v/>
      </c>
      <c r="S132" s="42">
        <f t="shared" si="24"/>
        <v>0</v>
      </c>
      <c r="T132" s="39" t="str">
        <f t="shared" si="32"/>
        <v/>
      </c>
      <c r="U132" s="43">
        <f>IF(T132="",0,IF(A132&lt;MIN(Nadpłaty!J:J),0,IF(T132&lt;IFERROR(VLOOKUP(A132,Nadpłaty!$E:$F,2,FALSE),Nadpłaty!$I$2*Kredyt!$B$7),T132-V132,IF(A132&gt;MAX(Nadpłaty!$E:$E),Nadpłaty!$I$2*Kredyt!$B$7,IFERROR(VLOOKUP(A132,Nadpłaty!$E:$F,2,FALSE),0)))))</f>
        <v>0</v>
      </c>
      <c r="V132" s="40" t="str">
        <f t="shared" si="33"/>
        <v/>
      </c>
      <c r="W132" s="41" t="str">
        <f t="shared" si="25"/>
        <v/>
      </c>
      <c r="X132" s="42">
        <f t="shared" si="36"/>
        <v>0</v>
      </c>
      <c r="Y132" s="2"/>
    </row>
    <row r="133" spans="1:25" ht="12.75" customHeight="1" x14ac:dyDescent="0.2">
      <c r="A133" s="27">
        <f t="shared" si="34"/>
        <v>47634</v>
      </c>
      <c r="B133" s="25">
        <f>ROWS($B$23:B133)</f>
        <v>111</v>
      </c>
      <c r="C133" s="34">
        <f>MIN(IF(A133&lt;=WIBOR!$K$5,0,ROUND(YEARFRAC(A133,WIBOR!$K$5)*12,0)),$B$10)</f>
        <v>36</v>
      </c>
      <c r="D133" s="28">
        <f>($B$9-IF(Kredyt!$B$5="3M",WIBOR!$K$6,WIBOR!$K$7)/100)*MIN(IF(A133&lt;=WIBOR!$K$5,0,ROUND(YEARFRAC(A133,WIBOR!$K$5)*12,0)),$B$10)/$B$10+IF(Kredyt!$B$5="3M",WIBOR!$K$6,WIBOR!$K$7)/100</f>
        <v>0.04</v>
      </c>
      <c r="E133" s="28">
        <f>IFERROR(VLOOKUP(A133,WIBOR!$F:$H,IF(Kredyt!$B$5="3M",2,3),FALSE)/100,$B$9)</f>
        <v>0.04</v>
      </c>
      <c r="F133" s="26">
        <f t="shared" si="37"/>
        <v>6.0999999999999999E-2</v>
      </c>
      <c r="G133" s="39">
        <f t="shared" si="26"/>
        <v>563888.88888889458</v>
      </c>
      <c r="H133" s="40">
        <f t="shared" si="20"/>
        <v>2255.5555555555557</v>
      </c>
      <c r="I133" s="41">
        <f t="shared" si="27"/>
        <v>2866.4351851852139</v>
      </c>
      <c r="J133" s="42">
        <f t="shared" si="21"/>
        <v>5121.99074074077</v>
      </c>
      <c r="K133" s="39">
        <f t="shared" si="28"/>
        <v>702445.03423234646</v>
      </c>
      <c r="L133" s="40">
        <f t="shared" si="35"/>
        <v>1399.000203397844</v>
      </c>
      <c r="M133" s="41">
        <f t="shared" si="22"/>
        <v>3570.7622573477615</v>
      </c>
      <c r="N133" s="42">
        <f t="shared" si="23"/>
        <v>4969.7624607456055</v>
      </c>
      <c r="O133" s="39" t="str">
        <f t="shared" si="29"/>
        <v/>
      </c>
      <c r="P133" s="43">
        <f>IF(O133="",0,IF(A133&lt;MIN(Nadpłaty!E:E),0,IF(O133&lt;IFERROR(VLOOKUP(A133,Nadpłaty!$E:$F,2,FALSE),Nadpłaty!$I$2*Kredyt!$B$7),O133-Q133,IF(A133&gt;MAX(Nadpłaty!$E:$E),Nadpłaty!$I$2*Kredyt!$B$7,IFERROR(VLOOKUP(A133,Nadpłaty!$E:$F,2,FALSE),0)))))</f>
        <v>0</v>
      </c>
      <c r="Q133" s="40" t="str">
        <f t="shared" si="30"/>
        <v/>
      </c>
      <c r="R133" s="41" t="str">
        <f t="shared" si="31"/>
        <v/>
      </c>
      <c r="S133" s="42">
        <f t="shared" si="24"/>
        <v>0</v>
      </c>
      <c r="T133" s="39" t="str">
        <f t="shared" si="32"/>
        <v/>
      </c>
      <c r="U133" s="43">
        <f>IF(T133="",0,IF(A133&lt;MIN(Nadpłaty!J:J),0,IF(T133&lt;IFERROR(VLOOKUP(A133,Nadpłaty!$E:$F,2,FALSE),Nadpłaty!$I$2*Kredyt!$B$7),T133-V133,IF(A133&gt;MAX(Nadpłaty!$E:$E),Nadpłaty!$I$2*Kredyt!$B$7,IFERROR(VLOOKUP(A133,Nadpłaty!$E:$F,2,FALSE),0)))))</f>
        <v>0</v>
      </c>
      <c r="V133" s="40" t="str">
        <f t="shared" si="33"/>
        <v/>
      </c>
      <c r="W133" s="41" t="str">
        <f t="shared" si="25"/>
        <v/>
      </c>
      <c r="X133" s="42">
        <f t="shared" si="36"/>
        <v>0</v>
      </c>
      <c r="Y133" s="2"/>
    </row>
    <row r="134" spans="1:25" ht="12.75" customHeight="1" x14ac:dyDescent="0.2">
      <c r="A134" s="27">
        <f t="shared" si="34"/>
        <v>47664</v>
      </c>
      <c r="B134" s="25">
        <f>ROWS($B$23:B134)</f>
        <v>112</v>
      </c>
      <c r="C134" s="34">
        <f>MIN(IF(A134&lt;=WIBOR!$K$5,0,ROUND(YEARFRAC(A134,WIBOR!$K$5)*12,0)),$B$10)</f>
        <v>36</v>
      </c>
      <c r="D134" s="28">
        <f>($B$9-IF(Kredyt!$B$5="3M",WIBOR!$K$6,WIBOR!$K$7)/100)*MIN(IF(A134&lt;=WIBOR!$K$5,0,ROUND(YEARFRAC(A134,WIBOR!$K$5)*12,0)),$B$10)/$B$10+IF(Kredyt!$B$5="3M",WIBOR!$K$6,WIBOR!$K$7)/100</f>
        <v>0.04</v>
      </c>
      <c r="E134" s="28">
        <f>IFERROR(VLOOKUP(A134,WIBOR!$F:$H,IF(Kredyt!$B$5="3M",2,3),FALSE)/100,$B$9)</f>
        <v>0.04</v>
      </c>
      <c r="F134" s="26">
        <f t="shared" si="37"/>
        <v>6.0999999999999999E-2</v>
      </c>
      <c r="G134" s="39">
        <f t="shared" si="26"/>
        <v>561633.33333333908</v>
      </c>
      <c r="H134" s="40">
        <f t="shared" si="20"/>
        <v>2255.5555555555557</v>
      </c>
      <c r="I134" s="41">
        <f t="shared" si="27"/>
        <v>2854.9694444444735</v>
      </c>
      <c r="J134" s="42">
        <f t="shared" si="21"/>
        <v>5110.5250000000287</v>
      </c>
      <c r="K134" s="39">
        <f t="shared" si="28"/>
        <v>701046.03402894863</v>
      </c>
      <c r="L134" s="40">
        <f t="shared" si="35"/>
        <v>1406.111787765117</v>
      </c>
      <c r="M134" s="41">
        <f t="shared" si="22"/>
        <v>3563.6506729804892</v>
      </c>
      <c r="N134" s="42">
        <f t="shared" si="23"/>
        <v>4969.7624607456064</v>
      </c>
      <c r="O134" s="39" t="str">
        <f t="shared" si="29"/>
        <v/>
      </c>
      <c r="P134" s="43">
        <f>IF(O134="",0,IF(A134&lt;MIN(Nadpłaty!E:E),0,IF(O134&lt;IFERROR(VLOOKUP(A134,Nadpłaty!$E:$F,2,FALSE),Nadpłaty!$I$2*Kredyt!$B$7),O134-Q134,IF(A134&gt;MAX(Nadpłaty!$E:$E),Nadpłaty!$I$2*Kredyt!$B$7,IFERROR(VLOOKUP(A134,Nadpłaty!$E:$F,2,FALSE),0)))))</f>
        <v>0</v>
      </c>
      <c r="Q134" s="40" t="str">
        <f t="shared" si="30"/>
        <v/>
      </c>
      <c r="R134" s="41" t="str">
        <f t="shared" si="31"/>
        <v/>
      </c>
      <c r="S134" s="42">
        <f t="shared" si="24"/>
        <v>0</v>
      </c>
      <c r="T134" s="39" t="str">
        <f t="shared" si="32"/>
        <v/>
      </c>
      <c r="U134" s="43">
        <f>IF(T134="",0,IF(A134&lt;MIN(Nadpłaty!J:J),0,IF(T134&lt;IFERROR(VLOOKUP(A134,Nadpłaty!$E:$F,2,FALSE),Nadpłaty!$I$2*Kredyt!$B$7),T134-V134,IF(A134&gt;MAX(Nadpłaty!$E:$E),Nadpłaty!$I$2*Kredyt!$B$7,IFERROR(VLOOKUP(A134,Nadpłaty!$E:$F,2,FALSE),0)))))</f>
        <v>0</v>
      </c>
      <c r="V134" s="40" t="str">
        <f t="shared" si="33"/>
        <v/>
      </c>
      <c r="W134" s="41" t="str">
        <f t="shared" si="25"/>
        <v/>
      </c>
      <c r="X134" s="42">
        <f t="shared" si="36"/>
        <v>0</v>
      </c>
      <c r="Y134" s="2"/>
    </row>
    <row r="135" spans="1:25" ht="12.75" customHeight="1" x14ac:dyDescent="0.2">
      <c r="A135" s="27">
        <f t="shared" si="34"/>
        <v>47695</v>
      </c>
      <c r="B135" s="25">
        <f>ROWS($B$23:B135)</f>
        <v>113</v>
      </c>
      <c r="C135" s="34">
        <f>MIN(IF(A135&lt;=WIBOR!$K$5,0,ROUND(YEARFRAC(A135,WIBOR!$K$5)*12,0)),$B$10)</f>
        <v>36</v>
      </c>
      <c r="D135" s="28">
        <f>($B$9-IF(Kredyt!$B$5="3M",WIBOR!$K$6,WIBOR!$K$7)/100)*MIN(IF(A135&lt;=WIBOR!$K$5,0,ROUND(YEARFRAC(A135,WIBOR!$K$5)*12,0)),$B$10)/$B$10+IF(Kredyt!$B$5="3M",WIBOR!$K$6,WIBOR!$K$7)/100</f>
        <v>0.04</v>
      </c>
      <c r="E135" s="28">
        <f>IFERROR(VLOOKUP(A135,WIBOR!$F:$H,IF(Kredyt!$B$5="3M",2,3),FALSE)/100,$B$9)</f>
        <v>0.04</v>
      </c>
      <c r="F135" s="26">
        <f t="shared" si="37"/>
        <v>6.0999999999999999E-2</v>
      </c>
      <c r="G135" s="39">
        <f t="shared" si="26"/>
        <v>559377.77777778357</v>
      </c>
      <c r="H135" s="40">
        <f t="shared" si="20"/>
        <v>2255.5555555555557</v>
      </c>
      <c r="I135" s="41">
        <f t="shared" si="27"/>
        <v>2843.5037037037332</v>
      </c>
      <c r="J135" s="42">
        <f t="shared" si="21"/>
        <v>5099.0592592592893</v>
      </c>
      <c r="K135" s="39">
        <f t="shared" si="28"/>
        <v>699639.92224118346</v>
      </c>
      <c r="L135" s="40">
        <f t="shared" si="35"/>
        <v>1413.2595226862559</v>
      </c>
      <c r="M135" s="41">
        <f t="shared" si="22"/>
        <v>3556.5029380593492</v>
      </c>
      <c r="N135" s="42">
        <f t="shared" si="23"/>
        <v>4969.7624607456055</v>
      </c>
      <c r="O135" s="39" t="str">
        <f t="shared" si="29"/>
        <v/>
      </c>
      <c r="P135" s="43">
        <f>IF(O135="",0,IF(A135&lt;MIN(Nadpłaty!E:E),0,IF(O135&lt;IFERROR(VLOOKUP(A135,Nadpłaty!$E:$F,2,FALSE),Nadpłaty!$I$2*Kredyt!$B$7),O135-Q135,IF(A135&gt;MAX(Nadpłaty!$E:$E),Nadpłaty!$I$2*Kredyt!$B$7,IFERROR(VLOOKUP(A135,Nadpłaty!$E:$F,2,FALSE),0)))))</f>
        <v>0</v>
      </c>
      <c r="Q135" s="40" t="str">
        <f t="shared" si="30"/>
        <v/>
      </c>
      <c r="R135" s="41" t="str">
        <f t="shared" si="31"/>
        <v/>
      </c>
      <c r="S135" s="42">
        <f t="shared" si="24"/>
        <v>0</v>
      </c>
      <c r="T135" s="39" t="str">
        <f t="shared" si="32"/>
        <v/>
      </c>
      <c r="U135" s="43">
        <f>IF(T135="",0,IF(A135&lt;MIN(Nadpłaty!J:J),0,IF(T135&lt;IFERROR(VLOOKUP(A135,Nadpłaty!$E:$F,2,FALSE),Nadpłaty!$I$2*Kredyt!$B$7),T135-V135,IF(A135&gt;MAX(Nadpłaty!$E:$E),Nadpłaty!$I$2*Kredyt!$B$7,IFERROR(VLOOKUP(A135,Nadpłaty!$E:$F,2,FALSE),0)))))</f>
        <v>0</v>
      </c>
      <c r="V135" s="40" t="str">
        <f t="shared" si="33"/>
        <v/>
      </c>
      <c r="W135" s="41" t="str">
        <f t="shared" si="25"/>
        <v/>
      </c>
      <c r="X135" s="42">
        <f t="shared" si="36"/>
        <v>0</v>
      </c>
      <c r="Y135" s="2"/>
    </row>
    <row r="136" spans="1:25" ht="12.75" customHeight="1" x14ac:dyDescent="0.2">
      <c r="A136" s="27">
        <f t="shared" si="34"/>
        <v>47726</v>
      </c>
      <c r="B136" s="25">
        <f>ROWS($B$23:B136)</f>
        <v>114</v>
      </c>
      <c r="C136" s="34">
        <f>MIN(IF(A136&lt;=WIBOR!$K$5,0,ROUND(YEARFRAC(A136,WIBOR!$K$5)*12,0)),$B$10)</f>
        <v>36</v>
      </c>
      <c r="D136" s="28">
        <f>($B$9-IF(Kredyt!$B$5="3M",WIBOR!$K$6,WIBOR!$K$7)/100)*MIN(IF(A136&lt;=WIBOR!$K$5,0,ROUND(YEARFRAC(A136,WIBOR!$K$5)*12,0)),$B$10)/$B$10+IF(Kredyt!$B$5="3M",WIBOR!$K$6,WIBOR!$K$7)/100</f>
        <v>0.04</v>
      </c>
      <c r="E136" s="28">
        <f>IFERROR(VLOOKUP(A136,WIBOR!$F:$H,IF(Kredyt!$B$5="3M",2,3),FALSE)/100,$B$9)</f>
        <v>0.04</v>
      </c>
      <c r="F136" s="26">
        <f t="shared" si="37"/>
        <v>6.0999999999999999E-2</v>
      </c>
      <c r="G136" s="39">
        <f t="shared" si="26"/>
        <v>557122.22222222807</v>
      </c>
      <c r="H136" s="40">
        <f t="shared" si="20"/>
        <v>2255.5555555555557</v>
      </c>
      <c r="I136" s="41">
        <f t="shared" si="27"/>
        <v>2832.0379629629929</v>
      </c>
      <c r="J136" s="42">
        <f t="shared" si="21"/>
        <v>5087.5935185185481</v>
      </c>
      <c r="K136" s="39">
        <f t="shared" si="28"/>
        <v>698226.66271849722</v>
      </c>
      <c r="L136" s="40">
        <f t="shared" si="35"/>
        <v>1420.4435919265782</v>
      </c>
      <c r="M136" s="41">
        <f t="shared" si="22"/>
        <v>3549.3188688190276</v>
      </c>
      <c r="N136" s="42">
        <f t="shared" si="23"/>
        <v>4969.7624607456055</v>
      </c>
      <c r="O136" s="39" t="str">
        <f t="shared" si="29"/>
        <v/>
      </c>
      <c r="P136" s="43">
        <f>IF(O136="",0,IF(A136&lt;MIN(Nadpłaty!E:E),0,IF(O136&lt;IFERROR(VLOOKUP(A136,Nadpłaty!$E:$F,2,FALSE),Nadpłaty!$I$2*Kredyt!$B$7),O136-Q136,IF(A136&gt;MAX(Nadpłaty!$E:$E),Nadpłaty!$I$2*Kredyt!$B$7,IFERROR(VLOOKUP(A136,Nadpłaty!$E:$F,2,FALSE),0)))))</f>
        <v>0</v>
      </c>
      <c r="Q136" s="40" t="str">
        <f t="shared" si="30"/>
        <v/>
      </c>
      <c r="R136" s="41" t="str">
        <f t="shared" si="31"/>
        <v/>
      </c>
      <c r="S136" s="42">
        <f t="shared" si="24"/>
        <v>0</v>
      </c>
      <c r="T136" s="39" t="str">
        <f t="shared" si="32"/>
        <v/>
      </c>
      <c r="U136" s="43">
        <f>IF(T136="",0,IF(A136&lt;MIN(Nadpłaty!J:J),0,IF(T136&lt;IFERROR(VLOOKUP(A136,Nadpłaty!$E:$F,2,FALSE),Nadpłaty!$I$2*Kredyt!$B$7),T136-V136,IF(A136&gt;MAX(Nadpłaty!$E:$E),Nadpłaty!$I$2*Kredyt!$B$7,IFERROR(VLOOKUP(A136,Nadpłaty!$E:$F,2,FALSE),0)))))</f>
        <v>0</v>
      </c>
      <c r="V136" s="40" t="str">
        <f t="shared" si="33"/>
        <v/>
      </c>
      <c r="W136" s="41" t="str">
        <f t="shared" si="25"/>
        <v/>
      </c>
      <c r="X136" s="42">
        <f t="shared" si="36"/>
        <v>0</v>
      </c>
      <c r="Y136" s="2"/>
    </row>
    <row r="137" spans="1:25" ht="12.75" customHeight="1" x14ac:dyDescent="0.2">
      <c r="A137" s="27">
        <f t="shared" si="34"/>
        <v>47756</v>
      </c>
      <c r="B137" s="25">
        <f>ROWS($B$23:B137)</f>
        <v>115</v>
      </c>
      <c r="C137" s="34">
        <f>MIN(IF(A137&lt;=WIBOR!$K$5,0,ROUND(YEARFRAC(A137,WIBOR!$K$5)*12,0)),$B$10)</f>
        <v>36</v>
      </c>
      <c r="D137" s="28">
        <f>($B$9-IF(Kredyt!$B$5="3M",WIBOR!$K$6,WIBOR!$K$7)/100)*MIN(IF(A137&lt;=WIBOR!$K$5,0,ROUND(YEARFRAC(A137,WIBOR!$K$5)*12,0)),$B$10)/$B$10+IF(Kredyt!$B$5="3M",WIBOR!$K$6,WIBOR!$K$7)/100</f>
        <v>0.04</v>
      </c>
      <c r="E137" s="28">
        <f>IFERROR(VLOOKUP(A137,WIBOR!$F:$H,IF(Kredyt!$B$5="3M",2,3),FALSE)/100,$B$9)</f>
        <v>0.04</v>
      </c>
      <c r="F137" s="26">
        <f t="shared" si="37"/>
        <v>6.0999999999999999E-2</v>
      </c>
      <c r="G137" s="39">
        <f t="shared" si="26"/>
        <v>554866.66666667257</v>
      </c>
      <c r="H137" s="40">
        <f t="shared" si="20"/>
        <v>2255.5555555555557</v>
      </c>
      <c r="I137" s="41">
        <f t="shared" si="27"/>
        <v>2820.5722222222521</v>
      </c>
      <c r="J137" s="42">
        <f t="shared" si="21"/>
        <v>5076.1277777778078</v>
      </c>
      <c r="K137" s="39">
        <f t="shared" si="28"/>
        <v>696806.21912657062</v>
      </c>
      <c r="L137" s="40">
        <f t="shared" si="35"/>
        <v>1427.6641801855378</v>
      </c>
      <c r="M137" s="41">
        <f t="shared" si="22"/>
        <v>3542.098280560067</v>
      </c>
      <c r="N137" s="42">
        <f t="shared" si="23"/>
        <v>4969.7624607456046</v>
      </c>
      <c r="O137" s="39" t="str">
        <f t="shared" si="29"/>
        <v/>
      </c>
      <c r="P137" s="43">
        <f>IF(O137="",0,IF(A137&lt;MIN(Nadpłaty!E:E),0,IF(O137&lt;IFERROR(VLOOKUP(A137,Nadpłaty!$E:$F,2,FALSE),Nadpłaty!$I$2*Kredyt!$B$7),O137-Q137,IF(A137&gt;MAX(Nadpłaty!$E:$E),Nadpłaty!$I$2*Kredyt!$B$7,IFERROR(VLOOKUP(A137,Nadpłaty!$E:$F,2,FALSE),0)))))</f>
        <v>0</v>
      </c>
      <c r="Q137" s="40" t="str">
        <f t="shared" si="30"/>
        <v/>
      </c>
      <c r="R137" s="41" t="str">
        <f t="shared" si="31"/>
        <v/>
      </c>
      <c r="S137" s="42">
        <f t="shared" si="24"/>
        <v>0</v>
      </c>
      <c r="T137" s="39" t="str">
        <f t="shared" si="32"/>
        <v/>
      </c>
      <c r="U137" s="43">
        <f>IF(T137="",0,IF(A137&lt;MIN(Nadpłaty!J:J),0,IF(T137&lt;IFERROR(VLOOKUP(A137,Nadpłaty!$E:$F,2,FALSE),Nadpłaty!$I$2*Kredyt!$B$7),T137-V137,IF(A137&gt;MAX(Nadpłaty!$E:$E),Nadpłaty!$I$2*Kredyt!$B$7,IFERROR(VLOOKUP(A137,Nadpłaty!$E:$F,2,FALSE),0)))))</f>
        <v>0</v>
      </c>
      <c r="V137" s="40" t="str">
        <f t="shared" si="33"/>
        <v/>
      </c>
      <c r="W137" s="41" t="str">
        <f t="shared" si="25"/>
        <v/>
      </c>
      <c r="X137" s="42">
        <f t="shared" si="36"/>
        <v>0</v>
      </c>
      <c r="Y137" s="2"/>
    </row>
    <row r="138" spans="1:25" ht="12.75" customHeight="1" x14ac:dyDescent="0.2">
      <c r="A138" s="27">
        <f t="shared" si="34"/>
        <v>47787</v>
      </c>
      <c r="B138" s="25">
        <f>ROWS($B$23:B138)</f>
        <v>116</v>
      </c>
      <c r="C138" s="34">
        <f>MIN(IF(A138&lt;=WIBOR!$K$5,0,ROUND(YEARFRAC(A138,WIBOR!$K$5)*12,0)),$B$10)</f>
        <v>36</v>
      </c>
      <c r="D138" s="28">
        <f>($B$9-IF(Kredyt!$B$5="3M",WIBOR!$K$6,WIBOR!$K$7)/100)*MIN(IF(A138&lt;=WIBOR!$K$5,0,ROUND(YEARFRAC(A138,WIBOR!$K$5)*12,0)),$B$10)/$B$10+IF(Kredyt!$B$5="3M",WIBOR!$K$6,WIBOR!$K$7)/100</f>
        <v>0.04</v>
      </c>
      <c r="E138" s="28">
        <f>IFERROR(VLOOKUP(A138,WIBOR!$F:$H,IF(Kredyt!$B$5="3M",2,3),FALSE)/100,$B$9)</f>
        <v>0.04</v>
      </c>
      <c r="F138" s="26">
        <f t="shared" si="37"/>
        <v>6.0999999999999999E-2</v>
      </c>
      <c r="G138" s="39">
        <f t="shared" si="26"/>
        <v>552611.11111111706</v>
      </c>
      <c r="H138" s="40">
        <f t="shared" si="20"/>
        <v>2255.5555555555557</v>
      </c>
      <c r="I138" s="41">
        <f t="shared" si="27"/>
        <v>2809.1064814815113</v>
      </c>
      <c r="J138" s="42">
        <f t="shared" si="21"/>
        <v>5064.6620370370674</v>
      </c>
      <c r="K138" s="39">
        <f t="shared" si="28"/>
        <v>695378.55494638509</v>
      </c>
      <c r="L138" s="40">
        <f t="shared" si="35"/>
        <v>1434.9214731014813</v>
      </c>
      <c r="M138" s="41">
        <f t="shared" si="22"/>
        <v>3534.8409876441242</v>
      </c>
      <c r="N138" s="42">
        <f t="shared" si="23"/>
        <v>4969.7624607456055</v>
      </c>
      <c r="O138" s="39" t="str">
        <f t="shared" si="29"/>
        <v/>
      </c>
      <c r="P138" s="43">
        <f>IF(O138="",0,IF(A138&lt;MIN(Nadpłaty!E:E),0,IF(O138&lt;IFERROR(VLOOKUP(A138,Nadpłaty!$E:$F,2,FALSE),Nadpłaty!$I$2*Kredyt!$B$7),O138-Q138,IF(A138&gt;MAX(Nadpłaty!$E:$E),Nadpłaty!$I$2*Kredyt!$B$7,IFERROR(VLOOKUP(A138,Nadpłaty!$E:$F,2,FALSE),0)))))</f>
        <v>0</v>
      </c>
      <c r="Q138" s="40" t="str">
        <f t="shared" si="30"/>
        <v/>
      </c>
      <c r="R138" s="41" t="str">
        <f t="shared" si="31"/>
        <v/>
      </c>
      <c r="S138" s="42">
        <f t="shared" si="24"/>
        <v>0</v>
      </c>
      <c r="T138" s="39" t="str">
        <f t="shared" si="32"/>
        <v/>
      </c>
      <c r="U138" s="43">
        <f>IF(T138="",0,IF(A138&lt;MIN(Nadpłaty!J:J),0,IF(T138&lt;IFERROR(VLOOKUP(A138,Nadpłaty!$E:$F,2,FALSE),Nadpłaty!$I$2*Kredyt!$B$7),T138-V138,IF(A138&gt;MAX(Nadpłaty!$E:$E),Nadpłaty!$I$2*Kredyt!$B$7,IFERROR(VLOOKUP(A138,Nadpłaty!$E:$F,2,FALSE),0)))))</f>
        <v>0</v>
      </c>
      <c r="V138" s="40" t="str">
        <f t="shared" si="33"/>
        <v/>
      </c>
      <c r="W138" s="41" t="str">
        <f t="shared" si="25"/>
        <v/>
      </c>
      <c r="X138" s="42">
        <f t="shared" si="36"/>
        <v>0</v>
      </c>
      <c r="Y138" s="2"/>
    </row>
    <row r="139" spans="1:25" ht="12.75" customHeight="1" x14ac:dyDescent="0.2">
      <c r="A139" s="27">
        <f t="shared" si="34"/>
        <v>47817</v>
      </c>
      <c r="B139" s="25">
        <f>ROWS($B$23:B139)</f>
        <v>117</v>
      </c>
      <c r="C139" s="34">
        <f>MIN(IF(A139&lt;=WIBOR!$K$5,0,ROUND(YEARFRAC(A139,WIBOR!$K$5)*12,0)),$B$10)</f>
        <v>36</v>
      </c>
      <c r="D139" s="28">
        <f>($B$9-IF(Kredyt!$B$5="3M",WIBOR!$K$6,WIBOR!$K$7)/100)*MIN(IF(A139&lt;=WIBOR!$K$5,0,ROUND(YEARFRAC(A139,WIBOR!$K$5)*12,0)),$B$10)/$B$10+IF(Kredyt!$B$5="3M",WIBOR!$K$6,WIBOR!$K$7)/100</f>
        <v>0.04</v>
      </c>
      <c r="E139" s="28">
        <f>IFERROR(VLOOKUP(A139,WIBOR!$F:$H,IF(Kredyt!$B$5="3M",2,3),FALSE)/100,$B$9)</f>
        <v>0.04</v>
      </c>
      <c r="F139" s="26">
        <f t="shared" si="37"/>
        <v>6.0999999999999999E-2</v>
      </c>
      <c r="G139" s="39">
        <f t="shared" si="26"/>
        <v>550355.55555556156</v>
      </c>
      <c r="H139" s="40">
        <f t="shared" si="20"/>
        <v>2255.5555555555557</v>
      </c>
      <c r="I139" s="41">
        <f t="shared" si="27"/>
        <v>2797.6407407407714</v>
      </c>
      <c r="J139" s="42">
        <f t="shared" si="21"/>
        <v>5053.1962962963271</v>
      </c>
      <c r="K139" s="39">
        <f t="shared" si="28"/>
        <v>693943.63347328361</v>
      </c>
      <c r="L139" s="40">
        <f t="shared" si="35"/>
        <v>1442.215657256414</v>
      </c>
      <c r="M139" s="41">
        <f t="shared" si="22"/>
        <v>3527.5468034891915</v>
      </c>
      <c r="N139" s="42">
        <f t="shared" si="23"/>
        <v>4969.7624607456055</v>
      </c>
      <c r="O139" s="39" t="str">
        <f t="shared" si="29"/>
        <v/>
      </c>
      <c r="P139" s="43">
        <f>IF(O139="",0,IF(A139&lt;MIN(Nadpłaty!E:E),0,IF(O139&lt;IFERROR(VLOOKUP(A139,Nadpłaty!$E:$F,2,FALSE),Nadpłaty!$I$2*Kredyt!$B$7),O139-Q139,IF(A139&gt;MAX(Nadpłaty!$E:$E),Nadpłaty!$I$2*Kredyt!$B$7,IFERROR(VLOOKUP(A139,Nadpłaty!$E:$F,2,FALSE),0)))))</f>
        <v>0</v>
      </c>
      <c r="Q139" s="40" t="str">
        <f t="shared" si="30"/>
        <v/>
      </c>
      <c r="R139" s="41" t="str">
        <f t="shared" si="31"/>
        <v/>
      </c>
      <c r="S139" s="42">
        <f t="shared" si="24"/>
        <v>0</v>
      </c>
      <c r="T139" s="39" t="str">
        <f t="shared" si="32"/>
        <v/>
      </c>
      <c r="U139" s="43">
        <f>IF(T139="",0,IF(A139&lt;MIN(Nadpłaty!J:J),0,IF(T139&lt;IFERROR(VLOOKUP(A139,Nadpłaty!$E:$F,2,FALSE),Nadpłaty!$I$2*Kredyt!$B$7),T139-V139,IF(A139&gt;MAX(Nadpłaty!$E:$E),Nadpłaty!$I$2*Kredyt!$B$7,IFERROR(VLOOKUP(A139,Nadpłaty!$E:$F,2,FALSE),0)))))</f>
        <v>0</v>
      </c>
      <c r="V139" s="40" t="str">
        <f t="shared" si="33"/>
        <v/>
      </c>
      <c r="W139" s="41" t="str">
        <f t="shared" si="25"/>
        <v/>
      </c>
      <c r="X139" s="42">
        <f t="shared" si="36"/>
        <v>0</v>
      </c>
      <c r="Y139" s="2"/>
    </row>
    <row r="140" spans="1:25" ht="12.75" customHeight="1" x14ac:dyDescent="0.2">
      <c r="A140" s="27">
        <f t="shared" si="34"/>
        <v>47848</v>
      </c>
      <c r="B140" s="25">
        <f>ROWS($B$23:B140)</f>
        <v>118</v>
      </c>
      <c r="C140" s="34">
        <f>MIN(IF(A140&lt;=WIBOR!$K$5,0,ROUND(YEARFRAC(A140,WIBOR!$K$5)*12,0)),$B$10)</f>
        <v>36</v>
      </c>
      <c r="D140" s="28">
        <f>($B$9-IF(Kredyt!$B$5="3M",WIBOR!$K$6,WIBOR!$K$7)/100)*MIN(IF(A140&lt;=WIBOR!$K$5,0,ROUND(YEARFRAC(A140,WIBOR!$K$5)*12,0)),$B$10)/$B$10+IF(Kredyt!$B$5="3M",WIBOR!$K$6,WIBOR!$K$7)/100</f>
        <v>0.04</v>
      </c>
      <c r="E140" s="28">
        <f>IFERROR(VLOOKUP(A140,WIBOR!$F:$H,IF(Kredyt!$B$5="3M",2,3),FALSE)/100,$B$9)</f>
        <v>0.04</v>
      </c>
      <c r="F140" s="26">
        <f t="shared" si="37"/>
        <v>6.0999999999999999E-2</v>
      </c>
      <c r="G140" s="39">
        <f t="shared" si="26"/>
        <v>548100.00000000605</v>
      </c>
      <c r="H140" s="40">
        <f t="shared" si="20"/>
        <v>2255.5555555555557</v>
      </c>
      <c r="I140" s="41">
        <f t="shared" si="27"/>
        <v>2786.1750000000306</v>
      </c>
      <c r="J140" s="42">
        <f t="shared" si="21"/>
        <v>5041.7305555555868</v>
      </c>
      <c r="K140" s="39">
        <f t="shared" si="28"/>
        <v>692501.41781602718</v>
      </c>
      <c r="L140" s="40">
        <f t="shared" si="35"/>
        <v>1449.5469201808003</v>
      </c>
      <c r="M140" s="41">
        <f t="shared" si="22"/>
        <v>3520.2155405648045</v>
      </c>
      <c r="N140" s="42">
        <f t="shared" si="23"/>
        <v>4969.7624607456046</v>
      </c>
      <c r="O140" s="39" t="str">
        <f t="shared" si="29"/>
        <v/>
      </c>
      <c r="P140" s="43">
        <f>IF(O140="",0,IF(A140&lt;MIN(Nadpłaty!E:E),0,IF(O140&lt;IFERROR(VLOOKUP(A140,Nadpłaty!$E:$F,2,FALSE),Nadpłaty!$I$2*Kredyt!$B$7),O140-Q140,IF(A140&gt;MAX(Nadpłaty!$E:$E),Nadpłaty!$I$2*Kredyt!$B$7,IFERROR(VLOOKUP(A140,Nadpłaty!$E:$F,2,FALSE),0)))))</f>
        <v>0</v>
      </c>
      <c r="Q140" s="40" t="str">
        <f t="shared" si="30"/>
        <v/>
      </c>
      <c r="R140" s="41" t="str">
        <f t="shared" si="31"/>
        <v/>
      </c>
      <c r="S140" s="42">
        <f t="shared" si="24"/>
        <v>0</v>
      </c>
      <c r="T140" s="39" t="str">
        <f t="shared" si="32"/>
        <v/>
      </c>
      <c r="U140" s="43">
        <f>IF(T140="",0,IF(A140&lt;MIN(Nadpłaty!J:J),0,IF(T140&lt;IFERROR(VLOOKUP(A140,Nadpłaty!$E:$F,2,FALSE),Nadpłaty!$I$2*Kredyt!$B$7),T140-V140,IF(A140&gt;MAX(Nadpłaty!$E:$E),Nadpłaty!$I$2*Kredyt!$B$7,IFERROR(VLOOKUP(A140,Nadpłaty!$E:$F,2,FALSE),0)))))</f>
        <v>0</v>
      </c>
      <c r="V140" s="40" t="str">
        <f t="shared" si="33"/>
        <v/>
      </c>
      <c r="W140" s="41" t="str">
        <f t="shared" si="25"/>
        <v/>
      </c>
      <c r="X140" s="42">
        <f t="shared" si="36"/>
        <v>0</v>
      </c>
      <c r="Y140" s="2"/>
    </row>
    <row r="141" spans="1:25" ht="12.75" customHeight="1" x14ac:dyDescent="0.2">
      <c r="A141" s="27">
        <f t="shared" si="34"/>
        <v>47879</v>
      </c>
      <c r="B141" s="25">
        <f>ROWS($B$23:B141)</f>
        <v>119</v>
      </c>
      <c r="C141" s="34">
        <f>MIN(IF(A141&lt;=WIBOR!$K$5,0,ROUND(YEARFRAC(A141,WIBOR!$K$5)*12,0)),$B$10)</f>
        <v>36</v>
      </c>
      <c r="D141" s="28">
        <f>($B$9-IF(Kredyt!$B$5="3M",WIBOR!$K$6,WIBOR!$K$7)/100)*MIN(IF(A141&lt;=WIBOR!$K$5,0,ROUND(YEARFRAC(A141,WIBOR!$K$5)*12,0)),$B$10)/$B$10+IF(Kredyt!$B$5="3M",WIBOR!$K$6,WIBOR!$K$7)/100</f>
        <v>0.04</v>
      </c>
      <c r="E141" s="28">
        <f>IFERROR(VLOOKUP(A141,WIBOR!$F:$H,IF(Kredyt!$B$5="3M",2,3),FALSE)/100,$B$9)</f>
        <v>0.04</v>
      </c>
      <c r="F141" s="26">
        <f t="shared" si="37"/>
        <v>6.0999999999999999E-2</v>
      </c>
      <c r="G141" s="39">
        <f t="shared" si="26"/>
        <v>545844.44444445055</v>
      </c>
      <c r="H141" s="40">
        <f t="shared" si="20"/>
        <v>2255.5555555555557</v>
      </c>
      <c r="I141" s="41">
        <f t="shared" si="27"/>
        <v>2774.7092592592903</v>
      </c>
      <c r="J141" s="42">
        <f t="shared" si="21"/>
        <v>5030.2648148148455</v>
      </c>
      <c r="K141" s="39">
        <f t="shared" si="28"/>
        <v>691051.8708958464</v>
      </c>
      <c r="L141" s="40">
        <f t="shared" si="35"/>
        <v>1456.9154503583866</v>
      </c>
      <c r="M141" s="41">
        <f t="shared" si="22"/>
        <v>3512.8470103872191</v>
      </c>
      <c r="N141" s="42">
        <f t="shared" si="23"/>
        <v>4969.7624607456055</v>
      </c>
      <c r="O141" s="39" t="str">
        <f t="shared" si="29"/>
        <v/>
      </c>
      <c r="P141" s="43">
        <f>IF(O141="",0,IF(A141&lt;MIN(Nadpłaty!E:E),0,IF(O141&lt;IFERROR(VLOOKUP(A141,Nadpłaty!$E:$F,2,FALSE),Nadpłaty!$I$2*Kredyt!$B$7),O141-Q141,IF(A141&gt;MAX(Nadpłaty!$E:$E),Nadpłaty!$I$2*Kredyt!$B$7,IFERROR(VLOOKUP(A141,Nadpłaty!$E:$F,2,FALSE),0)))))</f>
        <v>0</v>
      </c>
      <c r="Q141" s="40" t="str">
        <f t="shared" si="30"/>
        <v/>
      </c>
      <c r="R141" s="41" t="str">
        <f t="shared" si="31"/>
        <v/>
      </c>
      <c r="S141" s="42">
        <f t="shared" si="24"/>
        <v>0</v>
      </c>
      <c r="T141" s="39" t="str">
        <f t="shared" si="32"/>
        <v/>
      </c>
      <c r="U141" s="43">
        <f>IF(T141="",0,IF(A141&lt;MIN(Nadpłaty!J:J),0,IF(T141&lt;IFERROR(VLOOKUP(A141,Nadpłaty!$E:$F,2,FALSE),Nadpłaty!$I$2*Kredyt!$B$7),T141-V141,IF(A141&gt;MAX(Nadpłaty!$E:$E),Nadpłaty!$I$2*Kredyt!$B$7,IFERROR(VLOOKUP(A141,Nadpłaty!$E:$F,2,FALSE),0)))))</f>
        <v>0</v>
      </c>
      <c r="V141" s="40" t="str">
        <f t="shared" si="33"/>
        <v/>
      </c>
      <c r="W141" s="41" t="str">
        <f t="shared" si="25"/>
        <v/>
      </c>
      <c r="X141" s="42">
        <f t="shared" si="36"/>
        <v>0</v>
      </c>
      <c r="Y141" s="2"/>
    </row>
    <row r="142" spans="1:25" ht="12.75" customHeight="1" x14ac:dyDescent="0.2">
      <c r="A142" s="27">
        <f t="shared" si="34"/>
        <v>47907</v>
      </c>
      <c r="B142" s="25">
        <f>ROWS($B$23:B142)</f>
        <v>120</v>
      </c>
      <c r="C142" s="34">
        <f>MIN(IF(A142&lt;=WIBOR!$K$5,0,ROUND(YEARFRAC(A142,WIBOR!$K$5)*12,0)),$B$10)</f>
        <v>36</v>
      </c>
      <c r="D142" s="28">
        <f>($B$9-IF(Kredyt!$B$5="3M",WIBOR!$K$6,WIBOR!$K$7)/100)*MIN(IF(A142&lt;=WIBOR!$K$5,0,ROUND(YEARFRAC(A142,WIBOR!$K$5)*12,0)),$B$10)/$B$10+IF(Kredyt!$B$5="3M",WIBOR!$K$6,WIBOR!$K$7)/100</f>
        <v>0.04</v>
      </c>
      <c r="E142" s="28">
        <f>IFERROR(VLOOKUP(A142,WIBOR!$F:$H,IF(Kredyt!$B$5="3M",2,3),FALSE)/100,$B$9)</f>
        <v>0.04</v>
      </c>
      <c r="F142" s="26">
        <f t="shared" si="37"/>
        <v>6.0999999999999999E-2</v>
      </c>
      <c r="G142" s="39">
        <f t="shared" si="26"/>
        <v>543588.88888889505</v>
      </c>
      <c r="H142" s="40">
        <f t="shared" si="20"/>
        <v>2255.5555555555557</v>
      </c>
      <c r="I142" s="41">
        <f t="shared" si="27"/>
        <v>2763.2435185185495</v>
      </c>
      <c r="J142" s="42">
        <f t="shared" si="21"/>
        <v>5018.7990740741052</v>
      </c>
      <c r="K142" s="39">
        <f t="shared" si="28"/>
        <v>689594.95544548798</v>
      </c>
      <c r="L142" s="40">
        <f t="shared" si="35"/>
        <v>1464.3214372310408</v>
      </c>
      <c r="M142" s="41">
        <f t="shared" si="22"/>
        <v>3505.4410235145638</v>
      </c>
      <c r="N142" s="42">
        <f t="shared" si="23"/>
        <v>4969.7624607456046</v>
      </c>
      <c r="O142" s="39" t="str">
        <f t="shared" si="29"/>
        <v/>
      </c>
      <c r="P142" s="43">
        <f>IF(O142="",0,IF(A142&lt;MIN(Nadpłaty!E:E),0,IF(O142&lt;IFERROR(VLOOKUP(A142,Nadpłaty!$E:$F,2,FALSE),Nadpłaty!$I$2*Kredyt!$B$7),O142-Q142,IF(A142&gt;MAX(Nadpłaty!$E:$E),Nadpłaty!$I$2*Kredyt!$B$7,IFERROR(VLOOKUP(A142,Nadpłaty!$E:$F,2,FALSE),0)))))</f>
        <v>0</v>
      </c>
      <c r="Q142" s="40" t="str">
        <f t="shared" si="30"/>
        <v/>
      </c>
      <c r="R142" s="41" t="str">
        <f t="shared" si="31"/>
        <v/>
      </c>
      <c r="S142" s="42">
        <f t="shared" si="24"/>
        <v>0</v>
      </c>
      <c r="T142" s="39" t="str">
        <f t="shared" si="32"/>
        <v/>
      </c>
      <c r="U142" s="43">
        <f>IF(T142="",0,IF(A142&lt;MIN(Nadpłaty!J:J),0,IF(T142&lt;IFERROR(VLOOKUP(A142,Nadpłaty!$E:$F,2,FALSE),Nadpłaty!$I$2*Kredyt!$B$7),T142-V142,IF(A142&gt;MAX(Nadpłaty!$E:$E),Nadpłaty!$I$2*Kredyt!$B$7,IFERROR(VLOOKUP(A142,Nadpłaty!$E:$F,2,FALSE),0)))))</f>
        <v>0</v>
      </c>
      <c r="V142" s="40" t="str">
        <f t="shared" si="33"/>
        <v/>
      </c>
      <c r="W142" s="41" t="str">
        <f t="shared" si="25"/>
        <v/>
      </c>
      <c r="X142" s="42">
        <f t="shared" si="36"/>
        <v>0</v>
      </c>
      <c r="Y142" s="2"/>
    </row>
    <row r="143" spans="1:25" ht="12.75" customHeight="1" x14ac:dyDescent="0.2">
      <c r="A143" s="27">
        <f t="shared" si="34"/>
        <v>47938</v>
      </c>
      <c r="B143" s="25">
        <f>ROWS($B$23:B143)</f>
        <v>121</v>
      </c>
      <c r="C143" s="34">
        <f>MIN(IF(A143&lt;=WIBOR!$K$5,0,ROUND(YEARFRAC(A143,WIBOR!$K$5)*12,0)),$B$10)</f>
        <v>36</v>
      </c>
      <c r="D143" s="28">
        <f>($B$9-IF(Kredyt!$B$5="3M",WIBOR!$K$6,WIBOR!$K$7)/100)*MIN(IF(A143&lt;=WIBOR!$K$5,0,ROUND(YEARFRAC(A143,WIBOR!$K$5)*12,0)),$B$10)/$B$10+IF(Kredyt!$B$5="3M",WIBOR!$K$6,WIBOR!$K$7)/100</f>
        <v>0.04</v>
      </c>
      <c r="E143" s="28">
        <f>IFERROR(VLOOKUP(A143,WIBOR!$F:$H,IF(Kredyt!$B$5="3M",2,3),FALSE)/100,$B$9)</f>
        <v>0.04</v>
      </c>
      <c r="F143" s="26">
        <f t="shared" si="37"/>
        <v>6.0999999999999999E-2</v>
      </c>
      <c r="G143" s="39">
        <f t="shared" si="26"/>
        <v>541333.33333333954</v>
      </c>
      <c r="H143" s="40">
        <f t="shared" si="20"/>
        <v>2255.5555555555557</v>
      </c>
      <c r="I143" s="41">
        <f t="shared" si="27"/>
        <v>2751.7777777778097</v>
      </c>
      <c r="J143" s="42">
        <f t="shared" si="21"/>
        <v>5007.3333333333649</v>
      </c>
      <c r="K143" s="39">
        <f t="shared" si="28"/>
        <v>688130.63400825695</v>
      </c>
      <c r="L143" s="40">
        <f t="shared" si="35"/>
        <v>1471.7650712036325</v>
      </c>
      <c r="M143" s="41">
        <f t="shared" si="22"/>
        <v>3497.997389541973</v>
      </c>
      <c r="N143" s="42">
        <f t="shared" si="23"/>
        <v>4969.7624607456055</v>
      </c>
      <c r="O143" s="39" t="str">
        <f t="shared" si="29"/>
        <v/>
      </c>
      <c r="P143" s="43">
        <f>IF(O143="",0,IF(A143&lt;MIN(Nadpłaty!E:E),0,IF(O143&lt;IFERROR(VLOOKUP(A143,Nadpłaty!$E:$F,2,FALSE),Nadpłaty!$I$2*Kredyt!$B$7),O143-Q143,IF(A143&gt;MAX(Nadpłaty!$E:$E),Nadpłaty!$I$2*Kredyt!$B$7,IFERROR(VLOOKUP(A143,Nadpłaty!$E:$F,2,FALSE),0)))))</f>
        <v>0</v>
      </c>
      <c r="Q143" s="40" t="str">
        <f t="shared" si="30"/>
        <v/>
      </c>
      <c r="R143" s="41" t="str">
        <f t="shared" si="31"/>
        <v/>
      </c>
      <c r="S143" s="42">
        <f t="shared" si="24"/>
        <v>0</v>
      </c>
      <c r="T143" s="39" t="str">
        <f t="shared" si="32"/>
        <v/>
      </c>
      <c r="U143" s="43">
        <f>IF(T143="",0,IF(A143&lt;MIN(Nadpłaty!J:J),0,IF(T143&lt;IFERROR(VLOOKUP(A143,Nadpłaty!$E:$F,2,FALSE),Nadpłaty!$I$2*Kredyt!$B$7),T143-V143,IF(A143&gt;MAX(Nadpłaty!$E:$E),Nadpłaty!$I$2*Kredyt!$B$7,IFERROR(VLOOKUP(A143,Nadpłaty!$E:$F,2,FALSE),0)))))</f>
        <v>0</v>
      </c>
      <c r="V143" s="40" t="str">
        <f t="shared" si="33"/>
        <v/>
      </c>
      <c r="W143" s="41" t="str">
        <f t="shared" si="25"/>
        <v/>
      </c>
      <c r="X143" s="42">
        <f t="shared" si="36"/>
        <v>0</v>
      </c>
      <c r="Y143" s="2"/>
    </row>
    <row r="144" spans="1:25" ht="12.75" customHeight="1" x14ac:dyDescent="0.2">
      <c r="A144" s="27">
        <f t="shared" si="34"/>
        <v>47968</v>
      </c>
      <c r="B144" s="25">
        <f>ROWS($B$23:B144)</f>
        <v>122</v>
      </c>
      <c r="C144" s="34">
        <f>MIN(IF(A144&lt;=WIBOR!$K$5,0,ROUND(YEARFRAC(A144,WIBOR!$K$5)*12,0)),$B$10)</f>
        <v>36</v>
      </c>
      <c r="D144" s="28">
        <f>($B$9-IF(Kredyt!$B$5="3M",WIBOR!$K$6,WIBOR!$K$7)/100)*MIN(IF(A144&lt;=WIBOR!$K$5,0,ROUND(YEARFRAC(A144,WIBOR!$K$5)*12,0)),$B$10)/$B$10+IF(Kredyt!$B$5="3M",WIBOR!$K$6,WIBOR!$K$7)/100</f>
        <v>0.04</v>
      </c>
      <c r="E144" s="28">
        <f>IFERROR(VLOOKUP(A144,WIBOR!$F:$H,IF(Kredyt!$B$5="3M",2,3),FALSE)/100,$B$9)</f>
        <v>0.04</v>
      </c>
      <c r="F144" s="26">
        <f t="shared" si="37"/>
        <v>6.0999999999999999E-2</v>
      </c>
      <c r="G144" s="39">
        <f t="shared" si="26"/>
        <v>539077.77777778404</v>
      </c>
      <c r="H144" s="40">
        <f t="shared" si="20"/>
        <v>2255.5555555555557</v>
      </c>
      <c r="I144" s="41">
        <f t="shared" si="27"/>
        <v>2740.3120370370689</v>
      </c>
      <c r="J144" s="42">
        <f t="shared" si="21"/>
        <v>4995.8675925926245</v>
      </c>
      <c r="K144" s="39">
        <f t="shared" si="28"/>
        <v>686658.86893705337</v>
      </c>
      <c r="L144" s="40">
        <f t="shared" si="35"/>
        <v>1479.2465436489174</v>
      </c>
      <c r="M144" s="41">
        <f t="shared" si="22"/>
        <v>3490.5159170966876</v>
      </c>
      <c r="N144" s="42">
        <f t="shared" si="23"/>
        <v>4969.7624607456055</v>
      </c>
      <c r="O144" s="39" t="str">
        <f t="shared" si="29"/>
        <v/>
      </c>
      <c r="P144" s="43">
        <f>IF(O144="",0,IF(A144&lt;MIN(Nadpłaty!E:E),0,IF(O144&lt;IFERROR(VLOOKUP(A144,Nadpłaty!$E:$F,2,FALSE),Nadpłaty!$I$2*Kredyt!$B$7),O144-Q144,IF(A144&gt;MAX(Nadpłaty!$E:$E),Nadpłaty!$I$2*Kredyt!$B$7,IFERROR(VLOOKUP(A144,Nadpłaty!$E:$F,2,FALSE),0)))))</f>
        <v>0</v>
      </c>
      <c r="Q144" s="40" t="str">
        <f t="shared" si="30"/>
        <v/>
      </c>
      <c r="R144" s="41" t="str">
        <f t="shared" si="31"/>
        <v/>
      </c>
      <c r="S144" s="42">
        <f t="shared" si="24"/>
        <v>0</v>
      </c>
      <c r="T144" s="39" t="str">
        <f t="shared" si="32"/>
        <v/>
      </c>
      <c r="U144" s="43">
        <f>IF(T144="",0,IF(A144&lt;MIN(Nadpłaty!J:J),0,IF(T144&lt;IFERROR(VLOOKUP(A144,Nadpłaty!$E:$F,2,FALSE),Nadpłaty!$I$2*Kredyt!$B$7),T144-V144,IF(A144&gt;MAX(Nadpłaty!$E:$E),Nadpłaty!$I$2*Kredyt!$B$7,IFERROR(VLOOKUP(A144,Nadpłaty!$E:$F,2,FALSE),0)))))</f>
        <v>0</v>
      </c>
      <c r="V144" s="40" t="str">
        <f t="shared" si="33"/>
        <v/>
      </c>
      <c r="W144" s="41" t="str">
        <f t="shared" si="25"/>
        <v/>
      </c>
      <c r="X144" s="42">
        <f t="shared" si="36"/>
        <v>0</v>
      </c>
      <c r="Y144" s="2"/>
    </row>
    <row r="145" spans="1:25" ht="12.75" customHeight="1" x14ac:dyDescent="0.2">
      <c r="A145" s="27">
        <f t="shared" si="34"/>
        <v>47999</v>
      </c>
      <c r="B145" s="25">
        <f>ROWS($B$23:B145)</f>
        <v>123</v>
      </c>
      <c r="C145" s="34">
        <f>MIN(IF(A145&lt;=WIBOR!$K$5,0,ROUND(YEARFRAC(A145,WIBOR!$K$5)*12,0)),$B$10)</f>
        <v>36</v>
      </c>
      <c r="D145" s="28">
        <f>($B$9-IF(Kredyt!$B$5="3M",WIBOR!$K$6,WIBOR!$K$7)/100)*MIN(IF(A145&lt;=WIBOR!$K$5,0,ROUND(YEARFRAC(A145,WIBOR!$K$5)*12,0)),$B$10)/$B$10+IF(Kredyt!$B$5="3M",WIBOR!$K$6,WIBOR!$K$7)/100</f>
        <v>0.04</v>
      </c>
      <c r="E145" s="28">
        <f>IFERROR(VLOOKUP(A145,WIBOR!$F:$H,IF(Kredyt!$B$5="3M",2,3),FALSE)/100,$B$9)</f>
        <v>0.04</v>
      </c>
      <c r="F145" s="26">
        <f t="shared" si="37"/>
        <v>6.0999999999999999E-2</v>
      </c>
      <c r="G145" s="39">
        <f t="shared" si="26"/>
        <v>536822.22222222853</v>
      </c>
      <c r="H145" s="40">
        <f t="shared" si="20"/>
        <v>2255.5555555555557</v>
      </c>
      <c r="I145" s="41">
        <f t="shared" si="27"/>
        <v>2728.8462962963281</v>
      </c>
      <c r="J145" s="42">
        <f t="shared" si="21"/>
        <v>4984.4018518518842</v>
      </c>
      <c r="K145" s="39">
        <f t="shared" si="28"/>
        <v>685179.62239340448</v>
      </c>
      <c r="L145" s="40">
        <f t="shared" si="35"/>
        <v>1486.7660469124662</v>
      </c>
      <c r="M145" s="41">
        <f t="shared" si="22"/>
        <v>3482.9964138331393</v>
      </c>
      <c r="N145" s="42">
        <f t="shared" si="23"/>
        <v>4969.7624607456055</v>
      </c>
      <c r="O145" s="39" t="str">
        <f t="shared" si="29"/>
        <v/>
      </c>
      <c r="P145" s="43">
        <f>IF(O145="",0,IF(A145&lt;MIN(Nadpłaty!E:E),0,IF(O145&lt;IFERROR(VLOOKUP(A145,Nadpłaty!$E:$F,2,FALSE),Nadpłaty!$I$2*Kredyt!$B$7),O145-Q145,IF(A145&gt;MAX(Nadpłaty!$E:$E),Nadpłaty!$I$2*Kredyt!$B$7,IFERROR(VLOOKUP(A145,Nadpłaty!$E:$F,2,FALSE),0)))))</f>
        <v>0</v>
      </c>
      <c r="Q145" s="40" t="str">
        <f t="shared" si="30"/>
        <v/>
      </c>
      <c r="R145" s="41" t="str">
        <f t="shared" si="31"/>
        <v/>
      </c>
      <c r="S145" s="42">
        <f t="shared" si="24"/>
        <v>0</v>
      </c>
      <c r="T145" s="39" t="str">
        <f t="shared" si="32"/>
        <v/>
      </c>
      <c r="U145" s="43">
        <f>IF(T145="",0,IF(A145&lt;MIN(Nadpłaty!J:J),0,IF(T145&lt;IFERROR(VLOOKUP(A145,Nadpłaty!$E:$F,2,FALSE),Nadpłaty!$I$2*Kredyt!$B$7),T145-V145,IF(A145&gt;MAX(Nadpłaty!$E:$E),Nadpłaty!$I$2*Kredyt!$B$7,IFERROR(VLOOKUP(A145,Nadpłaty!$E:$F,2,FALSE),0)))))</f>
        <v>0</v>
      </c>
      <c r="V145" s="40" t="str">
        <f t="shared" si="33"/>
        <v/>
      </c>
      <c r="W145" s="41" t="str">
        <f t="shared" si="25"/>
        <v/>
      </c>
      <c r="X145" s="42">
        <f t="shared" si="36"/>
        <v>0</v>
      </c>
      <c r="Y145" s="2"/>
    </row>
    <row r="146" spans="1:25" ht="12.75" customHeight="1" x14ac:dyDescent="0.2">
      <c r="A146" s="27">
        <f t="shared" si="34"/>
        <v>48029</v>
      </c>
      <c r="B146" s="25">
        <f>ROWS($B$23:B146)</f>
        <v>124</v>
      </c>
      <c r="C146" s="34">
        <f>MIN(IF(A146&lt;=WIBOR!$K$5,0,ROUND(YEARFRAC(A146,WIBOR!$K$5)*12,0)),$B$10)</f>
        <v>36</v>
      </c>
      <c r="D146" s="28">
        <f>($B$9-IF(Kredyt!$B$5="3M",WIBOR!$K$6,WIBOR!$K$7)/100)*MIN(IF(A146&lt;=WIBOR!$K$5,0,ROUND(YEARFRAC(A146,WIBOR!$K$5)*12,0)),$B$10)/$B$10+IF(Kredyt!$B$5="3M",WIBOR!$K$6,WIBOR!$K$7)/100</f>
        <v>0.04</v>
      </c>
      <c r="E146" s="28">
        <f>IFERROR(VLOOKUP(A146,WIBOR!$F:$H,IF(Kredyt!$B$5="3M",2,3),FALSE)/100,$B$9)</f>
        <v>0.04</v>
      </c>
      <c r="F146" s="26">
        <f t="shared" si="37"/>
        <v>6.0999999999999999E-2</v>
      </c>
      <c r="G146" s="39">
        <f t="shared" si="26"/>
        <v>534566.66666667303</v>
      </c>
      <c r="H146" s="40">
        <f t="shared" si="20"/>
        <v>2255.5555555555557</v>
      </c>
      <c r="I146" s="41">
        <f t="shared" si="27"/>
        <v>2717.3805555555878</v>
      </c>
      <c r="J146" s="42">
        <f t="shared" si="21"/>
        <v>4972.936111111143</v>
      </c>
      <c r="K146" s="39">
        <f t="shared" si="28"/>
        <v>683692.85634649207</v>
      </c>
      <c r="L146" s="40">
        <f t="shared" si="35"/>
        <v>1494.3237743176048</v>
      </c>
      <c r="M146" s="41">
        <f t="shared" si="22"/>
        <v>3475.4386864280009</v>
      </c>
      <c r="N146" s="42">
        <f t="shared" si="23"/>
        <v>4969.7624607456055</v>
      </c>
      <c r="O146" s="39" t="str">
        <f t="shared" si="29"/>
        <v/>
      </c>
      <c r="P146" s="43">
        <f>IF(O146="",0,IF(A146&lt;MIN(Nadpłaty!E:E),0,IF(O146&lt;IFERROR(VLOOKUP(A146,Nadpłaty!$E:$F,2,FALSE),Nadpłaty!$I$2*Kredyt!$B$7),O146-Q146,IF(A146&gt;MAX(Nadpłaty!$E:$E),Nadpłaty!$I$2*Kredyt!$B$7,IFERROR(VLOOKUP(A146,Nadpłaty!$E:$F,2,FALSE),0)))))</f>
        <v>0</v>
      </c>
      <c r="Q146" s="40" t="str">
        <f t="shared" si="30"/>
        <v/>
      </c>
      <c r="R146" s="41" t="str">
        <f t="shared" si="31"/>
        <v/>
      </c>
      <c r="S146" s="42">
        <f t="shared" si="24"/>
        <v>0</v>
      </c>
      <c r="T146" s="39" t="str">
        <f t="shared" si="32"/>
        <v/>
      </c>
      <c r="U146" s="43">
        <f>IF(T146="",0,IF(A146&lt;MIN(Nadpłaty!J:J),0,IF(T146&lt;IFERROR(VLOOKUP(A146,Nadpłaty!$E:$F,2,FALSE),Nadpłaty!$I$2*Kredyt!$B$7),T146-V146,IF(A146&gt;MAX(Nadpłaty!$E:$E),Nadpłaty!$I$2*Kredyt!$B$7,IFERROR(VLOOKUP(A146,Nadpłaty!$E:$F,2,FALSE),0)))))</f>
        <v>0</v>
      </c>
      <c r="V146" s="40" t="str">
        <f t="shared" si="33"/>
        <v/>
      </c>
      <c r="W146" s="41" t="str">
        <f t="shared" si="25"/>
        <v/>
      </c>
      <c r="X146" s="42">
        <f t="shared" si="36"/>
        <v>0</v>
      </c>
      <c r="Y146" s="2"/>
    </row>
    <row r="147" spans="1:25" ht="12.75" customHeight="1" x14ac:dyDescent="0.2">
      <c r="A147" s="27">
        <f t="shared" si="34"/>
        <v>48060</v>
      </c>
      <c r="B147" s="25">
        <f>ROWS($B$23:B147)</f>
        <v>125</v>
      </c>
      <c r="C147" s="34">
        <f>MIN(IF(A147&lt;=WIBOR!$K$5,0,ROUND(YEARFRAC(A147,WIBOR!$K$5)*12,0)),$B$10)</f>
        <v>36</v>
      </c>
      <c r="D147" s="28">
        <f>($B$9-IF(Kredyt!$B$5="3M",WIBOR!$K$6,WIBOR!$K$7)/100)*MIN(IF(A147&lt;=WIBOR!$K$5,0,ROUND(YEARFRAC(A147,WIBOR!$K$5)*12,0)),$B$10)/$B$10+IF(Kredyt!$B$5="3M",WIBOR!$K$6,WIBOR!$K$7)/100</f>
        <v>0.04</v>
      </c>
      <c r="E147" s="28">
        <f>IFERROR(VLOOKUP(A147,WIBOR!$F:$H,IF(Kredyt!$B$5="3M",2,3),FALSE)/100,$B$9)</f>
        <v>0.04</v>
      </c>
      <c r="F147" s="26">
        <f t="shared" si="37"/>
        <v>6.0999999999999999E-2</v>
      </c>
      <c r="G147" s="39">
        <f t="shared" si="26"/>
        <v>532311.11111111753</v>
      </c>
      <c r="H147" s="40">
        <f t="shared" si="20"/>
        <v>2255.5555555555557</v>
      </c>
      <c r="I147" s="41">
        <f t="shared" si="27"/>
        <v>2705.9148148148474</v>
      </c>
      <c r="J147" s="42">
        <f t="shared" si="21"/>
        <v>4961.4703703704035</v>
      </c>
      <c r="K147" s="39">
        <f t="shared" si="28"/>
        <v>682198.53257217444</v>
      </c>
      <c r="L147" s="40">
        <f t="shared" si="35"/>
        <v>1501.9199201703857</v>
      </c>
      <c r="M147" s="41">
        <f t="shared" si="22"/>
        <v>3467.84254057522</v>
      </c>
      <c r="N147" s="42">
        <f t="shared" si="23"/>
        <v>4969.7624607456055</v>
      </c>
      <c r="O147" s="39" t="str">
        <f t="shared" si="29"/>
        <v/>
      </c>
      <c r="P147" s="43">
        <f>IF(O147="",0,IF(A147&lt;MIN(Nadpłaty!E:E),0,IF(O147&lt;IFERROR(VLOOKUP(A147,Nadpłaty!$E:$F,2,FALSE),Nadpłaty!$I$2*Kredyt!$B$7),O147-Q147,IF(A147&gt;MAX(Nadpłaty!$E:$E),Nadpłaty!$I$2*Kredyt!$B$7,IFERROR(VLOOKUP(A147,Nadpłaty!$E:$F,2,FALSE),0)))))</f>
        <v>0</v>
      </c>
      <c r="Q147" s="40" t="str">
        <f t="shared" si="30"/>
        <v/>
      </c>
      <c r="R147" s="41" t="str">
        <f t="shared" si="31"/>
        <v/>
      </c>
      <c r="S147" s="42">
        <f t="shared" si="24"/>
        <v>0</v>
      </c>
      <c r="T147" s="39" t="str">
        <f t="shared" si="32"/>
        <v/>
      </c>
      <c r="U147" s="43">
        <f>IF(T147="",0,IF(A147&lt;MIN(Nadpłaty!J:J),0,IF(T147&lt;IFERROR(VLOOKUP(A147,Nadpłaty!$E:$F,2,FALSE),Nadpłaty!$I$2*Kredyt!$B$7),T147-V147,IF(A147&gt;MAX(Nadpłaty!$E:$E),Nadpłaty!$I$2*Kredyt!$B$7,IFERROR(VLOOKUP(A147,Nadpłaty!$E:$F,2,FALSE),0)))))</f>
        <v>0</v>
      </c>
      <c r="V147" s="40" t="str">
        <f t="shared" si="33"/>
        <v/>
      </c>
      <c r="W147" s="41" t="str">
        <f t="shared" si="25"/>
        <v/>
      </c>
      <c r="X147" s="42">
        <f t="shared" si="36"/>
        <v>0</v>
      </c>
      <c r="Y147" s="2"/>
    </row>
    <row r="148" spans="1:25" ht="12.75" customHeight="1" x14ac:dyDescent="0.2">
      <c r="A148" s="27">
        <f t="shared" si="34"/>
        <v>48091</v>
      </c>
      <c r="B148" s="25">
        <f>ROWS($B$23:B148)</f>
        <v>126</v>
      </c>
      <c r="C148" s="34">
        <f>MIN(IF(A148&lt;=WIBOR!$K$5,0,ROUND(YEARFRAC(A148,WIBOR!$K$5)*12,0)),$B$10)</f>
        <v>36</v>
      </c>
      <c r="D148" s="28">
        <f>($B$9-IF(Kredyt!$B$5="3M",WIBOR!$K$6,WIBOR!$K$7)/100)*MIN(IF(A148&lt;=WIBOR!$K$5,0,ROUND(YEARFRAC(A148,WIBOR!$K$5)*12,0)),$B$10)/$B$10+IF(Kredyt!$B$5="3M",WIBOR!$K$6,WIBOR!$K$7)/100</f>
        <v>0.04</v>
      </c>
      <c r="E148" s="28">
        <f>IFERROR(VLOOKUP(A148,WIBOR!$F:$H,IF(Kredyt!$B$5="3M",2,3),FALSE)/100,$B$9)</f>
        <v>0.04</v>
      </c>
      <c r="F148" s="26">
        <f t="shared" si="37"/>
        <v>6.0999999999999999E-2</v>
      </c>
      <c r="G148" s="39">
        <f t="shared" si="26"/>
        <v>530055.55555556202</v>
      </c>
      <c r="H148" s="40">
        <f t="shared" si="20"/>
        <v>2255.5555555555557</v>
      </c>
      <c r="I148" s="41">
        <f t="shared" si="27"/>
        <v>2694.4490740741071</v>
      </c>
      <c r="J148" s="42">
        <f t="shared" si="21"/>
        <v>4950.0046296296623</v>
      </c>
      <c r="K148" s="39">
        <f t="shared" si="28"/>
        <v>680696.61265200411</v>
      </c>
      <c r="L148" s="40">
        <f t="shared" si="35"/>
        <v>1509.5546797645857</v>
      </c>
      <c r="M148" s="41">
        <f t="shared" si="22"/>
        <v>3460.2077809810212</v>
      </c>
      <c r="N148" s="42">
        <f t="shared" si="23"/>
        <v>4969.7624607456073</v>
      </c>
      <c r="O148" s="39" t="str">
        <f t="shared" si="29"/>
        <v/>
      </c>
      <c r="P148" s="43">
        <f>IF(O148="",0,IF(A148&lt;MIN(Nadpłaty!E:E),0,IF(O148&lt;IFERROR(VLOOKUP(A148,Nadpłaty!$E:$F,2,FALSE),Nadpłaty!$I$2*Kredyt!$B$7),O148-Q148,IF(A148&gt;MAX(Nadpłaty!$E:$E),Nadpłaty!$I$2*Kredyt!$B$7,IFERROR(VLOOKUP(A148,Nadpłaty!$E:$F,2,FALSE),0)))))</f>
        <v>0</v>
      </c>
      <c r="Q148" s="40" t="str">
        <f t="shared" si="30"/>
        <v/>
      </c>
      <c r="R148" s="41" t="str">
        <f t="shared" si="31"/>
        <v/>
      </c>
      <c r="S148" s="42">
        <f t="shared" si="24"/>
        <v>0</v>
      </c>
      <c r="T148" s="39" t="str">
        <f t="shared" si="32"/>
        <v/>
      </c>
      <c r="U148" s="43">
        <f>IF(T148="",0,IF(A148&lt;MIN(Nadpłaty!J:J),0,IF(T148&lt;IFERROR(VLOOKUP(A148,Nadpłaty!$E:$F,2,FALSE),Nadpłaty!$I$2*Kredyt!$B$7),T148-V148,IF(A148&gt;MAX(Nadpłaty!$E:$E),Nadpłaty!$I$2*Kredyt!$B$7,IFERROR(VLOOKUP(A148,Nadpłaty!$E:$F,2,FALSE),0)))))</f>
        <v>0</v>
      </c>
      <c r="V148" s="40" t="str">
        <f t="shared" si="33"/>
        <v/>
      </c>
      <c r="W148" s="41" t="str">
        <f t="shared" si="25"/>
        <v/>
      </c>
      <c r="X148" s="42">
        <f t="shared" si="36"/>
        <v>0</v>
      </c>
      <c r="Y148" s="2"/>
    </row>
    <row r="149" spans="1:25" ht="12.75" customHeight="1" x14ac:dyDescent="0.2">
      <c r="A149" s="27">
        <f t="shared" si="34"/>
        <v>48121</v>
      </c>
      <c r="B149" s="25">
        <f>ROWS($B$23:B149)</f>
        <v>127</v>
      </c>
      <c r="C149" s="34">
        <f>MIN(IF(A149&lt;=WIBOR!$K$5,0,ROUND(YEARFRAC(A149,WIBOR!$K$5)*12,0)),$B$10)</f>
        <v>36</v>
      </c>
      <c r="D149" s="28">
        <f>($B$9-IF(Kredyt!$B$5="3M",WIBOR!$K$6,WIBOR!$K$7)/100)*MIN(IF(A149&lt;=WIBOR!$K$5,0,ROUND(YEARFRAC(A149,WIBOR!$K$5)*12,0)),$B$10)/$B$10+IF(Kredyt!$B$5="3M",WIBOR!$K$6,WIBOR!$K$7)/100</f>
        <v>0.04</v>
      </c>
      <c r="E149" s="28">
        <f>IFERROR(VLOOKUP(A149,WIBOR!$F:$H,IF(Kredyt!$B$5="3M",2,3),FALSE)/100,$B$9)</f>
        <v>0.04</v>
      </c>
      <c r="F149" s="26">
        <f t="shared" si="37"/>
        <v>6.0999999999999999E-2</v>
      </c>
      <c r="G149" s="39">
        <f t="shared" si="26"/>
        <v>527800.00000000652</v>
      </c>
      <c r="H149" s="40">
        <f t="shared" si="20"/>
        <v>2255.5555555555557</v>
      </c>
      <c r="I149" s="41">
        <f t="shared" si="27"/>
        <v>2682.9833333333663</v>
      </c>
      <c r="J149" s="42">
        <f t="shared" si="21"/>
        <v>4938.538888888922</v>
      </c>
      <c r="K149" s="39">
        <f t="shared" si="28"/>
        <v>679187.05797223956</v>
      </c>
      <c r="L149" s="40">
        <f t="shared" si="35"/>
        <v>1517.2282493867219</v>
      </c>
      <c r="M149" s="41">
        <f t="shared" si="22"/>
        <v>3452.5342113588845</v>
      </c>
      <c r="N149" s="42">
        <f t="shared" si="23"/>
        <v>4969.7624607456064</v>
      </c>
      <c r="O149" s="39" t="str">
        <f t="shared" si="29"/>
        <v/>
      </c>
      <c r="P149" s="43">
        <f>IF(O149="",0,IF(A149&lt;MIN(Nadpłaty!E:E),0,IF(O149&lt;IFERROR(VLOOKUP(A149,Nadpłaty!$E:$F,2,FALSE),Nadpłaty!$I$2*Kredyt!$B$7),O149-Q149,IF(A149&gt;MAX(Nadpłaty!$E:$E),Nadpłaty!$I$2*Kredyt!$B$7,IFERROR(VLOOKUP(A149,Nadpłaty!$E:$F,2,FALSE),0)))))</f>
        <v>0</v>
      </c>
      <c r="Q149" s="40" t="str">
        <f t="shared" si="30"/>
        <v/>
      </c>
      <c r="R149" s="41" t="str">
        <f t="shared" si="31"/>
        <v/>
      </c>
      <c r="S149" s="42">
        <f t="shared" si="24"/>
        <v>0</v>
      </c>
      <c r="T149" s="39" t="str">
        <f t="shared" si="32"/>
        <v/>
      </c>
      <c r="U149" s="43">
        <f>IF(T149="",0,IF(A149&lt;MIN(Nadpłaty!J:J),0,IF(T149&lt;IFERROR(VLOOKUP(A149,Nadpłaty!$E:$F,2,FALSE),Nadpłaty!$I$2*Kredyt!$B$7),T149-V149,IF(A149&gt;MAX(Nadpłaty!$E:$E),Nadpłaty!$I$2*Kredyt!$B$7,IFERROR(VLOOKUP(A149,Nadpłaty!$E:$F,2,FALSE),0)))))</f>
        <v>0</v>
      </c>
      <c r="V149" s="40" t="str">
        <f t="shared" si="33"/>
        <v/>
      </c>
      <c r="W149" s="41" t="str">
        <f t="shared" si="25"/>
        <v/>
      </c>
      <c r="X149" s="42">
        <f t="shared" si="36"/>
        <v>0</v>
      </c>
      <c r="Y149" s="2"/>
    </row>
    <row r="150" spans="1:25" ht="12.75" customHeight="1" x14ac:dyDescent="0.2">
      <c r="A150" s="27">
        <f t="shared" si="34"/>
        <v>48152</v>
      </c>
      <c r="B150" s="25">
        <f>ROWS($B$23:B150)</f>
        <v>128</v>
      </c>
      <c r="C150" s="34">
        <f>MIN(IF(A150&lt;=WIBOR!$K$5,0,ROUND(YEARFRAC(A150,WIBOR!$K$5)*12,0)),$B$10)</f>
        <v>36</v>
      </c>
      <c r="D150" s="28">
        <f>($B$9-IF(Kredyt!$B$5="3M",WIBOR!$K$6,WIBOR!$K$7)/100)*MIN(IF(A150&lt;=WIBOR!$K$5,0,ROUND(YEARFRAC(A150,WIBOR!$K$5)*12,0)),$B$10)/$B$10+IF(Kredyt!$B$5="3M",WIBOR!$K$6,WIBOR!$K$7)/100</f>
        <v>0.04</v>
      </c>
      <c r="E150" s="28">
        <f>IFERROR(VLOOKUP(A150,WIBOR!$F:$H,IF(Kredyt!$B$5="3M",2,3),FALSE)/100,$B$9)</f>
        <v>0.04</v>
      </c>
      <c r="F150" s="26">
        <f t="shared" si="37"/>
        <v>6.0999999999999999E-2</v>
      </c>
      <c r="G150" s="39">
        <f t="shared" si="26"/>
        <v>525544.44444445102</v>
      </c>
      <c r="H150" s="40">
        <f t="shared" si="20"/>
        <v>2255.5555555555557</v>
      </c>
      <c r="I150" s="41">
        <f t="shared" si="27"/>
        <v>2671.517592592626</v>
      </c>
      <c r="J150" s="42">
        <f t="shared" si="21"/>
        <v>4927.0731481481816</v>
      </c>
      <c r="K150" s="39">
        <f t="shared" si="28"/>
        <v>677669.8297228528</v>
      </c>
      <c r="L150" s="40">
        <f t="shared" si="35"/>
        <v>1524.9408263211046</v>
      </c>
      <c r="M150" s="41">
        <f t="shared" si="22"/>
        <v>3444.8216344245016</v>
      </c>
      <c r="N150" s="42">
        <f t="shared" si="23"/>
        <v>4969.7624607456064</v>
      </c>
      <c r="O150" s="39" t="str">
        <f t="shared" si="29"/>
        <v/>
      </c>
      <c r="P150" s="43">
        <f>IF(O150="",0,IF(A150&lt;MIN(Nadpłaty!E:E),0,IF(O150&lt;IFERROR(VLOOKUP(A150,Nadpłaty!$E:$F,2,FALSE),Nadpłaty!$I$2*Kredyt!$B$7),O150-Q150,IF(A150&gt;MAX(Nadpłaty!$E:$E),Nadpłaty!$I$2*Kredyt!$B$7,IFERROR(VLOOKUP(A150,Nadpłaty!$E:$F,2,FALSE),0)))))</f>
        <v>0</v>
      </c>
      <c r="Q150" s="40" t="str">
        <f t="shared" si="30"/>
        <v/>
      </c>
      <c r="R150" s="41" t="str">
        <f t="shared" si="31"/>
        <v/>
      </c>
      <c r="S150" s="42">
        <f t="shared" si="24"/>
        <v>0</v>
      </c>
      <c r="T150" s="39" t="str">
        <f t="shared" si="32"/>
        <v/>
      </c>
      <c r="U150" s="43">
        <f>IF(T150="",0,IF(A150&lt;MIN(Nadpłaty!J:J),0,IF(T150&lt;IFERROR(VLOOKUP(A150,Nadpłaty!$E:$F,2,FALSE),Nadpłaty!$I$2*Kredyt!$B$7),T150-V150,IF(A150&gt;MAX(Nadpłaty!$E:$E),Nadpłaty!$I$2*Kredyt!$B$7,IFERROR(VLOOKUP(A150,Nadpłaty!$E:$F,2,FALSE),0)))))</f>
        <v>0</v>
      </c>
      <c r="V150" s="40" t="str">
        <f t="shared" si="33"/>
        <v/>
      </c>
      <c r="W150" s="41" t="str">
        <f t="shared" si="25"/>
        <v/>
      </c>
      <c r="X150" s="42">
        <f t="shared" si="36"/>
        <v>0</v>
      </c>
      <c r="Y150" s="2"/>
    </row>
    <row r="151" spans="1:25" ht="12.75" customHeight="1" x14ac:dyDescent="0.2">
      <c r="A151" s="27">
        <f t="shared" si="34"/>
        <v>48182</v>
      </c>
      <c r="B151" s="25">
        <f>ROWS($B$23:B151)</f>
        <v>129</v>
      </c>
      <c r="C151" s="34">
        <f>MIN(IF(A151&lt;=WIBOR!$K$5,0,ROUND(YEARFRAC(A151,WIBOR!$K$5)*12,0)),$B$10)</f>
        <v>36</v>
      </c>
      <c r="D151" s="28">
        <f>($B$9-IF(Kredyt!$B$5="3M",WIBOR!$K$6,WIBOR!$K$7)/100)*MIN(IF(A151&lt;=WIBOR!$K$5,0,ROUND(YEARFRAC(A151,WIBOR!$K$5)*12,0)),$B$10)/$B$10+IF(Kredyt!$B$5="3M",WIBOR!$K$6,WIBOR!$K$7)/100</f>
        <v>0.04</v>
      </c>
      <c r="E151" s="28">
        <f>IFERROR(VLOOKUP(A151,WIBOR!$F:$H,IF(Kredyt!$B$5="3M",2,3),FALSE)/100,$B$9)</f>
        <v>0.04</v>
      </c>
      <c r="F151" s="26">
        <f t="shared" si="37"/>
        <v>6.0999999999999999E-2</v>
      </c>
      <c r="G151" s="39">
        <f t="shared" si="26"/>
        <v>523288.88888889545</v>
      </c>
      <c r="H151" s="40">
        <f t="shared" ref="H151:H214" si="38">IF(B151&gt;$B$4,"",$B$2/$B$4)</f>
        <v>2255.5555555555557</v>
      </c>
      <c r="I151" s="41">
        <f t="shared" si="27"/>
        <v>2660.0518518518852</v>
      </c>
      <c r="J151" s="42">
        <f t="shared" ref="J151:J214" si="39">IFERROR(H151+I151,"")</f>
        <v>4915.6074074074404</v>
      </c>
      <c r="K151" s="39">
        <f t="shared" si="28"/>
        <v>676144.88889653166</v>
      </c>
      <c r="L151" s="40">
        <f t="shared" si="35"/>
        <v>1532.6926088549039</v>
      </c>
      <c r="M151" s="41">
        <f t="shared" ref="M151:M214" si="40">IFERROR(K151*F151/12,"")</f>
        <v>3437.0698518907025</v>
      </c>
      <c r="N151" s="42">
        <f t="shared" ref="N151:N214" si="41">IFERROR(L151+M151,"")</f>
        <v>4969.7624607456064</v>
      </c>
      <c r="O151" s="39" t="str">
        <f t="shared" si="29"/>
        <v/>
      </c>
      <c r="P151" s="43">
        <f>IF(O151="",0,IF(A151&lt;MIN(Nadpłaty!E:E),0,IF(O151&lt;IFERROR(VLOOKUP(A151,Nadpłaty!$E:$F,2,FALSE),Nadpłaty!$I$2*Kredyt!$B$7),O151-Q151,IF(A151&gt;MAX(Nadpłaty!$E:$E),Nadpłaty!$I$2*Kredyt!$B$7,IFERROR(VLOOKUP(A151,Nadpłaty!$E:$F,2,FALSE),0)))))</f>
        <v>0</v>
      </c>
      <c r="Q151" s="40" t="str">
        <f t="shared" si="30"/>
        <v/>
      </c>
      <c r="R151" s="41" t="str">
        <f t="shared" si="31"/>
        <v/>
      </c>
      <c r="S151" s="42">
        <f t="shared" ref="S151:S214" si="42">SUM(Q151:R151)</f>
        <v>0</v>
      </c>
      <c r="T151" s="39" t="str">
        <f t="shared" si="32"/>
        <v/>
      </c>
      <c r="U151" s="43">
        <f>IF(T151="",0,IF(A151&lt;MIN(Nadpłaty!J:J),0,IF(T151&lt;IFERROR(VLOOKUP(A151,Nadpłaty!$E:$F,2,FALSE),Nadpłaty!$I$2*Kredyt!$B$7),T151-V151,IF(A151&gt;MAX(Nadpłaty!$E:$E),Nadpłaty!$I$2*Kredyt!$B$7,IFERROR(VLOOKUP(A151,Nadpłaty!$E:$F,2,FALSE),0)))))</f>
        <v>0</v>
      </c>
      <c r="V151" s="40" t="str">
        <f t="shared" si="33"/>
        <v/>
      </c>
      <c r="W151" s="41" t="str">
        <f t="shared" ref="W151:W214" si="43">IFERROR(T151*F151/12,"")</f>
        <v/>
      </c>
      <c r="X151" s="42">
        <f t="shared" si="36"/>
        <v>0</v>
      </c>
      <c r="Y151" s="2"/>
    </row>
    <row r="152" spans="1:25" ht="12.75" customHeight="1" x14ac:dyDescent="0.2">
      <c r="A152" s="27">
        <f t="shared" si="34"/>
        <v>48213</v>
      </c>
      <c r="B152" s="25">
        <f>ROWS($B$23:B152)</f>
        <v>130</v>
      </c>
      <c r="C152" s="34">
        <f>MIN(IF(A152&lt;=WIBOR!$K$5,0,ROUND(YEARFRAC(A152,WIBOR!$K$5)*12,0)),$B$10)</f>
        <v>36</v>
      </c>
      <c r="D152" s="28">
        <f>($B$9-IF(Kredyt!$B$5="3M",WIBOR!$K$6,WIBOR!$K$7)/100)*MIN(IF(A152&lt;=WIBOR!$K$5,0,ROUND(YEARFRAC(A152,WIBOR!$K$5)*12,0)),$B$10)/$B$10+IF(Kredyt!$B$5="3M",WIBOR!$K$6,WIBOR!$K$7)/100</f>
        <v>0.04</v>
      </c>
      <c r="E152" s="28">
        <f>IFERROR(VLOOKUP(A152,WIBOR!$F:$H,IF(Kredyt!$B$5="3M",2,3),FALSE)/100,$B$9)</f>
        <v>0.04</v>
      </c>
      <c r="F152" s="26">
        <f t="shared" si="37"/>
        <v>6.0999999999999999E-2</v>
      </c>
      <c r="G152" s="39">
        <f t="shared" ref="G152:G215" si="44">IFERROR(G151-H152,"")</f>
        <v>521033.33333333989</v>
      </c>
      <c r="H152" s="40">
        <f t="shared" si="38"/>
        <v>2255.5555555555557</v>
      </c>
      <c r="I152" s="41">
        <f t="shared" ref="I152:I215" si="45">IFERROR(G152*F152/12,"")</f>
        <v>2648.5861111111444</v>
      </c>
      <c r="J152" s="42">
        <f t="shared" si="39"/>
        <v>4904.1416666667001</v>
      </c>
      <c r="K152" s="39">
        <f t="shared" ref="K152:K215" si="46">IFERROR(K151-L151,"")</f>
        <v>674612.19628767681</v>
      </c>
      <c r="L152" s="40">
        <f t="shared" si="35"/>
        <v>1540.4837962832491</v>
      </c>
      <c r="M152" s="41">
        <f t="shared" si="40"/>
        <v>3429.278664462357</v>
      </c>
      <c r="N152" s="42">
        <f t="shared" si="41"/>
        <v>4969.7624607456064</v>
      </c>
      <c r="O152" s="39" t="str">
        <f t="shared" ref="O152:O215" si="47">IFERROR(IF((ROUND(O151-P151-Q151,2))&lt;=0,"",O151-P151-Q151),"")</f>
        <v/>
      </c>
      <c r="P152" s="43">
        <f>IF(O152="",0,IF(A152&lt;MIN(Nadpłaty!E:E),0,IF(O152&lt;IFERROR(VLOOKUP(A152,Nadpłaty!$E:$F,2,FALSE),Nadpłaty!$I$2*Kredyt!$B$7),O152-Q152,IF(A152&gt;MAX(Nadpłaty!$E:$E),Nadpłaty!$I$2*Kredyt!$B$7,IFERROR(VLOOKUP(A152,Nadpłaty!$E:$F,2,FALSE),0)))))</f>
        <v>0</v>
      </c>
      <c r="Q152" s="40" t="str">
        <f t="shared" ref="Q152:Q215" si="48">IFERROR(-PPMT(F152/12,B152-B151,B$4-B151,O152),"")</f>
        <v/>
      </c>
      <c r="R152" s="41" t="str">
        <f t="shared" ref="R152:R215" si="49">IFERROR(IPMT(F152/12,B152-B151,$B$4-B151,-O152),"")</f>
        <v/>
      </c>
      <c r="S152" s="42">
        <f t="shared" si="42"/>
        <v>0</v>
      </c>
      <c r="T152" s="39" t="str">
        <f t="shared" ref="T152:T215" si="50">IFERROR(IF((ROUND(T151-U151-V151,2))&lt;=0,"",T151-U151-V151),"")</f>
        <v/>
      </c>
      <c r="U152" s="43">
        <f>IF(T152="",0,IF(A152&lt;MIN(Nadpłaty!J:J),0,IF(T152&lt;IFERROR(VLOOKUP(A152,Nadpłaty!$E:$F,2,FALSE),Nadpłaty!$I$2*Kredyt!$B$7),T152-V152,IF(A152&gt;MAX(Nadpłaty!$E:$E),Nadpłaty!$I$2*Kredyt!$B$7,IFERROR(VLOOKUP(A152,Nadpłaty!$E:$F,2,FALSE),0)))))</f>
        <v>0</v>
      </c>
      <c r="V152" s="40" t="str">
        <f t="shared" ref="V152:V215" si="51">IFERROR(T152/($B$4-B151),"")</f>
        <v/>
      </c>
      <c r="W152" s="41" t="str">
        <f t="shared" si="43"/>
        <v/>
      </c>
      <c r="X152" s="42">
        <f t="shared" si="36"/>
        <v>0</v>
      </c>
      <c r="Y152" s="2"/>
    </row>
    <row r="153" spans="1:25" ht="12.75" customHeight="1" x14ac:dyDescent="0.2">
      <c r="A153" s="27">
        <f t="shared" ref="A153:A216" si="52">EOMONTH(A152,1)</f>
        <v>48244</v>
      </c>
      <c r="B153" s="25">
        <f>ROWS($B$23:B153)</f>
        <v>131</v>
      </c>
      <c r="C153" s="34">
        <f>MIN(IF(A153&lt;=WIBOR!$K$5,0,ROUND(YEARFRAC(A153,WIBOR!$K$5)*12,0)),$B$10)</f>
        <v>36</v>
      </c>
      <c r="D153" s="28">
        <f>($B$9-IF(Kredyt!$B$5="3M",WIBOR!$K$6,WIBOR!$K$7)/100)*MIN(IF(A153&lt;=WIBOR!$K$5,0,ROUND(YEARFRAC(A153,WIBOR!$K$5)*12,0)),$B$10)/$B$10+IF(Kredyt!$B$5="3M",WIBOR!$K$6,WIBOR!$K$7)/100</f>
        <v>0.04</v>
      </c>
      <c r="E153" s="28">
        <f>IFERROR(VLOOKUP(A153,WIBOR!$F:$H,IF(Kredyt!$B$5="3M",2,3),FALSE)/100,$B$9)</f>
        <v>0.04</v>
      </c>
      <c r="F153" s="26">
        <f t="shared" si="37"/>
        <v>6.0999999999999999E-2</v>
      </c>
      <c r="G153" s="39">
        <f t="shared" si="44"/>
        <v>518777.77777778433</v>
      </c>
      <c r="H153" s="40">
        <f t="shared" si="38"/>
        <v>2255.5555555555557</v>
      </c>
      <c r="I153" s="41">
        <f t="shared" si="45"/>
        <v>2637.1203703704036</v>
      </c>
      <c r="J153" s="42">
        <f t="shared" si="39"/>
        <v>4892.6759259259597</v>
      </c>
      <c r="K153" s="39">
        <f t="shared" si="46"/>
        <v>673071.71249139355</v>
      </c>
      <c r="L153" s="40">
        <f t="shared" ref="L153:L216" si="53">IFERROR(-PPMT(F153/12,B153-B152,B$4-B152,K153),"")</f>
        <v>1548.3145889143564</v>
      </c>
      <c r="M153" s="41">
        <f t="shared" si="40"/>
        <v>3421.4478718312507</v>
      </c>
      <c r="N153" s="42">
        <f t="shared" si="41"/>
        <v>4969.7624607456073</v>
      </c>
      <c r="O153" s="39" t="str">
        <f t="shared" si="47"/>
        <v/>
      </c>
      <c r="P153" s="43">
        <f>IF(O153="",0,IF(A153&lt;MIN(Nadpłaty!E:E),0,IF(O153&lt;IFERROR(VLOOKUP(A153,Nadpłaty!$E:$F,2,FALSE),Nadpłaty!$I$2*Kredyt!$B$7),O153-Q153,IF(A153&gt;MAX(Nadpłaty!$E:$E),Nadpłaty!$I$2*Kredyt!$B$7,IFERROR(VLOOKUP(A153,Nadpłaty!$E:$F,2,FALSE),0)))))</f>
        <v>0</v>
      </c>
      <c r="Q153" s="40" t="str">
        <f t="shared" si="48"/>
        <v/>
      </c>
      <c r="R153" s="41" t="str">
        <f t="shared" si="49"/>
        <v/>
      </c>
      <c r="S153" s="42">
        <f t="shared" si="42"/>
        <v>0</v>
      </c>
      <c r="T153" s="39" t="str">
        <f t="shared" si="50"/>
        <v/>
      </c>
      <c r="U153" s="43">
        <f>IF(T153="",0,IF(A153&lt;MIN(Nadpłaty!J:J),0,IF(T153&lt;IFERROR(VLOOKUP(A153,Nadpłaty!$E:$F,2,FALSE),Nadpłaty!$I$2*Kredyt!$B$7),T153-V153,IF(A153&gt;MAX(Nadpłaty!$E:$E),Nadpłaty!$I$2*Kredyt!$B$7,IFERROR(VLOOKUP(A153,Nadpłaty!$E:$F,2,FALSE),0)))))</f>
        <v>0</v>
      </c>
      <c r="V153" s="40" t="str">
        <f t="shared" si="51"/>
        <v/>
      </c>
      <c r="W153" s="41" t="str">
        <f t="shared" si="43"/>
        <v/>
      </c>
      <c r="X153" s="42">
        <f t="shared" ref="X153:X216" si="54">SUM(V153:W153)</f>
        <v>0</v>
      </c>
      <c r="Y153" s="2"/>
    </row>
    <row r="154" spans="1:25" ht="12.75" customHeight="1" x14ac:dyDescent="0.2">
      <c r="A154" s="27">
        <f t="shared" si="52"/>
        <v>48273</v>
      </c>
      <c r="B154" s="25">
        <f>ROWS($B$23:B154)</f>
        <v>132</v>
      </c>
      <c r="C154" s="34">
        <f>MIN(IF(A154&lt;=WIBOR!$K$5,0,ROUND(YEARFRAC(A154,WIBOR!$K$5)*12,0)),$B$10)</f>
        <v>36</v>
      </c>
      <c r="D154" s="28">
        <f>($B$9-IF(Kredyt!$B$5="3M",WIBOR!$K$6,WIBOR!$K$7)/100)*MIN(IF(A154&lt;=WIBOR!$K$5,0,ROUND(YEARFRAC(A154,WIBOR!$K$5)*12,0)),$B$10)/$B$10+IF(Kredyt!$B$5="3M",WIBOR!$K$6,WIBOR!$K$7)/100</f>
        <v>0.04</v>
      </c>
      <c r="E154" s="28">
        <f>IFERROR(VLOOKUP(A154,WIBOR!$F:$H,IF(Kredyt!$B$5="3M",2,3),FALSE)/100,$B$9)</f>
        <v>0.04</v>
      </c>
      <c r="F154" s="26">
        <f t="shared" si="37"/>
        <v>6.0999999999999999E-2</v>
      </c>
      <c r="G154" s="39">
        <f t="shared" si="44"/>
        <v>516522.22222222877</v>
      </c>
      <c r="H154" s="40">
        <f t="shared" si="38"/>
        <v>2255.5555555555557</v>
      </c>
      <c r="I154" s="41">
        <f t="shared" si="45"/>
        <v>2625.6546296296628</v>
      </c>
      <c r="J154" s="42">
        <f t="shared" si="39"/>
        <v>4881.2101851852185</v>
      </c>
      <c r="K154" s="39">
        <f t="shared" si="46"/>
        <v>671523.39790247916</v>
      </c>
      <c r="L154" s="40">
        <f t="shared" si="53"/>
        <v>1556.1851880746704</v>
      </c>
      <c r="M154" s="41">
        <f t="shared" si="40"/>
        <v>3413.5772726709361</v>
      </c>
      <c r="N154" s="42">
        <f t="shared" si="41"/>
        <v>4969.7624607456064</v>
      </c>
      <c r="O154" s="39" t="str">
        <f t="shared" si="47"/>
        <v/>
      </c>
      <c r="P154" s="43">
        <f>IF(O154="",0,IF(A154&lt;MIN(Nadpłaty!E:E),0,IF(O154&lt;IFERROR(VLOOKUP(A154,Nadpłaty!$E:$F,2,FALSE),Nadpłaty!$I$2*Kredyt!$B$7),O154-Q154,IF(A154&gt;MAX(Nadpłaty!$E:$E),Nadpłaty!$I$2*Kredyt!$B$7,IFERROR(VLOOKUP(A154,Nadpłaty!$E:$F,2,FALSE),0)))))</f>
        <v>0</v>
      </c>
      <c r="Q154" s="40" t="str">
        <f t="shared" si="48"/>
        <v/>
      </c>
      <c r="R154" s="41" t="str">
        <f t="shared" si="49"/>
        <v/>
      </c>
      <c r="S154" s="42">
        <f t="shared" si="42"/>
        <v>0</v>
      </c>
      <c r="T154" s="39" t="str">
        <f t="shared" si="50"/>
        <v/>
      </c>
      <c r="U154" s="43">
        <f>IF(T154="",0,IF(A154&lt;MIN(Nadpłaty!J:J),0,IF(T154&lt;IFERROR(VLOOKUP(A154,Nadpłaty!$E:$F,2,FALSE),Nadpłaty!$I$2*Kredyt!$B$7),T154-V154,IF(A154&gt;MAX(Nadpłaty!$E:$E),Nadpłaty!$I$2*Kredyt!$B$7,IFERROR(VLOOKUP(A154,Nadpłaty!$E:$F,2,FALSE),0)))))</f>
        <v>0</v>
      </c>
      <c r="V154" s="40" t="str">
        <f t="shared" si="51"/>
        <v/>
      </c>
      <c r="W154" s="41" t="str">
        <f t="shared" si="43"/>
        <v/>
      </c>
      <c r="X154" s="42">
        <f t="shared" si="54"/>
        <v>0</v>
      </c>
      <c r="Y154" s="2"/>
    </row>
    <row r="155" spans="1:25" ht="12.75" customHeight="1" x14ac:dyDescent="0.2">
      <c r="A155" s="27">
        <f t="shared" si="52"/>
        <v>48304</v>
      </c>
      <c r="B155" s="25">
        <f>ROWS($B$23:B155)</f>
        <v>133</v>
      </c>
      <c r="C155" s="34">
        <f>MIN(IF(A155&lt;=WIBOR!$K$5,0,ROUND(YEARFRAC(A155,WIBOR!$K$5)*12,0)),$B$10)</f>
        <v>36</v>
      </c>
      <c r="D155" s="28">
        <f>($B$9-IF(Kredyt!$B$5="3M",WIBOR!$K$6,WIBOR!$K$7)/100)*MIN(IF(A155&lt;=WIBOR!$K$5,0,ROUND(YEARFRAC(A155,WIBOR!$K$5)*12,0)),$B$10)/$B$10+IF(Kredyt!$B$5="3M",WIBOR!$K$6,WIBOR!$K$7)/100</f>
        <v>0.04</v>
      </c>
      <c r="E155" s="28">
        <f>IFERROR(VLOOKUP(A155,WIBOR!$F:$H,IF(Kredyt!$B$5="3M",2,3),FALSE)/100,$B$9)</f>
        <v>0.04</v>
      </c>
      <c r="F155" s="26">
        <f t="shared" si="37"/>
        <v>6.0999999999999999E-2</v>
      </c>
      <c r="G155" s="39">
        <f t="shared" si="44"/>
        <v>514266.66666667321</v>
      </c>
      <c r="H155" s="40">
        <f t="shared" si="38"/>
        <v>2255.5555555555557</v>
      </c>
      <c r="I155" s="41">
        <f t="shared" si="45"/>
        <v>2614.1888888889221</v>
      </c>
      <c r="J155" s="42">
        <f t="shared" si="39"/>
        <v>4869.7444444444773</v>
      </c>
      <c r="K155" s="39">
        <f t="shared" si="46"/>
        <v>669967.21271440445</v>
      </c>
      <c r="L155" s="40">
        <f t="shared" si="53"/>
        <v>1564.0957961140493</v>
      </c>
      <c r="M155" s="41">
        <f t="shared" si="40"/>
        <v>3405.6666646315557</v>
      </c>
      <c r="N155" s="42">
        <f t="shared" si="41"/>
        <v>4969.7624607456055</v>
      </c>
      <c r="O155" s="39" t="str">
        <f t="shared" si="47"/>
        <v/>
      </c>
      <c r="P155" s="43">
        <f>IF(O155="",0,IF(A155&lt;MIN(Nadpłaty!E:E),0,IF(O155&lt;IFERROR(VLOOKUP(A155,Nadpłaty!$E:$F,2,FALSE),Nadpłaty!$I$2*Kredyt!$B$7),O155-Q155,IF(A155&gt;MAX(Nadpłaty!$E:$E),Nadpłaty!$I$2*Kredyt!$B$7,IFERROR(VLOOKUP(A155,Nadpłaty!$E:$F,2,FALSE),0)))))</f>
        <v>0</v>
      </c>
      <c r="Q155" s="40" t="str">
        <f t="shared" si="48"/>
        <v/>
      </c>
      <c r="R155" s="41" t="str">
        <f t="shared" si="49"/>
        <v/>
      </c>
      <c r="S155" s="42">
        <f t="shared" si="42"/>
        <v>0</v>
      </c>
      <c r="T155" s="39" t="str">
        <f t="shared" si="50"/>
        <v/>
      </c>
      <c r="U155" s="43">
        <f>IF(T155="",0,IF(A155&lt;MIN(Nadpłaty!J:J),0,IF(T155&lt;IFERROR(VLOOKUP(A155,Nadpłaty!$E:$F,2,FALSE),Nadpłaty!$I$2*Kredyt!$B$7),T155-V155,IF(A155&gt;MAX(Nadpłaty!$E:$E),Nadpłaty!$I$2*Kredyt!$B$7,IFERROR(VLOOKUP(A155,Nadpłaty!$E:$F,2,FALSE),0)))))</f>
        <v>0</v>
      </c>
      <c r="V155" s="40" t="str">
        <f t="shared" si="51"/>
        <v/>
      </c>
      <c r="W155" s="41" t="str">
        <f t="shared" si="43"/>
        <v/>
      </c>
      <c r="X155" s="42">
        <f t="shared" si="54"/>
        <v>0</v>
      </c>
      <c r="Y155" s="2"/>
    </row>
    <row r="156" spans="1:25" ht="12.75" customHeight="1" x14ac:dyDescent="0.2">
      <c r="A156" s="27">
        <f t="shared" si="52"/>
        <v>48334</v>
      </c>
      <c r="B156" s="25">
        <f>ROWS($B$23:B156)</f>
        <v>134</v>
      </c>
      <c r="C156" s="34">
        <f>MIN(IF(A156&lt;=WIBOR!$K$5,0,ROUND(YEARFRAC(A156,WIBOR!$K$5)*12,0)),$B$10)</f>
        <v>36</v>
      </c>
      <c r="D156" s="28">
        <f>($B$9-IF(Kredyt!$B$5="3M",WIBOR!$K$6,WIBOR!$K$7)/100)*MIN(IF(A156&lt;=WIBOR!$K$5,0,ROUND(YEARFRAC(A156,WIBOR!$K$5)*12,0)),$B$10)/$B$10+IF(Kredyt!$B$5="3M",WIBOR!$K$6,WIBOR!$K$7)/100</f>
        <v>0.04</v>
      </c>
      <c r="E156" s="28">
        <f>IFERROR(VLOOKUP(A156,WIBOR!$F:$H,IF(Kredyt!$B$5="3M",2,3),FALSE)/100,$B$9)</f>
        <v>0.04</v>
      </c>
      <c r="F156" s="26">
        <f t="shared" si="37"/>
        <v>6.0999999999999999E-2</v>
      </c>
      <c r="G156" s="39">
        <f t="shared" si="44"/>
        <v>512011.11111111764</v>
      </c>
      <c r="H156" s="40">
        <f t="shared" si="38"/>
        <v>2255.5555555555557</v>
      </c>
      <c r="I156" s="41">
        <f t="shared" si="45"/>
        <v>2602.7231481481813</v>
      </c>
      <c r="J156" s="42">
        <f t="shared" si="39"/>
        <v>4858.2787037037369</v>
      </c>
      <c r="K156" s="39">
        <f t="shared" si="46"/>
        <v>668403.11691829038</v>
      </c>
      <c r="L156" s="40">
        <f t="shared" si="53"/>
        <v>1572.046616410963</v>
      </c>
      <c r="M156" s="41">
        <f t="shared" si="40"/>
        <v>3397.715844334643</v>
      </c>
      <c r="N156" s="42">
        <f t="shared" si="41"/>
        <v>4969.7624607456055</v>
      </c>
      <c r="O156" s="39" t="str">
        <f t="shared" si="47"/>
        <v/>
      </c>
      <c r="P156" s="43">
        <f>IF(O156="",0,IF(A156&lt;MIN(Nadpłaty!E:E),0,IF(O156&lt;IFERROR(VLOOKUP(A156,Nadpłaty!$E:$F,2,FALSE),Nadpłaty!$I$2*Kredyt!$B$7),O156-Q156,IF(A156&gt;MAX(Nadpłaty!$E:$E),Nadpłaty!$I$2*Kredyt!$B$7,IFERROR(VLOOKUP(A156,Nadpłaty!$E:$F,2,FALSE),0)))))</f>
        <v>0</v>
      </c>
      <c r="Q156" s="40" t="str">
        <f t="shared" si="48"/>
        <v/>
      </c>
      <c r="R156" s="41" t="str">
        <f t="shared" si="49"/>
        <v/>
      </c>
      <c r="S156" s="42">
        <f t="shared" si="42"/>
        <v>0</v>
      </c>
      <c r="T156" s="39" t="str">
        <f t="shared" si="50"/>
        <v/>
      </c>
      <c r="U156" s="43">
        <f>IF(T156="",0,IF(A156&lt;MIN(Nadpłaty!J:J),0,IF(T156&lt;IFERROR(VLOOKUP(A156,Nadpłaty!$E:$F,2,FALSE),Nadpłaty!$I$2*Kredyt!$B$7),T156-V156,IF(A156&gt;MAX(Nadpłaty!$E:$E),Nadpłaty!$I$2*Kredyt!$B$7,IFERROR(VLOOKUP(A156,Nadpłaty!$E:$F,2,FALSE),0)))))</f>
        <v>0</v>
      </c>
      <c r="V156" s="40" t="str">
        <f t="shared" si="51"/>
        <v/>
      </c>
      <c r="W156" s="41" t="str">
        <f t="shared" si="43"/>
        <v/>
      </c>
      <c r="X156" s="42">
        <f t="shared" si="54"/>
        <v>0</v>
      </c>
      <c r="Y156" s="2"/>
    </row>
    <row r="157" spans="1:25" ht="12.75" customHeight="1" x14ac:dyDescent="0.2">
      <c r="A157" s="27">
        <f t="shared" si="52"/>
        <v>48365</v>
      </c>
      <c r="B157" s="25">
        <f>ROWS($B$23:B157)</f>
        <v>135</v>
      </c>
      <c r="C157" s="34">
        <f>MIN(IF(A157&lt;=WIBOR!$K$5,0,ROUND(YEARFRAC(A157,WIBOR!$K$5)*12,0)),$B$10)</f>
        <v>36</v>
      </c>
      <c r="D157" s="28">
        <f>($B$9-IF(Kredyt!$B$5="3M",WIBOR!$K$6,WIBOR!$K$7)/100)*MIN(IF(A157&lt;=WIBOR!$K$5,0,ROUND(YEARFRAC(A157,WIBOR!$K$5)*12,0)),$B$10)/$B$10+IF(Kredyt!$B$5="3M",WIBOR!$K$6,WIBOR!$K$7)/100</f>
        <v>0.04</v>
      </c>
      <c r="E157" s="28">
        <f>IFERROR(VLOOKUP(A157,WIBOR!$F:$H,IF(Kredyt!$B$5="3M",2,3),FALSE)/100,$B$9)</f>
        <v>0.04</v>
      </c>
      <c r="F157" s="26">
        <f t="shared" si="37"/>
        <v>6.0999999999999999E-2</v>
      </c>
      <c r="G157" s="39">
        <f t="shared" si="44"/>
        <v>509755.55555556208</v>
      </c>
      <c r="H157" s="40">
        <f t="shared" si="38"/>
        <v>2255.5555555555557</v>
      </c>
      <c r="I157" s="41">
        <f t="shared" si="45"/>
        <v>2591.2574074074405</v>
      </c>
      <c r="J157" s="42">
        <f t="shared" si="39"/>
        <v>4846.8129629629966</v>
      </c>
      <c r="K157" s="39">
        <f t="shared" si="46"/>
        <v>666831.07030187943</v>
      </c>
      <c r="L157" s="40">
        <f t="shared" si="53"/>
        <v>1580.0378533777186</v>
      </c>
      <c r="M157" s="41">
        <f t="shared" si="40"/>
        <v>3389.7246073678871</v>
      </c>
      <c r="N157" s="42">
        <f t="shared" si="41"/>
        <v>4969.7624607456055</v>
      </c>
      <c r="O157" s="39" t="str">
        <f t="shared" si="47"/>
        <v/>
      </c>
      <c r="P157" s="43">
        <f>IF(O157="",0,IF(A157&lt;MIN(Nadpłaty!E:E),0,IF(O157&lt;IFERROR(VLOOKUP(A157,Nadpłaty!$E:$F,2,FALSE),Nadpłaty!$I$2*Kredyt!$B$7),O157-Q157,IF(A157&gt;MAX(Nadpłaty!$E:$E),Nadpłaty!$I$2*Kredyt!$B$7,IFERROR(VLOOKUP(A157,Nadpłaty!$E:$F,2,FALSE),0)))))</f>
        <v>0</v>
      </c>
      <c r="Q157" s="40" t="str">
        <f t="shared" si="48"/>
        <v/>
      </c>
      <c r="R157" s="41" t="str">
        <f t="shared" si="49"/>
        <v/>
      </c>
      <c r="S157" s="42">
        <f t="shared" si="42"/>
        <v>0</v>
      </c>
      <c r="T157" s="39" t="str">
        <f t="shared" si="50"/>
        <v/>
      </c>
      <c r="U157" s="43">
        <f>IF(T157="",0,IF(A157&lt;MIN(Nadpłaty!J:J),0,IF(T157&lt;IFERROR(VLOOKUP(A157,Nadpłaty!$E:$F,2,FALSE),Nadpłaty!$I$2*Kredyt!$B$7),T157-V157,IF(A157&gt;MAX(Nadpłaty!$E:$E),Nadpłaty!$I$2*Kredyt!$B$7,IFERROR(VLOOKUP(A157,Nadpłaty!$E:$F,2,FALSE),0)))))</f>
        <v>0</v>
      </c>
      <c r="V157" s="40" t="str">
        <f t="shared" si="51"/>
        <v/>
      </c>
      <c r="W157" s="41" t="str">
        <f t="shared" si="43"/>
        <v/>
      </c>
      <c r="X157" s="42">
        <f t="shared" si="54"/>
        <v>0</v>
      </c>
      <c r="Y157" s="2"/>
    </row>
    <row r="158" spans="1:25" ht="12.75" customHeight="1" x14ac:dyDescent="0.2">
      <c r="A158" s="27">
        <f t="shared" si="52"/>
        <v>48395</v>
      </c>
      <c r="B158" s="25">
        <f>ROWS($B$23:B158)</f>
        <v>136</v>
      </c>
      <c r="C158" s="34">
        <f>MIN(IF(A158&lt;=WIBOR!$K$5,0,ROUND(YEARFRAC(A158,WIBOR!$K$5)*12,0)),$B$10)</f>
        <v>36</v>
      </c>
      <c r="D158" s="28">
        <f>($B$9-IF(Kredyt!$B$5="3M",WIBOR!$K$6,WIBOR!$K$7)/100)*MIN(IF(A158&lt;=WIBOR!$K$5,0,ROUND(YEARFRAC(A158,WIBOR!$K$5)*12,0)),$B$10)/$B$10+IF(Kredyt!$B$5="3M",WIBOR!$K$6,WIBOR!$K$7)/100</f>
        <v>0.04</v>
      </c>
      <c r="E158" s="28">
        <f>IFERROR(VLOOKUP(A158,WIBOR!$F:$H,IF(Kredyt!$B$5="3M",2,3),FALSE)/100,$B$9)</f>
        <v>0.04</v>
      </c>
      <c r="F158" s="26">
        <f t="shared" si="37"/>
        <v>6.0999999999999999E-2</v>
      </c>
      <c r="G158" s="39">
        <f t="shared" si="44"/>
        <v>507500.00000000652</v>
      </c>
      <c r="H158" s="40">
        <f t="shared" si="38"/>
        <v>2255.5555555555557</v>
      </c>
      <c r="I158" s="41">
        <f t="shared" si="45"/>
        <v>2579.7916666666997</v>
      </c>
      <c r="J158" s="42">
        <f t="shared" si="39"/>
        <v>4835.3472222222554</v>
      </c>
      <c r="K158" s="39">
        <f t="shared" si="46"/>
        <v>665251.03244850168</v>
      </c>
      <c r="L158" s="40">
        <f t="shared" si="53"/>
        <v>1588.069712465722</v>
      </c>
      <c r="M158" s="41">
        <f t="shared" si="40"/>
        <v>3381.6927482798837</v>
      </c>
      <c r="N158" s="42">
        <f t="shared" si="41"/>
        <v>4969.7624607456055</v>
      </c>
      <c r="O158" s="39" t="str">
        <f t="shared" si="47"/>
        <v/>
      </c>
      <c r="P158" s="43">
        <f>IF(O158="",0,IF(A158&lt;MIN(Nadpłaty!E:E),0,IF(O158&lt;IFERROR(VLOOKUP(A158,Nadpłaty!$E:$F,2,FALSE),Nadpłaty!$I$2*Kredyt!$B$7),O158-Q158,IF(A158&gt;MAX(Nadpłaty!$E:$E),Nadpłaty!$I$2*Kredyt!$B$7,IFERROR(VLOOKUP(A158,Nadpłaty!$E:$F,2,FALSE),0)))))</f>
        <v>0</v>
      </c>
      <c r="Q158" s="40" t="str">
        <f t="shared" si="48"/>
        <v/>
      </c>
      <c r="R158" s="41" t="str">
        <f t="shared" si="49"/>
        <v/>
      </c>
      <c r="S158" s="42">
        <f t="shared" si="42"/>
        <v>0</v>
      </c>
      <c r="T158" s="39" t="str">
        <f t="shared" si="50"/>
        <v/>
      </c>
      <c r="U158" s="43">
        <f>IF(T158="",0,IF(A158&lt;MIN(Nadpłaty!J:J),0,IF(T158&lt;IFERROR(VLOOKUP(A158,Nadpłaty!$E:$F,2,FALSE),Nadpłaty!$I$2*Kredyt!$B$7),T158-V158,IF(A158&gt;MAX(Nadpłaty!$E:$E),Nadpłaty!$I$2*Kredyt!$B$7,IFERROR(VLOOKUP(A158,Nadpłaty!$E:$F,2,FALSE),0)))))</f>
        <v>0</v>
      </c>
      <c r="V158" s="40" t="str">
        <f t="shared" si="51"/>
        <v/>
      </c>
      <c r="W158" s="41" t="str">
        <f t="shared" si="43"/>
        <v/>
      </c>
      <c r="X158" s="42">
        <f t="shared" si="54"/>
        <v>0</v>
      </c>
      <c r="Y158" s="2"/>
    </row>
    <row r="159" spans="1:25" ht="12.75" customHeight="1" x14ac:dyDescent="0.2">
      <c r="A159" s="27">
        <f t="shared" si="52"/>
        <v>48426</v>
      </c>
      <c r="B159" s="25">
        <f>ROWS($B$23:B159)</f>
        <v>137</v>
      </c>
      <c r="C159" s="34">
        <f>MIN(IF(A159&lt;=WIBOR!$K$5,0,ROUND(YEARFRAC(A159,WIBOR!$K$5)*12,0)),$B$10)</f>
        <v>36</v>
      </c>
      <c r="D159" s="28">
        <f>($B$9-IF(Kredyt!$B$5="3M",WIBOR!$K$6,WIBOR!$K$7)/100)*MIN(IF(A159&lt;=WIBOR!$K$5,0,ROUND(YEARFRAC(A159,WIBOR!$K$5)*12,0)),$B$10)/$B$10+IF(Kredyt!$B$5="3M",WIBOR!$K$6,WIBOR!$K$7)/100</f>
        <v>0.04</v>
      </c>
      <c r="E159" s="28">
        <f>IFERROR(VLOOKUP(A159,WIBOR!$F:$H,IF(Kredyt!$B$5="3M",2,3),FALSE)/100,$B$9)</f>
        <v>0.04</v>
      </c>
      <c r="F159" s="26">
        <f t="shared" si="37"/>
        <v>6.0999999999999999E-2</v>
      </c>
      <c r="G159" s="39">
        <f t="shared" si="44"/>
        <v>505244.44444445096</v>
      </c>
      <c r="H159" s="40">
        <f t="shared" si="38"/>
        <v>2255.5555555555557</v>
      </c>
      <c r="I159" s="41">
        <f t="shared" si="45"/>
        <v>2568.3259259259589</v>
      </c>
      <c r="J159" s="42">
        <f t="shared" si="39"/>
        <v>4823.8814814815141</v>
      </c>
      <c r="K159" s="39">
        <f t="shared" si="46"/>
        <v>663662.96273603593</v>
      </c>
      <c r="L159" s="40">
        <f t="shared" si="53"/>
        <v>1596.142400170756</v>
      </c>
      <c r="M159" s="41">
        <f t="shared" si="40"/>
        <v>3373.620060574849</v>
      </c>
      <c r="N159" s="42">
        <f t="shared" si="41"/>
        <v>4969.7624607456055</v>
      </c>
      <c r="O159" s="39" t="str">
        <f t="shared" si="47"/>
        <v/>
      </c>
      <c r="P159" s="43">
        <f>IF(O159="",0,IF(A159&lt;MIN(Nadpłaty!E:E),0,IF(O159&lt;IFERROR(VLOOKUP(A159,Nadpłaty!$E:$F,2,FALSE),Nadpłaty!$I$2*Kredyt!$B$7),O159-Q159,IF(A159&gt;MAX(Nadpłaty!$E:$E),Nadpłaty!$I$2*Kredyt!$B$7,IFERROR(VLOOKUP(A159,Nadpłaty!$E:$F,2,FALSE),0)))))</f>
        <v>0</v>
      </c>
      <c r="Q159" s="40" t="str">
        <f t="shared" si="48"/>
        <v/>
      </c>
      <c r="R159" s="41" t="str">
        <f t="shared" si="49"/>
        <v/>
      </c>
      <c r="S159" s="42">
        <f t="shared" si="42"/>
        <v>0</v>
      </c>
      <c r="T159" s="39" t="str">
        <f t="shared" si="50"/>
        <v/>
      </c>
      <c r="U159" s="43">
        <f>IF(T159="",0,IF(A159&lt;MIN(Nadpłaty!J:J),0,IF(T159&lt;IFERROR(VLOOKUP(A159,Nadpłaty!$E:$F,2,FALSE),Nadpłaty!$I$2*Kredyt!$B$7),T159-V159,IF(A159&gt;MAX(Nadpłaty!$E:$E),Nadpłaty!$I$2*Kredyt!$B$7,IFERROR(VLOOKUP(A159,Nadpłaty!$E:$F,2,FALSE),0)))))</f>
        <v>0</v>
      </c>
      <c r="V159" s="40" t="str">
        <f t="shared" si="51"/>
        <v/>
      </c>
      <c r="W159" s="41" t="str">
        <f t="shared" si="43"/>
        <v/>
      </c>
      <c r="X159" s="42">
        <f t="shared" si="54"/>
        <v>0</v>
      </c>
      <c r="Y159" s="2"/>
    </row>
    <row r="160" spans="1:25" ht="12.75" customHeight="1" x14ac:dyDescent="0.2">
      <c r="A160" s="27">
        <f t="shared" si="52"/>
        <v>48457</v>
      </c>
      <c r="B160" s="25">
        <f>ROWS($B$23:B160)</f>
        <v>138</v>
      </c>
      <c r="C160" s="34">
        <f>MIN(IF(A160&lt;=WIBOR!$K$5,0,ROUND(YEARFRAC(A160,WIBOR!$K$5)*12,0)),$B$10)</f>
        <v>36</v>
      </c>
      <c r="D160" s="28">
        <f>($B$9-IF(Kredyt!$B$5="3M",WIBOR!$K$6,WIBOR!$K$7)/100)*MIN(IF(A160&lt;=WIBOR!$K$5,0,ROUND(YEARFRAC(A160,WIBOR!$K$5)*12,0)),$B$10)/$B$10+IF(Kredyt!$B$5="3M",WIBOR!$K$6,WIBOR!$K$7)/100</f>
        <v>0.04</v>
      </c>
      <c r="E160" s="28">
        <f>IFERROR(VLOOKUP(A160,WIBOR!$F:$H,IF(Kredyt!$B$5="3M",2,3),FALSE)/100,$B$9)</f>
        <v>0.04</v>
      </c>
      <c r="F160" s="26">
        <f t="shared" si="37"/>
        <v>6.0999999999999999E-2</v>
      </c>
      <c r="G160" s="39">
        <f t="shared" si="44"/>
        <v>502988.8888888954</v>
      </c>
      <c r="H160" s="40">
        <f t="shared" si="38"/>
        <v>2255.5555555555557</v>
      </c>
      <c r="I160" s="41">
        <f t="shared" si="45"/>
        <v>2556.8601851852181</v>
      </c>
      <c r="J160" s="42">
        <f t="shared" si="39"/>
        <v>4812.4157407407738</v>
      </c>
      <c r="K160" s="39">
        <f t="shared" si="46"/>
        <v>662066.82033586514</v>
      </c>
      <c r="L160" s="40">
        <f t="shared" si="53"/>
        <v>1604.2561240382909</v>
      </c>
      <c r="M160" s="41">
        <f t="shared" si="40"/>
        <v>3365.5063367073144</v>
      </c>
      <c r="N160" s="42">
        <f t="shared" si="41"/>
        <v>4969.7624607456055</v>
      </c>
      <c r="O160" s="39" t="str">
        <f t="shared" si="47"/>
        <v/>
      </c>
      <c r="P160" s="43">
        <f>IF(O160="",0,IF(A160&lt;MIN(Nadpłaty!E:E),0,IF(O160&lt;IFERROR(VLOOKUP(A160,Nadpłaty!$E:$F,2,FALSE),Nadpłaty!$I$2*Kredyt!$B$7),O160-Q160,IF(A160&gt;MAX(Nadpłaty!$E:$E),Nadpłaty!$I$2*Kredyt!$B$7,IFERROR(VLOOKUP(A160,Nadpłaty!$E:$F,2,FALSE),0)))))</f>
        <v>0</v>
      </c>
      <c r="Q160" s="40" t="str">
        <f t="shared" si="48"/>
        <v/>
      </c>
      <c r="R160" s="41" t="str">
        <f t="shared" si="49"/>
        <v/>
      </c>
      <c r="S160" s="42">
        <f t="shared" si="42"/>
        <v>0</v>
      </c>
      <c r="T160" s="39" t="str">
        <f t="shared" si="50"/>
        <v/>
      </c>
      <c r="U160" s="43">
        <f>IF(T160="",0,IF(A160&lt;MIN(Nadpłaty!J:J),0,IF(T160&lt;IFERROR(VLOOKUP(A160,Nadpłaty!$E:$F,2,FALSE),Nadpłaty!$I$2*Kredyt!$B$7),T160-V160,IF(A160&gt;MAX(Nadpłaty!$E:$E),Nadpłaty!$I$2*Kredyt!$B$7,IFERROR(VLOOKUP(A160,Nadpłaty!$E:$F,2,FALSE),0)))))</f>
        <v>0</v>
      </c>
      <c r="V160" s="40" t="str">
        <f t="shared" si="51"/>
        <v/>
      </c>
      <c r="W160" s="41" t="str">
        <f t="shared" si="43"/>
        <v/>
      </c>
      <c r="X160" s="42">
        <f t="shared" si="54"/>
        <v>0</v>
      </c>
      <c r="Y160" s="2"/>
    </row>
    <row r="161" spans="1:25" ht="12.75" customHeight="1" x14ac:dyDescent="0.2">
      <c r="A161" s="27">
        <f t="shared" si="52"/>
        <v>48487</v>
      </c>
      <c r="B161" s="25">
        <f>ROWS($B$23:B161)</f>
        <v>139</v>
      </c>
      <c r="C161" s="34">
        <f>MIN(IF(A161&lt;=WIBOR!$K$5,0,ROUND(YEARFRAC(A161,WIBOR!$K$5)*12,0)),$B$10)</f>
        <v>36</v>
      </c>
      <c r="D161" s="28">
        <f>($B$9-IF(Kredyt!$B$5="3M",WIBOR!$K$6,WIBOR!$K$7)/100)*MIN(IF(A161&lt;=WIBOR!$K$5,0,ROUND(YEARFRAC(A161,WIBOR!$K$5)*12,0)),$B$10)/$B$10+IF(Kredyt!$B$5="3M",WIBOR!$K$6,WIBOR!$K$7)/100</f>
        <v>0.04</v>
      </c>
      <c r="E161" s="28">
        <f>IFERROR(VLOOKUP(A161,WIBOR!$F:$H,IF(Kredyt!$B$5="3M",2,3),FALSE)/100,$B$9)</f>
        <v>0.04</v>
      </c>
      <c r="F161" s="26">
        <f t="shared" si="37"/>
        <v>6.0999999999999999E-2</v>
      </c>
      <c r="G161" s="39">
        <f t="shared" si="44"/>
        <v>500733.33333333983</v>
      </c>
      <c r="H161" s="40">
        <f t="shared" si="38"/>
        <v>2255.5555555555557</v>
      </c>
      <c r="I161" s="41">
        <f t="shared" si="45"/>
        <v>2545.3944444444774</v>
      </c>
      <c r="J161" s="42">
        <f t="shared" si="39"/>
        <v>4800.9500000000335</v>
      </c>
      <c r="K161" s="39">
        <f t="shared" si="46"/>
        <v>660462.56421182689</v>
      </c>
      <c r="L161" s="40">
        <f t="shared" si="53"/>
        <v>1612.4110926688188</v>
      </c>
      <c r="M161" s="41">
        <f t="shared" si="40"/>
        <v>3357.3513680767865</v>
      </c>
      <c r="N161" s="42">
        <f t="shared" si="41"/>
        <v>4969.7624607456055</v>
      </c>
      <c r="O161" s="39" t="str">
        <f t="shared" si="47"/>
        <v/>
      </c>
      <c r="P161" s="43">
        <f>IF(O161="",0,IF(A161&lt;MIN(Nadpłaty!E:E),0,IF(O161&lt;IFERROR(VLOOKUP(A161,Nadpłaty!$E:$F,2,FALSE),Nadpłaty!$I$2*Kredyt!$B$7),O161-Q161,IF(A161&gt;MAX(Nadpłaty!$E:$E),Nadpłaty!$I$2*Kredyt!$B$7,IFERROR(VLOOKUP(A161,Nadpłaty!$E:$F,2,FALSE),0)))))</f>
        <v>0</v>
      </c>
      <c r="Q161" s="40" t="str">
        <f t="shared" si="48"/>
        <v/>
      </c>
      <c r="R161" s="41" t="str">
        <f t="shared" si="49"/>
        <v/>
      </c>
      <c r="S161" s="42">
        <f t="shared" si="42"/>
        <v>0</v>
      </c>
      <c r="T161" s="39" t="str">
        <f t="shared" si="50"/>
        <v/>
      </c>
      <c r="U161" s="43">
        <f>IF(T161="",0,IF(A161&lt;MIN(Nadpłaty!J:J),0,IF(T161&lt;IFERROR(VLOOKUP(A161,Nadpłaty!$E:$F,2,FALSE),Nadpłaty!$I$2*Kredyt!$B$7),T161-V161,IF(A161&gt;MAX(Nadpłaty!$E:$E),Nadpłaty!$I$2*Kredyt!$B$7,IFERROR(VLOOKUP(A161,Nadpłaty!$E:$F,2,FALSE),0)))))</f>
        <v>0</v>
      </c>
      <c r="V161" s="40" t="str">
        <f t="shared" si="51"/>
        <v/>
      </c>
      <c r="W161" s="41" t="str">
        <f t="shared" si="43"/>
        <v/>
      </c>
      <c r="X161" s="42">
        <f t="shared" si="54"/>
        <v>0</v>
      </c>
      <c r="Y161" s="2"/>
    </row>
    <row r="162" spans="1:25" ht="12.75" customHeight="1" x14ac:dyDescent="0.2">
      <c r="A162" s="27">
        <f t="shared" si="52"/>
        <v>48518</v>
      </c>
      <c r="B162" s="25">
        <f>ROWS($B$23:B162)</f>
        <v>140</v>
      </c>
      <c r="C162" s="34">
        <f>MIN(IF(A162&lt;=WIBOR!$K$5,0,ROUND(YEARFRAC(A162,WIBOR!$K$5)*12,0)),$B$10)</f>
        <v>36</v>
      </c>
      <c r="D162" s="28">
        <f>($B$9-IF(Kredyt!$B$5="3M",WIBOR!$K$6,WIBOR!$K$7)/100)*MIN(IF(A162&lt;=WIBOR!$K$5,0,ROUND(YEARFRAC(A162,WIBOR!$K$5)*12,0)),$B$10)/$B$10+IF(Kredyt!$B$5="3M",WIBOR!$K$6,WIBOR!$K$7)/100</f>
        <v>0.04</v>
      </c>
      <c r="E162" s="28">
        <f>IFERROR(VLOOKUP(A162,WIBOR!$F:$H,IF(Kredyt!$B$5="3M",2,3),FALSE)/100,$B$9)</f>
        <v>0.04</v>
      </c>
      <c r="F162" s="26">
        <f t="shared" ref="F162:F225" si="55">IF(C162=0,E162,IF($B$8="Stała",E162,D162))+$B$6</f>
        <v>6.0999999999999999E-2</v>
      </c>
      <c r="G162" s="39">
        <f t="shared" si="44"/>
        <v>498477.77777778427</v>
      </c>
      <c r="H162" s="40">
        <f t="shared" si="38"/>
        <v>2255.5555555555557</v>
      </c>
      <c r="I162" s="41">
        <f t="shared" si="45"/>
        <v>2533.9287037037366</v>
      </c>
      <c r="J162" s="42">
        <f t="shared" si="39"/>
        <v>4789.4842592592922</v>
      </c>
      <c r="K162" s="39">
        <f t="shared" si="46"/>
        <v>658850.15311915812</v>
      </c>
      <c r="L162" s="40">
        <f t="shared" si="53"/>
        <v>1620.6075157232183</v>
      </c>
      <c r="M162" s="41">
        <f t="shared" si="40"/>
        <v>3349.154945022387</v>
      </c>
      <c r="N162" s="42">
        <f t="shared" si="41"/>
        <v>4969.7624607456055</v>
      </c>
      <c r="O162" s="39" t="str">
        <f t="shared" si="47"/>
        <v/>
      </c>
      <c r="P162" s="43">
        <f>IF(O162="",0,IF(A162&lt;MIN(Nadpłaty!E:E),0,IF(O162&lt;IFERROR(VLOOKUP(A162,Nadpłaty!$E:$F,2,FALSE),Nadpłaty!$I$2*Kredyt!$B$7),O162-Q162,IF(A162&gt;MAX(Nadpłaty!$E:$E),Nadpłaty!$I$2*Kredyt!$B$7,IFERROR(VLOOKUP(A162,Nadpłaty!$E:$F,2,FALSE),0)))))</f>
        <v>0</v>
      </c>
      <c r="Q162" s="40" t="str">
        <f t="shared" si="48"/>
        <v/>
      </c>
      <c r="R162" s="41" t="str">
        <f t="shared" si="49"/>
        <v/>
      </c>
      <c r="S162" s="42">
        <f t="shared" si="42"/>
        <v>0</v>
      </c>
      <c r="T162" s="39" t="str">
        <f t="shared" si="50"/>
        <v/>
      </c>
      <c r="U162" s="43">
        <f>IF(T162="",0,IF(A162&lt;MIN(Nadpłaty!J:J),0,IF(T162&lt;IFERROR(VLOOKUP(A162,Nadpłaty!$E:$F,2,FALSE),Nadpłaty!$I$2*Kredyt!$B$7),T162-V162,IF(A162&gt;MAX(Nadpłaty!$E:$E),Nadpłaty!$I$2*Kredyt!$B$7,IFERROR(VLOOKUP(A162,Nadpłaty!$E:$F,2,FALSE),0)))))</f>
        <v>0</v>
      </c>
      <c r="V162" s="40" t="str">
        <f t="shared" si="51"/>
        <v/>
      </c>
      <c r="W162" s="41" t="str">
        <f t="shared" si="43"/>
        <v/>
      </c>
      <c r="X162" s="42">
        <f t="shared" si="54"/>
        <v>0</v>
      </c>
      <c r="Y162" s="2"/>
    </row>
    <row r="163" spans="1:25" ht="12.75" customHeight="1" x14ac:dyDescent="0.2">
      <c r="A163" s="27">
        <f t="shared" si="52"/>
        <v>48548</v>
      </c>
      <c r="B163" s="25">
        <f>ROWS($B$23:B163)</f>
        <v>141</v>
      </c>
      <c r="C163" s="34">
        <f>MIN(IF(A163&lt;=WIBOR!$K$5,0,ROUND(YEARFRAC(A163,WIBOR!$K$5)*12,0)),$B$10)</f>
        <v>36</v>
      </c>
      <c r="D163" s="28">
        <f>($B$9-IF(Kredyt!$B$5="3M",WIBOR!$K$6,WIBOR!$K$7)/100)*MIN(IF(A163&lt;=WIBOR!$K$5,0,ROUND(YEARFRAC(A163,WIBOR!$K$5)*12,0)),$B$10)/$B$10+IF(Kredyt!$B$5="3M",WIBOR!$K$6,WIBOR!$K$7)/100</f>
        <v>0.04</v>
      </c>
      <c r="E163" s="28">
        <f>IFERROR(VLOOKUP(A163,WIBOR!$F:$H,IF(Kredyt!$B$5="3M",2,3),FALSE)/100,$B$9)</f>
        <v>0.04</v>
      </c>
      <c r="F163" s="26">
        <f t="shared" si="55"/>
        <v>6.0999999999999999E-2</v>
      </c>
      <c r="G163" s="39">
        <f t="shared" si="44"/>
        <v>496222.22222222871</v>
      </c>
      <c r="H163" s="40">
        <f t="shared" si="38"/>
        <v>2255.5555555555557</v>
      </c>
      <c r="I163" s="41">
        <f t="shared" si="45"/>
        <v>2522.4629629629958</v>
      </c>
      <c r="J163" s="42">
        <f t="shared" si="39"/>
        <v>4778.018518518551</v>
      </c>
      <c r="K163" s="39">
        <f t="shared" si="46"/>
        <v>657229.5456034349</v>
      </c>
      <c r="L163" s="40">
        <f t="shared" si="53"/>
        <v>1628.8456039281452</v>
      </c>
      <c r="M163" s="41">
        <f t="shared" si="40"/>
        <v>3340.9168568174609</v>
      </c>
      <c r="N163" s="42">
        <f t="shared" si="41"/>
        <v>4969.7624607456064</v>
      </c>
      <c r="O163" s="39" t="str">
        <f t="shared" si="47"/>
        <v/>
      </c>
      <c r="P163" s="43">
        <f>IF(O163="",0,IF(A163&lt;MIN(Nadpłaty!E:E),0,IF(O163&lt;IFERROR(VLOOKUP(A163,Nadpłaty!$E:$F,2,FALSE),Nadpłaty!$I$2*Kredyt!$B$7),O163-Q163,IF(A163&gt;MAX(Nadpłaty!$E:$E),Nadpłaty!$I$2*Kredyt!$B$7,IFERROR(VLOOKUP(A163,Nadpłaty!$E:$F,2,FALSE),0)))))</f>
        <v>0</v>
      </c>
      <c r="Q163" s="40" t="str">
        <f t="shared" si="48"/>
        <v/>
      </c>
      <c r="R163" s="41" t="str">
        <f t="shared" si="49"/>
        <v/>
      </c>
      <c r="S163" s="42">
        <f t="shared" si="42"/>
        <v>0</v>
      </c>
      <c r="T163" s="39" t="str">
        <f t="shared" si="50"/>
        <v/>
      </c>
      <c r="U163" s="43">
        <f>IF(T163="",0,IF(A163&lt;MIN(Nadpłaty!J:J),0,IF(T163&lt;IFERROR(VLOOKUP(A163,Nadpłaty!$E:$F,2,FALSE),Nadpłaty!$I$2*Kredyt!$B$7),T163-V163,IF(A163&gt;MAX(Nadpłaty!$E:$E),Nadpłaty!$I$2*Kredyt!$B$7,IFERROR(VLOOKUP(A163,Nadpłaty!$E:$F,2,FALSE),0)))))</f>
        <v>0</v>
      </c>
      <c r="V163" s="40" t="str">
        <f t="shared" si="51"/>
        <v/>
      </c>
      <c r="W163" s="41" t="str">
        <f t="shared" si="43"/>
        <v/>
      </c>
      <c r="X163" s="42">
        <f t="shared" si="54"/>
        <v>0</v>
      </c>
      <c r="Y163" s="2"/>
    </row>
    <row r="164" spans="1:25" ht="12.75" customHeight="1" x14ac:dyDescent="0.2">
      <c r="A164" s="27">
        <f t="shared" si="52"/>
        <v>48579</v>
      </c>
      <c r="B164" s="25">
        <f>ROWS($B$23:B164)</f>
        <v>142</v>
      </c>
      <c r="C164" s="34">
        <f>MIN(IF(A164&lt;=WIBOR!$K$5,0,ROUND(YEARFRAC(A164,WIBOR!$K$5)*12,0)),$B$10)</f>
        <v>36</v>
      </c>
      <c r="D164" s="28">
        <f>($B$9-IF(Kredyt!$B$5="3M",WIBOR!$K$6,WIBOR!$K$7)/100)*MIN(IF(A164&lt;=WIBOR!$K$5,0,ROUND(YEARFRAC(A164,WIBOR!$K$5)*12,0)),$B$10)/$B$10+IF(Kredyt!$B$5="3M",WIBOR!$K$6,WIBOR!$K$7)/100</f>
        <v>0.04</v>
      </c>
      <c r="E164" s="28">
        <f>IFERROR(VLOOKUP(A164,WIBOR!$F:$H,IF(Kredyt!$B$5="3M",2,3),FALSE)/100,$B$9)</f>
        <v>0.04</v>
      </c>
      <c r="F164" s="26">
        <f t="shared" si="55"/>
        <v>6.0999999999999999E-2</v>
      </c>
      <c r="G164" s="39">
        <f t="shared" si="44"/>
        <v>493966.66666667315</v>
      </c>
      <c r="H164" s="40">
        <f t="shared" si="38"/>
        <v>2255.5555555555557</v>
      </c>
      <c r="I164" s="41">
        <f t="shared" si="45"/>
        <v>2510.997222222255</v>
      </c>
      <c r="J164" s="42">
        <f t="shared" si="39"/>
        <v>4766.5527777778107</v>
      </c>
      <c r="K164" s="39">
        <f t="shared" si="46"/>
        <v>655600.6999995067</v>
      </c>
      <c r="L164" s="40">
        <f t="shared" si="53"/>
        <v>1637.125569081446</v>
      </c>
      <c r="M164" s="41">
        <f t="shared" si="40"/>
        <v>3332.6368916641591</v>
      </c>
      <c r="N164" s="42">
        <f t="shared" si="41"/>
        <v>4969.7624607456055</v>
      </c>
      <c r="O164" s="39" t="str">
        <f t="shared" si="47"/>
        <v/>
      </c>
      <c r="P164" s="43">
        <f>IF(O164="",0,IF(A164&lt;MIN(Nadpłaty!E:E),0,IF(O164&lt;IFERROR(VLOOKUP(A164,Nadpłaty!$E:$F,2,FALSE),Nadpłaty!$I$2*Kredyt!$B$7),O164-Q164,IF(A164&gt;MAX(Nadpłaty!$E:$E),Nadpłaty!$I$2*Kredyt!$B$7,IFERROR(VLOOKUP(A164,Nadpłaty!$E:$F,2,FALSE),0)))))</f>
        <v>0</v>
      </c>
      <c r="Q164" s="40" t="str">
        <f t="shared" si="48"/>
        <v/>
      </c>
      <c r="R164" s="41" t="str">
        <f t="shared" si="49"/>
        <v/>
      </c>
      <c r="S164" s="42">
        <f t="shared" si="42"/>
        <v>0</v>
      </c>
      <c r="T164" s="39" t="str">
        <f t="shared" si="50"/>
        <v/>
      </c>
      <c r="U164" s="43">
        <f>IF(T164="",0,IF(A164&lt;MIN(Nadpłaty!J:J),0,IF(T164&lt;IFERROR(VLOOKUP(A164,Nadpłaty!$E:$F,2,FALSE),Nadpłaty!$I$2*Kredyt!$B$7),T164-V164,IF(A164&gt;MAX(Nadpłaty!$E:$E),Nadpłaty!$I$2*Kredyt!$B$7,IFERROR(VLOOKUP(A164,Nadpłaty!$E:$F,2,FALSE),0)))))</f>
        <v>0</v>
      </c>
      <c r="V164" s="40" t="str">
        <f t="shared" si="51"/>
        <v/>
      </c>
      <c r="W164" s="41" t="str">
        <f t="shared" si="43"/>
        <v/>
      </c>
      <c r="X164" s="42">
        <f t="shared" si="54"/>
        <v>0</v>
      </c>
      <c r="Y164" s="2"/>
    </row>
    <row r="165" spans="1:25" ht="12.75" customHeight="1" x14ac:dyDescent="0.2">
      <c r="A165" s="27">
        <f t="shared" si="52"/>
        <v>48610</v>
      </c>
      <c r="B165" s="25">
        <f>ROWS($B$23:B165)</f>
        <v>143</v>
      </c>
      <c r="C165" s="34">
        <f>MIN(IF(A165&lt;=WIBOR!$K$5,0,ROUND(YEARFRAC(A165,WIBOR!$K$5)*12,0)),$B$10)</f>
        <v>36</v>
      </c>
      <c r="D165" s="28">
        <f>($B$9-IF(Kredyt!$B$5="3M",WIBOR!$K$6,WIBOR!$K$7)/100)*MIN(IF(A165&lt;=WIBOR!$K$5,0,ROUND(YEARFRAC(A165,WIBOR!$K$5)*12,0)),$B$10)/$B$10+IF(Kredyt!$B$5="3M",WIBOR!$K$6,WIBOR!$K$7)/100</f>
        <v>0.04</v>
      </c>
      <c r="E165" s="28">
        <f>IFERROR(VLOOKUP(A165,WIBOR!$F:$H,IF(Kredyt!$B$5="3M",2,3),FALSE)/100,$B$9)</f>
        <v>0.04</v>
      </c>
      <c r="F165" s="26">
        <f t="shared" si="55"/>
        <v>6.0999999999999999E-2</v>
      </c>
      <c r="G165" s="39">
        <f t="shared" si="44"/>
        <v>491711.11111111759</v>
      </c>
      <c r="H165" s="40">
        <f t="shared" si="38"/>
        <v>2255.5555555555557</v>
      </c>
      <c r="I165" s="41">
        <f t="shared" si="45"/>
        <v>2499.5314814815142</v>
      </c>
      <c r="J165" s="42">
        <f t="shared" si="39"/>
        <v>4755.0870370370703</v>
      </c>
      <c r="K165" s="39">
        <f t="shared" si="46"/>
        <v>653963.5744304253</v>
      </c>
      <c r="L165" s="40">
        <f t="shared" si="53"/>
        <v>1645.4476240576107</v>
      </c>
      <c r="M165" s="41">
        <f t="shared" si="40"/>
        <v>3324.3148366879955</v>
      </c>
      <c r="N165" s="42">
        <f t="shared" si="41"/>
        <v>4969.7624607456064</v>
      </c>
      <c r="O165" s="39" t="str">
        <f t="shared" si="47"/>
        <v/>
      </c>
      <c r="P165" s="43">
        <f>IF(O165="",0,IF(A165&lt;MIN(Nadpłaty!E:E),0,IF(O165&lt;IFERROR(VLOOKUP(A165,Nadpłaty!$E:$F,2,FALSE),Nadpłaty!$I$2*Kredyt!$B$7),O165-Q165,IF(A165&gt;MAX(Nadpłaty!$E:$E),Nadpłaty!$I$2*Kredyt!$B$7,IFERROR(VLOOKUP(A165,Nadpłaty!$E:$F,2,FALSE),0)))))</f>
        <v>0</v>
      </c>
      <c r="Q165" s="40" t="str">
        <f t="shared" si="48"/>
        <v/>
      </c>
      <c r="R165" s="41" t="str">
        <f t="shared" si="49"/>
        <v/>
      </c>
      <c r="S165" s="42">
        <f t="shared" si="42"/>
        <v>0</v>
      </c>
      <c r="T165" s="39" t="str">
        <f t="shared" si="50"/>
        <v/>
      </c>
      <c r="U165" s="43">
        <f>IF(T165="",0,IF(A165&lt;MIN(Nadpłaty!J:J),0,IF(T165&lt;IFERROR(VLOOKUP(A165,Nadpłaty!$E:$F,2,FALSE),Nadpłaty!$I$2*Kredyt!$B$7),T165-V165,IF(A165&gt;MAX(Nadpłaty!$E:$E),Nadpłaty!$I$2*Kredyt!$B$7,IFERROR(VLOOKUP(A165,Nadpłaty!$E:$F,2,FALSE),0)))))</f>
        <v>0</v>
      </c>
      <c r="V165" s="40" t="str">
        <f t="shared" si="51"/>
        <v/>
      </c>
      <c r="W165" s="41" t="str">
        <f t="shared" si="43"/>
        <v/>
      </c>
      <c r="X165" s="42">
        <f t="shared" si="54"/>
        <v>0</v>
      </c>
      <c r="Y165" s="2"/>
    </row>
    <row r="166" spans="1:25" ht="12.75" customHeight="1" x14ac:dyDescent="0.2">
      <c r="A166" s="27">
        <f t="shared" si="52"/>
        <v>48638</v>
      </c>
      <c r="B166" s="25">
        <f>ROWS($B$23:B166)</f>
        <v>144</v>
      </c>
      <c r="C166" s="34">
        <f>MIN(IF(A166&lt;=WIBOR!$K$5,0,ROUND(YEARFRAC(A166,WIBOR!$K$5)*12,0)),$B$10)</f>
        <v>36</v>
      </c>
      <c r="D166" s="28">
        <f>($B$9-IF(Kredyt!$B$5="3M",WIBOR!$K$6,WIBOR!$K$7)/100)*MIN(IF(A166&lt;=WIBOR!$K$5,0,ROUND(YEARFRAC(A166,WIBOR!$K$5)*12,0)),$B$10)/$B$10+IF(Kredyt!$B$5="3M",WIBOR!$K$6,WIBOR!$K$7)/100</f>
        <v>0.04</v>
      </c>
      <c r="E166" s="28">
        <f>IFERROR(VLOOKUP(A166,WIBOR!$F:$H,IF(Kredyt!$B$5="3M",2,3),FALSE)/100,$B$9)</f>
        <v>0.04</v>
      </c>
      <c r="F166" s="26">
        <f t="shared" si="55"/>
        <v>6.0999999999999999E-2</v>
      </c>
      <c r="G166" s="39">
        <f t="shared" si="44"/>
        <v>489455.55555556202</v>
      </c>
      <c r="H166" s="40">
        <f t="shared" si="38"/>
        <v>2255.5555555555557</v>
      </c>
      <c r="I166" s="41">
        <f t="shared" si="45"/>
        <v>2488.0657407407734</v>
      </c>
      <c r="J166" s="42">
        <f t="shared" si="39"/>
        <v>4743.6212962963291</v>
      </c>
      <c r="K166" s="39">
        <f t="shared" si="46"/>
        <v>652318.12680636765</v>
      </c>
      <c r="L166" s="40">
        <f t="shared" si="53"/>
        <v>1653.8119828132365</v>
      </c>
      <c r="M166" s="41">
        <f t="shared" si="40"/>
        <v>3315.9504779323688</v>
      </c>
      <c r="N166" s="42">
        <f t="shared" si="41"/>
        <v>4969.7624607456055</v>
      </c>
      <c r="O166" s="39" t="str">
        <f t="shared" si="47"/>
        <v/>
      </c>
      <c r="P166" s="43">
        <f>IF(O166="",0,IF(A166&lt;MIN(Nadpłaty!E:E),0,IF(O166&lt;IFERROR(VLOOKUP(A166,Nadpłaty!$E:$F,2,FALSE),Nadpłaty!$I$2*Kredyt!$B$7),O166-Q166,IF(A166&gt;MAX(Nadpłaty!$E:$E),Nadpłaty!$I$2*Kredyt!$B$7,IFERROR(VLOOKUP(A166,Nadpłaty!$E:$F,2,FALSE),0)))))</f>
        <v>0</v>
      </c>
      <c r="Q166" s="40" t="str">
        <f t="shared" si="48"/>
        <v/>
      </c>
      <c r="R166" s="41" t="str">
        <f t="shared" si="49"/>
        <v/>
      </c>
      <c r="S166" s="42">
        <f t="shared" si="42"/>
        <v>0</v>
      </c>
      <c r="T166" s="39" t="str">
        <f t="shared" si="50"/>
        <v/>
      </c>
      <c r="U166" s="43">
        <f>IF(T166="",0,IF(A166&lt;MIN(Nadpłaty!J:J),0,IF(T166&lt;IFERROR(VLOOKUP(A166,Nadpłaty!$E:$F,2,FALSE),Nadpłaty!$I$2*Kredyt!$B$7),T166-V166,IF(A166&gt;MAX(Nadpłaty!$E:$E),Nadpłaty!$I$2*Kredyt!$B$7,IFERROR(VLOOKUP(A166,Nadpłaty!$E:$F,2,FALSE),0)))))</f>
        <v>0</v>
      </c>
      <c r="V166" s="40" t="str">
        <f t="shared" si="51"/>
        <v/>
      </c>
      <c r="W166" s="41" t="str">
        <f t="shared" si="43"/>
        <v/>
      </c>
      <c r="X166" s="42">
        <f t="shared" si="54"/>
        <v>0</v>
      </c>
      <c r="Y166" s="2"/>
    </row>
    <row r="167" spans="1:25" ht="12.75" customHeight="1" x14ac:dyDescent="0.2">
      <c r="A167" s="27">
        <f t="shared" si="52"/>
        <v>48669</v>
      </c>
      <c r="B167" s="25">
        <f>ROWS($B$23:B167)</f>
        <v>145</v>
      </c>
      <c r="C167" s="34">
        <f>MIN(IF(A167&lt;=WIBOR!$K$5,0,ROUND(YEARFRAC(A167,WIBOR!$K$5)*12,0)),$B$10)</f>
        <v>36</v>
      </c>
      <c r="D167" s="28">
        <f>($B$9-IF(Kredyt!$B$5="3M",WIBOR!$K$6,WIBOR!$K$7)/100)*MIN(IF(A167&lt;=WIBOR!$K$5,0,ROUND(YEARFRAC(A167,WIBOR!$K$5)*12,0)),$B$10)/$B$10+IF(Kredyt!$B$5="3M",WIBOR!$K$6,WIBOR!$K$7)/100</f>
        <v>0.04</v>
      </c>
      <c r="E167" s="28">
        <f>IFERROR(VLOOKUP(A167,WIBOR!$F:$H,IF(Kredyt!$B$5="3M",2,3),FALSE)/100,$B$9)</f>
        <v>0.04</v>
      </c>
      <c r="F167" s="26">
        <f t="shared" si="55"/>
        <v>6.0999999999999999E-2</v>
      </c>
      <c r="G167" s="39">
        <f t="shared" si="44"/>
        <v>487200.00000000646</v>
      </c>
      <c r="H167" s="40">
        <f t="shared" si="38"/>
        <v>2255.5555555555557</v>
      </c>
      <c r="I167" s="41">
        <f t="shared" si="45"/>
        <v>2476.6000000000327</v>
      </c>
      <c r="J167" s="42">
        <f t="shared" si="39"/>
        <v>4732.1555555555879</v>
      </c>
      <c r="K167" s="39">
        <f t="shared" si="46"/>
        <v>650664.31482355436</v>
      </c>
      <c r="L167" s="40">
        <f t="shared" si="53"/>
        <v>1662.2188603925367</v>
      </c>
      <c r="M167" s="41">
        <f t="shared" si="40"/>
        <v>3307.5436003530681</v>
      </c>
      <c r="N167" s="42">
        <f t="shared" si="41"/>
        <v>4969.7624607456046</v>
      </c>
      <c r="O167" s="39" t="str">
        <f t="shared" si="47"/>
        <v/>
      </c>
      <c r="P167" s="43">
        <f>IF(O167="",0,IF(A167&lt;MIN(Nadpłaty!E:E),0,IF(O167&lt;IFERROR(VLOOKUP(A167,Nadpłaty!$E:$F,2,FALSE),Nadpłaty!$I$2*Kredyt!$B$7),O167-Q167,IF(A167&gt;MAX(Nadpłaty!$E:$E),Nadpłaty!$I$2*Kredyt!$B$7,IFERROR(VLOOKUP(A167,Nadpłaty!$E:$F,2,FALSE),0)))))</f>
        <v>0</v>
      </c>
      <c r="Q167" s="40" t="str">
        <f t="shared" si="48"/>
        <v/>
      </c>
      <c r="R167" s="41" t="str">
        <f t="shared" si="49"/>
        <v/>
      </c>
      <c r="S167" s="42">
        <f t="shared" si="42"/>
        <v>0</v>
      </c>
      <c r="T167" s="39" t="str">
        <f t="shared" si="50"/>
        <v/>
      </c>
      <c r="U167" s="43">
        <f>IF(T167="",0,IF(A167&lt;MIN(Nadpłaty!J:J),0,IF(T167&lt;IFERROR(VLOOKUP(A167,Nadpłaty!$E:$F,2,FALSE),Nadpłaty!$I$2*Kredyt!$B$7),T167-V167,IF(A167&gt;MAX(Nadpłaty!$E:$E),Nadpłaty!$I$2*Kredyt!$B$7,IFERROR(VLOOKUP(A167,Nadpłaty!$E:$F,2,FALSE),0)))))</f>
        <v>0</v>
      </c>
      <c r="V167" s="40" t="str">
        <f t="shared" si="51"/>
        <v/>
      </c>
      <c r="W167" s="41" t="str">
        <f t="shared" si="43"/>
        <v/>
      </c>
      <c r="X167" s="42">
        <f t="shared" si="54"/>
        <v>0</v>
      </c>
      <c r="Y167" s="2"/>
    </row>
    <row r="168" spans="1:25" ht="12.75" customHeight="1" x14ac:dyDescent="0.2">
      <c r="A168" s="27">
        <f t="shared" si="52"/>
        <v>48699</v>
      </c>
      <c r="B168" s="25">
        <f>ROWS($B$23:B168)</f>
        <v>146</v>
      </c>
      <c r="C168" s="34">
        <f>MIN(IF(A168&lt;=WIBOR!$K$5,0,ROUND(YEARFRAC(A168,WIBOR!$K$5)*12,0)),$B$10)</f>
        <v>36</v>
      </c>
      <c r="D168" s="28">
        <f>($B$9-IF(Kredyt!$B$5="3M",WIBOR!$K$6,WIBOR!$K$7)/100)*MIN(IF(A168&lt;=WIBOR!$K$5,0,ROUND(YEARFRAC(A168,WIBOR!$K$5)*12,0)),$B$10)/$B$10+IF(Kredyt!$B$5="3M",WIBOR!$K$6,WIBOR!$K$7)/100</f>
        <v>0.04</v>
      </c>
      <c r="E168" s="28">
        <f>IFERROR(VLOOKUP(A168,WIBOR!$F:$H,IF(Kredyt!$B$5="3M",2,3),FALSE)/100,$B$9)</f>
        <v>0.04</v>
      </c>
      <c r="F168" s="26">
        <f t="shared" si="55"/>
        <v>6.0999999999999999E-2</v>
      </c>
      <c r="G168" s="39">
        <f t="shared" si="44"/>
        <v>484944.4444444509</v>
      </c>
      <c r="H168" s="40">
        <f t="shared" si="38"/>
        <v>2255.5555555555557</v>
      </c>
      <c r="I168" s="41">
        <f t="shared" si="45"/>
        <v>2465.1342592592919</v>
      </c>
      <c r="J168" s="42">
        <f t="shared" si="39"/>
        <v>4720.6898148148475</v>
      </c>
      <c r="K168" s="39">
        <f t="shared" si="46"/>
        <v>649002.09596316179</v>
      </c>
      <c r="L168" s="40">
        <f t="shared" si="53"/>
        <v>1670.6684729328658</v>
      </c>
      <c r="M168" s="41">
        <f t="shared" si="40"/>
        <v>3299.0939878127392</v>
      </c>
      <c r="N168" s="42">
        <f t="shared" si="41"/>
        <v>4969.7624607456055</v>
      </c>
      <c r="O168" s="39" t="str">
        <f t="shared" si="47"/>
        <v/>
      </c>
      <c r="P168" s="43">
        <f>IF(O168="",0,IF(A168&lt;MIN(Nadpłaty!E:E),0,IF(O168&lt;IFERROR(VLOOKUP(A168,Nadpłaty!$E:$F,2,FALSE),Nadpłaty!$I$2*Kredyt!$B$7),O168-Q168,IF(A168&gt;MAX(Nadpłaty!$E:$E),Nadpłaty!$I$2*Kredyt!$B$7,IFERROR(VLOOKUP(A168,Nadpłaty!$E:$F,2,FALSE),0)))))</f>
        <v>0</v>
      </c>
      <c r="Q168" s="40" t="str">
        <f t="shared" si="48"/>
        <v/>
      </c>
      <c r="R168" s="41" t="str">
        <f t="shared" si="49"/>
        <v/>
      </c>
      <c r="S168" s="42">
        <f t="shared" si="42"/>
        <v>0</v>
      </c>
      <c r="T168" s="39" t="str">
        <f t="shared" si="50"/>
        <v/>
      </c>
      <c r="U168" s="43">
        <f>IF(T168="",0,IF(A168&lt;MIN(Nadpłaty!J:J),0,IF(T168&lt;IFERROR(VLOOKUP(A168,Nadpłaty!$E:$F,2,FALSE),Nadpłaty!$I$2*Kredyt!$B$7),T168-V168,IF(A168&gt;MAX(Nadpłaty!$E:$E),Nadpłaty!$I$2*Kredyt!$B$7,IFERROR(VLOOKUP(A168,Nadpłaty!$E:$F,2,FALSE),0)))))</f>
        <v>0</v>
      </c>
      <c r="V168" s="40" t="str">
        <f t="shared" si="51"/>
        <v/>
      </c>
      <c r="W168" s="41" t="str">
        <f t="shared" si="43"/>
        <v/>
      </c>
      <c r="X168" s="42">
        <f t="shared" si="54"/>
        <v>0</v>
      </c>
      <c r="Y168" s="2"/>
    </row>
    <row r="169" spans="1:25" ht="12.75" customHeight="1" x14ac:dyDescent="0.2">
      <c r="A169" s="27">
        <f t="shared" si="52"/>
        <v>48730</v>
      </c>
      <c r="B169" s="25">
        <f>ROWS($B$23:B169)</f>
        <v>147</v>
      </c>
      <c r="C169" s="34">
        <f>MIN(IF(A169&lt;=WIBOR!$K$5,0,ROUND(YEARFRAC(A169,WIBOR!$K$5)*12,0)),$B$10)</f>
        <v>36</v>
      </c>
      <c r="D169" s="28">
        <f>($B$9-IF(Kredyt!$B$5="3M",WIBOR!$K$6,WIBOR!$K$7)/100)*MIN(IF(A169&lt;=WIBOR!$K$5,0,ROUND(YEARFRAC(A169,WIBOR!$K$5)*12,0)),$B$10)/$B$10+IF(Kredyt!$B$5="3M",WIBOR!$K$6,WIBOR!$K$7)/100</f>
        <v>0.04</v>
      </c>
      <c r="E169" s="28">
        <f>IFERROR(VLOOKUP(A169,WIBOR!$F:$H,IF(Kredyt!$B$5="3M",2,3),FALSE)/100,$B$9)</f>
        <v>0.04</v>
      </c>
      <c r="F169" s="26">
        <f t="shared" si="55"/>
        <v>6.0999999999999999E-2</v>
      </c>
      <c r="G169" s="39">
        <f t="shared" si="44"/>
        <v>482688.88888889534</v>
      </c>
      <c r="H169" s="40">
        <f t="shared" si="38"/>
        <v>2255.5555555555557</v>
      </c>
      <c r="I169" s="41">
        <f t="shared" si="45"/>
        <v>2453.6685185185511</v>
      </c>
      <c r="J169" s="42">
        <f t="shared" si="39"/>
        <v>4709.2240740741072</v>
      </c>
      <c r="K169" s="39">
        <f t="shared" si="46"/>
        <v>647331.4274902289</v>
      </c>
      <c r="L169" s="40">
        <f t="shared" si="53"/>
        <v>1679.1610376702743</v>
      </c>
      <c r="M169" s="41">
        <f t="shared" si="40"/>
        <v>3290.6014230753303</v>
      </c>
      <c r="N169" s="42">
        <f t="shared" si="41"/>
        <v>4969.7624607456046</v>
      </c>
      <c r="O169" s="39" t="str">
        <f t="shared" si="47"/>
        <v/>
      </c>
      <c r="P169" s="43">
        <f>IF(O169="",0,IF(A169&lt;MIN(Nadpłaty!E:E),0,IF(O169&lt;IFERROR(VLOOKUP(A169,Nadpłaty!$E:$F,2,FALSE),Nadpłaty!$I$2*Kredyt!$B$7),O169-Q169,IF(A169&gt;MAX(Nadpłaty!$E:$E),Nadpłaty!$I$2*Kredyt!$B$7,IFERROR(VLOOKUP(A169,Nadpłaty!$E:$F,2,FALSE),0)))))</f>
        <v>0</v>
      </c>
      <c r="Q169" s="40" t="str">
        <f t="shared" si="48"/>
        <v/>
      </c>
      <c r="R169" s="41" t="str">
        <f t="shared" si="49"/>
        <v/>
      </c>
      <c r="S169" s="42">
        <f t="shared" si="42"/>
        <v>0</v>
      </c>
      <c r="T169" s="39" t="str">
        <f t="shared" si="50"/>
        <v/>
      </c>
      <c r="U169" s="43">
        <f>IF(T169="",0,IF(A169&lt;MIN(Nadpłaty!J:J),0,IF(T169&lt;IFERROR(VLOOKUP(A169,Nadpłaty!$E:$F,2,FALSE),Nadpłaty!$I$2*Kredyt!$B$7),T169-V169,IF(A169&gt;MAX(Nadpłaty!$E:$E),Nadpłaty!$I$2*Kredyt!$B$7,IFERROR(VLOOKUP(A169,Nadpłaty!$E:$F,2,FALSE),0)))))</f>
        <v>0</v>
      </c>
      <c r="V169" s="40" t="str">
        <f t="shared" si="51"/>
        <v/>
      </c>
      <c r="W169" s="41" t="str">
        <f t="shared" si="43"/>
        <v/>
      </c>
      <c r="X169" s="42">
        <f t="shared" si="54"/>
        <v>0</v>
      </c>
      <c r="Y169" s="2"/>
    </row>
    <row r="170" spans="1:25" ht="12.75" customHeight="1" x14ac:dyDescent="0.2">
      <c r="A170" s="27">
        <f t="shared" si="52"/>
        <v>48760</v>
      </c>
      <c r="B170" s="25">
        <f>ROWS($B$23:B170)</f>
        <v>148</v>
      </c>
      <c r="C170" s="34">
        <f>MIN(IF(A170&lt;=WIBOR!$K$5,0,ROUND(YEARFRAC(A170,WIBOR!$K$5)*12,0)),$B$10)</f>
        <v>36</v>
      </c>
      <c r="D170" s="28">
        <f>($B$9-IF(Kredyt!$B$5="3M",WIBOR!$K$6,WIBOR!$K$7)/100)*MIN(IF(A170&lt;=WIBOR!$K$5,0,ROUND(YEARFRAC(A170,WIBOR!$K$5)*12,0)),$B$10)/$B$10+IF(Kredyt!$B$5="3M",WIBOR!$K$6,WIBOR!$K$7)/100</f>
        <v>0.04</v>
      </c>
      <c r="E170" s="28">
        <f>IFERROR(VLOOKUP(A170,WIBOR!$F:$H,IF(Kredyt!$B$5="3M",2,3),FALSE)/100,$B$9)</f>
        <v>0.04</v>
      </c>
      <c r="F170" s="26">
        <f t="shared" si="55"/>
        <v>6.0999999999999999E-2</v>
      </c>
      <c r="G170" s="39">
        <f t="shared" si="44"/>
        <v>480433.33333333977</v>
      </c>
      <c r="H170" s="40">
        <f t="shared" si="38"/>
        <v>2255.5555555555557</v>
      </c>
      <c r="I170" s="41">
        <f t="shared" si="45"/>
        <v>2442.2027777778108</v>
      </c>
      <c r="J170" s="42">
        <f t="shared" si="39"/>
        <v>4697.758333333366</v>
      </c>
      <c r="K170" s="39">
        <f t="shared" si="46"/>
        <v>645652.26645255857</v>
      </c>
      <c r="L170" s="40">
        <f t="shared" si="53"/>
        <v>1687.6967729450985</v>
      </c>
      <c r="M170" s="41">
        <f t="shared" si="40"/>
        <v>3282.0656878005061</v>
      </c>
      <c r="N170" s="42">
        <f t="shared" si="41"/>
        <v>4969.7624607456046</v>
      </c>
      <c r="O170" s="39" t="str">
        <f t="shared" si="47"/>
        <v/>
      </c>
      <c r="P170" s="43">
        <f>IF(O170="",0,IF(A170&lt;MIN(Nadpłaty!E:E),0,IF(O170&lt;IFERROR(VLOOKUP(A170,Nadpłaty!$E:$F,2,FALSE),Nadpłaty!$I$2*Kredyt!$B$7),O170-Q170,IF(A170&gt;MAX(Nadpłaty!$E:$E),Nadpłaty!$I$2*Kredyt!$B$7,IFERROR(VLOOKUP(A170,Nadpłaty!$E:$F,2,FALSE),0)))))</f>
        <v>0</v>
      </c>
      <c r="Q170" s="40" t="str">
        <f t="shared" si="48"/>
        <v/>
      </c>
      <c r="R170" s="41" t="str">
        <f t="shared" si="49"/>
        <v/>
      </c>
      <c r="S170" s="42">
        <f t="shared" si="42"/>
        <v>0</v>
      </c>
      <c r="T170" s="39" t="str">
        <f t="shared" si="50"/>
        <v/>
      </c>
      <c r="U170" s="43">
        <f>IF(T170="",0,IF(A170&lt;MIN(Nadpłaty!J:J),0,IF(T170&lt;IFERROR(VLOOKUP(A170,Nadpłaty!$E:$F,2,FALSE),Nadpłaty!$I$2*Kredyt!$B$7),T170-V170,IF(A170&gt;MAX(Nadpłaty!$E:$E),Nadpłaty!$I$2*Kredyt!$B$7,IFERROR(VLOOKUP(A170,Nadpłaty!$E:$F,2,FALSE),0)))))</f>
        <v>0</v>
      </c>
      <c r="V170" s="40" t="str">
        <f t="shared" si="51"/>
        <v/>
      </c>
      <c r="W170" s="41" t="str">
        <f t="shared" si="43"/>
        <v/>
      </c>
      <c r="X170" s="42">
        <f t="shared" si="54"/>
        <v>0</v>
      </c>
      <c r="Y170" s="2"/>
    </row>
    <row r="171" spans="1:25" ht="12.75" customHeight="1" x14ac:dyDescent="0.2">
      <c r="A171" s="27">
        <f t="shared" si="52"/>
        <v>48791</v>
      </c>
      <c r="B171" s="25">
        <f>ROWS($B$23:B171)</f>
        <v>149</v>
      </c>
      <c r="C171" s="34">
        <f>MIN(IF(A171&lt;=WIBOR!$K$5,0,ROUND(YEARFRAC(A171,WIBOR!$K$5)*12,0)),$B$10)</f>
        <v>36</v>
      </c>
      <c r="D171" s="28">
        <f>($B$9-IF(Kredyt!$B$5="3M",WIBOR!$K$6,WIBOR!$K$7)/100)*MIN(IF(A171&lt;=WIBOR!$K$5,0,ROUND(YEARFRAC(A171,WIBOR!$K$5)*12,0)),$B$10)/$B$10+IF(Kredyt!$B$5="3M",WIBOR!$K$6,WIBOR!$K$7)/100</f>
        <v>0.04</v>
      </c>
      <c r="E171" s="28">
        <f>IFERROR(VLOOKUP(A171,WIBOR!$F:$H,IF(Kredyt!$B$5="3M",2,3),FALSE)/100,$B$9)</f>
        <v>0.04</v>
      </c>
      <c r="F171" s="26">
        <f t="shared" si="55"/>
        <v>6.0999999999999999E-2</v>
      </c>
      <c r="G171" s="39">
        <f t="shared" si="44"/>
        <v>478177.77777778421</v>
      </c>
      <c r="H171" s="40">
        <f t="shared" si="38"/>
        <v>2255.5555555555557</v>
      </c>
      <c r="I171" s="41">
        <f t="shared" si="45"/>
        <v>2430.7370370370695</v>
      </c>
      <c r="J171" s="42">
        <f t="shared" si="39"/>
        <v>4686.2925925926247</v>
      </c>
      <c r="K171" s="39">
        <f t="shared" si="46"/>
        <v>643964.56967961346</v>
      </c>
      <c r="L171" s="40">
        <f t="shared" si="53"/>
        <v>1696.2758982075691</v>
      </c>
      <c r="M171" s="41">
        <f t="shared" si="40"/>
        <v>3273.4865625380353</v>
      </c>
      <c r="N171" s="42">
        <f t="shared" si="41"/>
        <v>4969.7624607456046</v>
      </c>
      <c r="O171" s="39" t="str">
        <f t="shared" si="47"/>
        <v/>
      </c>
      <c r="P171" s="43">
        <f>IF(O171="",0,IF(A171&lt;MIN(Nadpłaty!E:E),0,IF(O171&lt;IFERROR(VLOOKUP(A171,Nadpłaty!$E:$F,2,FALSE),Nadpłaty!$I$2*Kredyt!$B$7),O171-Q171,IF(A171&gt;MAX(Nadpłaty!$E:$E),Nadpłaty!$I$2*Kredyt!$B$7,IFERROR(VLOOKUP(A171,Nadpłaty!$E:$F,2,FALSE),0)))))</f>
        <v>0</v>
      </c>
      <c r="Q171" s="40" t="str">
        <f t="shared" si="48"/>
        <v/>
      </c>
      <c r="R171" s="41" t="str">
        <f t="shared" si="49"/>
        <v/>
      </c>
      <c r="S171" s="42">
        <f t="shared" si="42"/>
        <v>0</v>
      </c>
      <c r="T171" s="39" t="str">
        <f t="shared" si="50"/>
        <v/>
      </c>
      <c r="U171" s="43">
        <f>IF(T171="",0,IF(A171&lt;MIN(Nadpłaty!J:J),0,IF(T171&lt;IFERROR(VLOOKUP(A171,Nadpłaty!$E:$F,2,FALSE),Nadpłaty!$I$2*Kredyt!$B$7),T171-V171,IF(A171&gt;MAX(Nadpłaty!$E:$E),Nadpłaty!$I$2*Kredyt!$B$7,IFERROR(VLOOKUP(A171,Nadpłaty!$E:$F,2,FALSE),0)))))</f>
        <v>0</v>
      </c>
      <c r="V171" s="40" t="str">
        <f t="shared" si="51"/>
        <v/>
      </c>
      <c r="W171" s="41" t="str">
        <f t="shared" si="43"/>
        <v/>
      </c>
      <c r="X171" s="42">
        <f t="shared" si="54"/>
        <v>0</v>
      </c>
      <c r="Y171" s="2"/>
    </row>
    <row r="172" spans="1:25" ht="12.75" customHeight="1" x14ac:dyDescent="0.2">
      <c r="A172" s="27">
        <f t="shared" si="52"/>
        <v>48822</v>
      </c>
      <c r="B172" s="25">
        <f>ROWS($B$23:B172)</f>
        <v>150</v>
      </c>
      <c r="C172" s="34">
        <f>MIN(IF(A172&lt;=WIBOR!$K$5,0,ROUND(YEARFRAC(A172,WIBOR!$K$5)*12,0)),$B$10)</f>
        <v>36</v>
      </c>
      <c r="D172" s="28">
        <f>($B$9-IF(Kredyt!$B$5="3M",WIBOR!$K$6,WIBOR!$K$7)/100)*MIN(IF(A172&lt;=WIBOR!$K$5,0,ROUND(YEARFRAC(A172,WIBOR!$K$5)*12,0)),$B$10)/$B$10+IF(Kredyt!$B$5="3M",WIBOR!$K$6,WIBOR!$K$7)/100</f>
        <v>0.04</v>
      </c>
      <c r="E172" s="28">
        <f>IFERROR(VLOOKUP(A172,WIBOR!$F:$H,IF(Kredyt!$B$5="3M",2,3),FALSE)/100,$B$9)</f>
        <v>0.04</v>
      </c>
      <c r="F172" s="26">
        <f t="shared" si="55"/>
        <v>6.0999999999999999E-2</v>
      </c>
      <c r="G172" s="39">
        <f t="shared" si="44"/>
        <v>475922.22222222865</v>
      </c>
      <c r="H172" s="40">
        <f t="shared" si="38"/>
        <v>2255.5555555555557</v>
      </c>
      <c r="I172" s="41">
        <f t="shared" si="45"/>
        <v>2419.2712962963292</v>
      </c>
      <c r="J172" s="42">
        <f t="shared" si="39"/>
        <v>4674.8268518518853</v>
      </c>
      <c r="K172" s="39">
        <f t="shared" si="46"/>
        <v>642268.2937814059</v>
      </c>
      <c r="L172" s="40">
        <f t="shared" si="53"/>
        <v>1704.8986340234569</v>
      </c>
      <c r="M172" s="41">
        <f t="shared" si="40"/>
        <v>3264.8638267221468</v>
      </c>
      <c r="N172" s="42">
        <f t="shared" si="41"/>
        <v>4969.7624607456037</v>
      </c>
      <c r="O172" s="39" t="str">
        <f t="shared" si="47"/>
        <v/>
      </c>
      <c r="P172" s="43">
        <f>IF(O172="",0,IF(A172&lt;MIN(Nadpłaty!E:E),0,IF(O172&lt;IFERROR(VLOOKUP(A172,Nadpłaty!$E:$F,2,FALSE),Nadpłaty!$I$2*Kredyt!$B$7),O172-Q172,IF(A172&gt;MAX(Nadpłaty!$E:$E),Nadpłaty!$I$2*Kredyt!$B$7,IFERROR(VLOOKUP(A172,Nadpłaty!$E:$F,2,FALSE),0)))))</f>
        <v>0</v>
      </c>
      <c r="Q172" s="40" t="str">
        <f t="shared" si="48"/>
        <v/>
      </c>
      <c r="R172" s="41" t="str">
        <f t="shared" si="49"/>
        <v/>
      </c>
      <c r="S172" s="42">
        <f t="shared" si="42"/>
        <v>0</v>
      </c>
      <c r="T172" s="39" t="str">
        <f t="shared" si="50"/>
        <v/>
      </c>
      <c r="U172" s="43">
        <f>IF(T172="",0,IF(A172&lt;MIN(Nadpłaty!J:J),0,IF(T172&lt;IFERROR(VLOOKUP(A172,Nadpłaty!$E:$F,2,FALSE),Nadpłaty!$I$2*Kredyt!$B$7),T172-V172,IF(A172&gt;MAX(Nadpłaty!$E:$E),Nadpłaty!$I$2*Kredyt!$B$7,IFERROR(VLOOKUP(A172,Nadpłaty!$E:$F,2,FALSE),0)))))</f>
        <v>0</v>
      </c>
      <c r="V172" s="40" t="str">
        <f t="shared" si="51"/>
        <v/>
      </c>
      <c r="W172" s="41" t="str">
        <f t="shared" si="43"/>
        <v/>
      </c>
      <c r="X172" s="42">
        <f t="shared" si="54"/>
        <v>0</v>
      </c>
      <c r="Y172" s="2"/>
    </row>
    <row r="173" spans="1:25" ht="12.75" customHeight="1" x14ac:dyDescent="0.2">
      <c r="A173" s="27">
        <f t="shared" si="52"/>
        <v>48852</v>
      </c>
      <c r="B173" s="25">
        <f>ROWS($B$23:B173)</f>
        <v>151</v>
      </c>
      <c r="C173" s="34">
        <f>MIN(IF(A173&lt;=WIBOR!$K$5,0,ROUND(YEARFRAC(A173,WIBOR!$K$5)*12,0)),$B$10)</f>
        <v>36</v>
      </c>
      <c r="D173" s="28">
        <f>($B$9-IF(Kredyt!$B$5="3M",WIBOR!$K$6,WIBOR!$K$7)/100)*MIN(IF(A173&lt;=WIBOR!$K$5,0,ROUND(YEARFRAC(A173,WIBOR!$K$5)*12,0)),$B$10)/$B$10+IF(Kredyt!$B$5="3M",WIBOR!$K$6,WIBOR!$K$7)/100</f>
        <v>0.04</v>
      </c>
      <c r="E173" s="28">
        <f>IFERROR(VLOOKUP(A173,WIBOR!$F:$H,IF(Kredyt!$B$5="3M",2,3),FALSE)/100,$B$9)</f>
        <v>0.04</v>
      </c>
      <c r="F173" s="26">
        <f t="shared" si="55"/>
        <v>6.0999999999999999E-2</v>
      </c>
      <c r="G173" s="39">
        <f t="shared" si="44"/>
        <v>473666.66666667309</v>
      </c>
      <c r="H173" s="40">
        <f t="shared" si="38"/>
        <v>2255.5555555555557</v>
      </c>
      <c r="I173" s="41">
        <f t="shared" si="45"/>
        <v>2407.8055555555879</v>
      </c>
      <c r="J173" s="42">
        <f t="shared" si="39"/>
        <v>4663.3611111111441</v>
      </c>
      <c r="K173" s="39">
        <f t="shared" si="46"/>
        <v>640563.3951473824</v>
      </c>
      <c r="L173" s="40">
        <f t="shared" si="53"/>
        <v>1713.5652020797431</v>
      </c>
      <c r="M173" s="41">
        <f t="shared" si="40"/>
        <v>3256.1972586658608</v>
      </c>
      <c r="N173" s="42">
        <f t="shared" si="41"/>
        <v>4969.7624607456037</v>
      </c>
      <c r="O173" s="39" t="str">
        <f t="shared" si="47"/>
        <v/>
      </c>
      <c r="P173" s="43">
        <f>IF(O173="",0,IF(A173&lt;MIN(Nadpłaty!E:E),0,IF(O173&lt;IFERROR(VLOOKUP(A173,Nadpłaty!$E:$F,2,FALSE),Nadpłaty!$I$2*Kredyt!$B$7),O173-Q173,IF(A173&gt;MAX(Nadpłaty!$E:$E),Nadpłaty!$I$2*Kredyt!$B$7,IFERROR(VLOOKUP(A173,Nadpłaty!$E:$F,2,FALSE),0)))))</f>
        <v>0</v>
      </c>
      <c r="Q173" s="40" t="str">
        <f t="shared" si="48"/>
        <v/>
      </c>
      <c r="R173" s="41" t="str">
        <f t="shared" si="49"/>
        <v/>
      </c>
      <c r="S173" s="42">
        <f t="shared" si="42"/>
        <v>0</v>
      </c>
      <c r="T173" s="39" t="str">
        <f t="shared" si="50"/>
        <v/>
      </c>
      <c r="U173" s="43">
        <f>IF(T173="",0,IF(A173&lt;MIN(Nadpłaty!J:J),0,IF(T173&lt;IFERROR(VLOOKUP(A173,Nadpłaty!$E:$F,2,FALSE),Nadpłaty!$I$2*Kredyt!$B$7),T173-V173,IF(A173&gt;MAX(Nadpłaty!$E:$E),Nadpłaty!$I$2*Kredyt!$B$7,IFERROR(VLOOKUP(A173,Nadpłaty!$E:$F,2,FALSE),0)))))</f>
        <v>0</v>
      </c>
      <c r="V173" s="40" t="str">
        <f t="shared" si="51"/>
        <v/>
      </c>
      <c r="W173" s="41" t="str">
        <f t="shared" si="43"/>
        <v/>
      </c>
      <c r="X173" s="42">
        <f t="shared" si="54"/>
        <v>0</v>
      </c>
      <c r="Y173" s="2"/>
    </row>
    <row r="174" spans="1:25" ht="12.75" customHeight="1" x14ac:dyDescent="0.2">
      <c r="A174" s="27">
        <f t="shared" si="52"/>
        <v>48883</v>
      </c>
      <c r="B174" s="25">
        <f>ROWS($B$23:B174)</f>
        <v>152</v>
      </c>
      <c r="C174" s="34">
        <f>MIN(IF(A174&lt;=WIBOR!$K$5,0,ROUND(YEARFRAC(A174,WIBOR!$K$5)*12,0)),$B$10)</f>
        <v>36</v>
      </c>
      <c r="D174" s="28">
        <f>($B$9-IF(Kredyt!$B$5="3M",WIBOR!$K$6,WIBOR!$K$7)/100)*MIN(IF(A174&lt;=WIBOR!$K$5,0,ROUND(YEARFRAC(A174,WIBOR!$K$5)*12,0)),$B$10)/$B$10+IF(Kredyt!$B$5="3M",WIBOR!$K$6,WIBOR!$K$7)/100</f>
        <v>0.04</v>
      </c>
      <c r="E174" s="28">
        <f>IFERROR(VLOOKUP(A174,WIBOR!$F:$H,IF(Kredyt!$B$5="3M",2,3),FALSE)/100,$B$9)</f>
        <v>0.04</v>
      </c>
      <c r="F174" s="26">
        <f t="shared" si="55"/>
        <v>6.0999999999999999E-2</v>
      </c>
      <c r="G174" s="39">
        <f t="shared" si="44"/>
        <v>471411.11111111753</v>
      </c>
      <c r="H174" s="40">
        <f t="shared" si="38"/>
        <v>2255.5555555555557</v>
      </c>
      <c r="I174" s="41">
        <f t="shared" si="45"/>
        <v>2396.3398148148476</v>
      </c>
      <c r="J174" s="42">
        <f t="shared" si="39"/>
        <v>4651.8953703704028</v>
      </c>
      <c r="K174" s="39">
        <f t="shared" si="46"/>
        <v>638849.82994530268</v>
      </c>
      <c r="L174" s="40">
        <f t="shared" si="53"/>
        <v>1722.2758251903153</v>
      </c>
      <c r="M174" s="41">
        <f t="shared" si="40"/>
        <v>3247.486635555289</v>
      </c>
      <c r="N174" s="42">
        <f t="shared" si="41"/>
        <v>4969.7624607456046</v>
      </c>
      <c r="O174" s="39" t="str">
        <f t="shared" si="47"/>
        <v/>
      </c>
      <c r="P174" s="43">
        <f>IF(O174="",0,IF(A174&lt;MIN(Nadpłaty!E:E),0,IF(O174&lt;IFERROR(VLOOKUP(A174,Nadpłaty!$E:$F,2,FALSE),Nadpłaty!$I$2*Kredyt!$B$7),O174-Q174,IF(A174&gt;MAX(Nadpłaty!$E:$E),Nadpłaty!$I$2*Kredyt!$B$7,IFERROR(VLOOKUP(A174,Nadpłaty!$E:$F,2,FALSE),0)))))</f>
        <v>0</v>
      </c>
      <c r="Q174" s="40" t="str">
        <f t="shared" si="48"/>
        <v/>
      </c>
      <c r="R174" s="41" t="str">
        <f t="shared" si="49"/>
        <v/>
      </c>
      <c r="S174" s="42">
        <f t="shared" si="42"/>
        <v>0</v>
      </c>
      <c r="T174" s="39" t="str">
        <f t="shared" si="50"/>
        <v/>
      </c>
      <c r="U174" s="43">
        <f>IF(T174="",0,IF(A174&lt;MIN(Nadpłaty!J:J),0,IF(T174&lt;IFERROR(VLOOKUP(A174,Nadpłaty!$E:$F,2,FALSE),Nadpłaty!$I$2*Kredyt!$B$7),T174-V174,IF(A174&gt;MAX(Nadpłaty!$E:$E),Nadpłaty!$I$2*Kredyt!$B$7,IFERROR(VLOOKUP(A174,Nadpłaty!$E:$F,2,FALSE),0)))))</f>
        <v>0</v>
      </c>
      <c r="V174" s="40" t="str">
        <f t="shared" si="51"/>
        <v/>
      </c>
      <c r="W174" s="41" t="str">
        <f t="shared" si="43"/>
        <v/>
      </c>
      <c r="X174" s="42">
        <f t="shared" si="54"/>
        <v>0</v>
      </c>
      <c r="Y174" s="2"/>
    </row>
    <row r="175" spans="1:25" ht="12.75" customHeight="1" x14ac:dyDescent="0.2">
      <c r="A175" s="27">
        <f t="shared" si="52"/>
        <v>48913</v>
      </c>
      <c r="B175" s="25">
        <f>ROWS($B$23:B175)</f>
        <v>153</v>
      </c>
      <c r="C175" s="34">
        <f>MIN(IF(A175&lt;=WIBOR!$K$5,0,ROUND(YEARFRAC(A175,WIBOR!$K$5)*12,0)),$B$10)</f>
        <v>36</v>
      </c>
      <c r="D175" s="28">
        <f>($B$9-IF(Kredyt!$B$5="3M",WIBOR!$K$6,WIBOR!$K$7)/100)*MIN(IF(A175&lt;=WIBOR!$K$5,0,ROUND(YEARFRAC(A175,WIBOR!$K$5)*12,0)),$B$10)/$B$10+IF(Kredyt!$B$5="3M",WIBOR!$K$6,WIBOR!$K$7)/100</f>
        <v>0.04</v>
      </c>
      <c r="E175" s="28">
        <f>IFERROR(VLOOKUP(A175,WIBOR!$F:$H,IF(Kredyt!$B$5="3M",2,3),FALSE)/100,$B$9)</f>
        <v>0.04</v>
      </c>
      <c r="F175" s="26">
        <f t="shared" si="55"/>
        <v>6.0999999999999999E-2</v>
      </c>
      <c r="G175" s="39">
        <f t="shared" si="44"/>
        <v>469155.55555556196</v>
      </c>
      <c r="H175" s="40">
        <f t="shared" si="38"/>
        <v>2255.5555555555557</v>
      </c>
      <c r="I175" s="41">
        <f t="shared" si="45"/>
        <v>2384.8740740741064</v>
      </c>
      <c r="J175" s="42">
        <f t="shared" si="39"/>
        <v>4640.4296296296616</v>
      </c>
      <c r="K175" s="39">
        <f t="shared" si="46"/>
        <v>637127.55412011233</v>
      </c>
      <c r="L175" s="40">
        <f t="shared" si="53"/>
        <v>1731.0307273016995</v>
      </c>
      <c r="M175" s="41">
        <f t="shared" si="40"/>
        <v>3238.7317334439044</v>
      </c>
      <c r="N175" s="42">
        <f t="shared" si="41"/>
        <v>4969.7624607456037</v>
      </c>
      <c r="O175" s="39" t="str">
        <f t="shared" si="47"/>
        <v/>
      </c>
      <c r="P175" s="43">
        <f>IF(O175="",0,IF(A175&lt;MIN(Nadpłaty!E:E),0,IF(O175&lt;IFERROR(VLOOKUP(A175,Nadpłaty!$E:$F,2,FALSE),Nadpłaty!$I$2*Kredyt!$B$7),O175-Q175,IF(A175&gt;MAX(Nadpłaty!$E:$E),Nadpłaty!$I$2*Kredyt!$B$7,IFERROR(VLOOKUP(A175,Nadpłaty!$E:$F,2,FALSE),0)))))</f>
        <v>0</v>
      </c>
      <c r="Q175" s="40" t="str">
        <f t="shared" si="48"/>
        <v/>
      </c>
      <c r="R175" s="41" t="str">
        <f t="shared" si="49"/>
        <v/>
      </c>
      <c r="S175" s="42">
        <f t="shared" si="42"/>
        <v>0</v>
      </c>
      <c r="T175" s="39" t="str">
        <f t="shared" si="50"/>
        <v/>
      </c>
      <c r="U175" s="43">
        <f>IF(T175="",0,IF(A175&lt;MIN(Nadpłaty!J:J),0,IF(T175&lt;IFERROR(VLOOKUP(A175,Nadpłaty!$E:$F,2,FALSE),Nadpłaty!$I$2*Kredyt!$B$7),T175-V175,IF(A175&gt;MAX(Nadpłaty!$E:$E),Nadpłaty!$I$2*Kredyt!$B$7,IFERROR(VLOOKUP(A175,Nadpłaty!$E:$F,2,FALSE),0)))))</f>
        <v>0</v>
      </c>
      <c r="V175" s="40" t="str">
        <f t="shared" si="51"/>
        <v/>
      </c>
      <c r="W175" s="41" t="str">
        <f t="shared" si="43"/>
        <v/>
      </c>
      <c r="X175" s="42">
        <f t="shared" si="54"/>
        <v>0</v>
      </c>
      <c r="Y175" s="2"/>
    </row>
    <row r="176" spans="1:25" ht="12.75" customHeight="1" x14ac:dyDescent="0.2">
      <c r="A176" s="27">
        <f t="shared" si="52"/>
        <v>48944</v>
      </c>
      <c r="B176" s="25">
        <f>ROWS($B$23:B176)</f>
        <v>154</v>
      </c>
      <c r="C176" s="34">
        <f>MIN(IF(A176&lt;=WIBOR!$K$5,0,ROUND(YEARFRAC(A176,WIBOR!$K$5)*12,0)),$B$10)</f>
        <v>36</v>
      </c>
      <c r="D176" s="28">
        <f>($B$9-IF(Kredyt!$B$5="3M",WIBOR!$K$6,WIBOR!$K$7)/100)*MIN(IF(A176&lt;=WIBOR!$K$5,0,ROUND(YEARFRAC(A176,WIBOR!$K$5)*12,0)),$B$10)/$B$10+IF(Kredyt!$B$5="3M",WIBOR!$K$6,WIBOR!$K$7)/100</f>
        <v>0.04</v>
      </c>
      <c r="E176" s="28">
        <f>IFERROR(VLOOKUP(A176,WIBOR!$F:$H,IF(Kredyt!$B$5="3M",2,3),FALSE)/100,$B$9)</f>
        <v>0.04</v>
      </c>
      <c r="F176" s="26">
        <f t="shared" si="55"/>
        <v>6.0999999999999999E-2</v>
      </c>
      <c r="G176" s="39">
        <f t="shared" si="44"/>
        <v>466900.0000000064</v>
      </c>
      <c r="H176" s="40">
        <f t="shared" si="38"/>
        <v>2255.5555555555557</v>
      </c>
      <c r="I176" s="41">
        <f t="shared" si="45"/>
        <v>2373.408333333366</v>
      </c>
      <c r="J176" s="42">
        <f t="shared" si="39"/>
        <v>4628.9638888889222</v>
      </c>
      <c r="K176" s="39">
        <f t="shared" si="46"/>
        <v>635396.5233928106</v>
      </c>
      <c r="L176" s="40">
        <f t="shared" si="53"/>
        <v>1739.8301334988164</v>
      </c>
      <c r="M176" s="41">
        <f t="shared" si="40"/>
        <v>3229.9323272467868</v>
      </c>
      <c r="N176" s="42">
        <f t="shared" si="41"/>
        <v>4969.7624607456037</v>
      </c>
      <c r="O176" s="39" t="str">
        <f t="shared" si="47"/>
        <v/>
      </c>
      <c r="P176" s="43">
        <f>IF(O176="",0,IF(A176&lt;MIN(Nadpłaty!E:E),0,IF(O176&lt;IFERROR(VLOOKUP(A176,Nadpłaty!$E:$F,2,FALSE),Nadpłaty!$I$2*Kredyt!$B$7),O176-Q176,IF(A176&gt;MAX(Nadpłaty!$E:$E),Nadpłaty!$I$2*Kredyt!$B$7,IFERROR(VLOOKUP(A176,Nadpłaty!$E:$F,2,FALSE),0)))))</f>
        <v>0</v>
      </c>
      <c r="Q176" s="40" t="str">
        <f t="shared" si="48"/>
        <v/>
      </c>
      <c r="R176" s="41" t="str">
        <f t="shared" si="49"/>
        <v/>
      </c>
      <c r="S176" s="42">
        <f t="shared" si="42"/>
        <v>0</v>
      </c>
      <c r="T176" s="39" t="str">
        <f t="shared" si="50"/>
        <v/>
      </c>
      <c r="U176" s="43">
        <f>IF(T176="",0,IF(A176&lt;MIN(Nadpłaty!J:J),0,IF(T176&lt;IFERROR(VLOOKUP(A176,Nadpłaty!$E:$F,2,FALSE),Nadpłaty!$I$2*Kredyt!$B$7),T176-V176,IF(A176&gt;MAX(Nadpłaty!$E:$E),Nadpłaty!$I$2*Kredyt!$B$7,IFERROR(VLOOKUP(A176,Nadpłaty!$E:$F,2,FALSE),0)))))</f>
        <v>0</v>
      </c>
      <c r="V176" s="40" t="str">
        <f t="shared" si="51"/>
        <v/>
      </c>
      <c r="W176" s="41" t="str">
        <f t="shared" si="43"/>
        <v/>
      </c>
      <c r="X176" s="42">
        <f t="shared" si="54"/>
        <v>0</v>
      </c>
      <c r="Y176" s="2"/>
    </row>
    <row r="177" spans="1:25" ht="12.75" customHeight="1" x14ac:dyDescent="0.2">
      <c r="A177" s="27">
        <f t="shared" si="52"/>
        <v>48975</v>
      </c>
      <c r="B177" s="25">
        <f>ROWS($B$23:B177)</f>
        <v>155</v>
      </c>
      <c r="C177" s="34">
        <f>MIN(IF(A177&lt;=WIBOR!$K$5,0,ROUND(YEARFRAC(A177,WIBOR!$K$5)*12,0)),$B$10)</f>
        <v>36</v>
      </c>
      <c r="D177" s="28">
        <f>($B$9-IF(Kredyt!$B$5="3M",WIBOR!$K$6,WIBOR!$K$7)/100)*MIN(IF(A177&lt;=WIBOR!$K$5,0,ROUND(YEARFRAC(A177,WIBOR!$K$5)*12,0)),$B$10)/$B$10+IF(Kredyt!$B$5="3M",WIBOR!$K$6,WIBOR!$K$7)/100</f>
        <v>0.04</v>
      </c>
      <c r="E177" s="28">
        <f>IFERROR(VLOOKUP(A177,WIBOR!$F:$H,IF(Kredyt!$B$5="3M",2,3),FALSE)/100,$B$9)</f>
        <v>0.04</v>
      </c>
      <c r="F177" s="26">
        <f t="shared" si="55"/>
        <v>6.0999999999999999E-2</v>
      </c>
      <c r="G177" s="39">
        <f t="shared" si="44"/>
        <v>464644.44444445084</v>
      </c>
      <c r="H177" s="40">
        <f t="shared" si="38"/>
        <v>2255.5555555555557</v>
      </c>
      <c r="I177" s="41">
        <f t="shared" si="45"/>
        <v>2361.9425925926248</v>
      </c>
      <c r="J177" s="42">
        <f t="shared" si="39"/>
        <v>4617.4981481481809</v>
      </c>
      <c r="K177" s="39">
        <f t="shared" si="46"/>
        <v>633656.69325931184</v>
      </c>
      <c r="L177" s="40">
        <f t="shared" si="53"/>
        <v>1748.6742700107691</v>
      </c>
      <c r="M177" s="41">
        <f t="shared" si="40"/>
        <v>3221.0881907348353</v>
      </c>
      <c r="N177" s="42">
        <f t="shared" si="41"/>
        <v>4969.7624607456046</v>
      </c>
      <c r="O177" s="39" t="str">
        <f t="shared" si="47"/>
        <v/>
      </c>
      <c r="P177" s="43">
        <f>IF(O177="",0,IF(A177&lt;MIN(Nadpłaty!E:E),0,IF(O177&lt;IFERROR(VLOOKUP(A177,Nadpłaty!$E:$F,2,FALSE),Nadpłaty!$I$2*Kredyt!$B$7),O177-Q177,IF(A177&gt;MAX(Nadpłaty!$E:$E),Nadpłaty!$I$2*Kredyt!$B$7,IFERROR(VLOOKUP(A177,Nadpłaty!$E:$F,2,FALSE),0)))))</f>
        <v>0</v>
      </c>
      <c r="Q177" s="40" t="str">
        <f t="shared" si="48"/>
        <v/>
      </c>
      <c r="R177" s="41" t="str">
        <f t="shared" si="49"/>
        <v/>
      </c>
      <c r="S177" s="42">
        <f t="shared" si="42"/>
        <v>0</v>
      </c>
      <c r="T177" s="39" t="str">
        <f t="shared" si="50"/>
        <v/>
      </c>
      <c r="U177" s="43">
        <f>IF(T177="",0,IF(A177&lt;MIN(Nadpłaty!J:J),0,IF(T177&lt;IFERROR(VLOOKUP(A177,Nadpłaty!$E:$F,2,FALSE),Nadpłaty!$I$2*Kredyt!$B$7),T177-V177,IF(A177&gt;MAX(Nadpłaty!$E:$E),Nadpłaty!$I$2*Kredyt!$B$7,IFERROR(VLOOKUP(A177,Nadpłaty!$E:$F,2,FALSE),0)))))</f>
        <v>0</v>
      </c>
      <c r="V177" s="40" t="str">
        <f t="shared" si="51"/>
        <v/>
      </c>
      <c r="W177" s="41" t="str">
        <f t="shared" si="43"/>
        <v/>
      </c>
      <c r="X177" s="42">
        <f t="shared" si="54"/>
        <v>0</v>
      </c>
      <c r="Y177" s="2"/>
    </row>
    <row r="178" spans="1:25" ht="12.75" customHeight="1" x14ac:dyDescent="0.2">
      <c r="A178" s="27">
        <f t="shared" si="52"/>
        <v>49003</v>
      </c>
      <c r="B178" s="25">
        <f>ROWS($B$23:B178)</f>
        <v>156</v>
      </c>
      <c r="C178" s="34">
        <f>MIN(IF(A178&lt;=WIBOR!$K$5,0,ROUND(YEARFRAC(A178,WIBOR!$K$5)*12,0)),$B$10)</f>
        <v>36</v>
      </c>
      <c r="D178" s="28">
        <f>($B$9-IF(Kredyt!$B$5="3M",WIBOR!$K$6,WIBOR!$K$7)/100)*MIN(IF(A178&lt;=WIBOR!$K$5,0,ROUND(YEARFRAC(A178,WIBOR!$K$5)*12,0)),$B$10)/$B$10+IF(Kredyt!$B$5="3M",WIBOR!$K$6,WIBOR!$K$7)/100</f>
        <v>0.04</v>
      </c>
      <c r="E178" s="28">
        <f>IFERROR(VLOOKUP(A178,WIBOR!$F:$H,IF(Kredyt!$B$5="3M",2,3),FALSE)/100,$B$9)</f>
        <v>0.04</v>
      </c>
      <c r="F178" s="26">
        <f t="shared" si="55"/>
        <v>6.0999999999999999E-2</v>
      </c>
      <c r="G178" s="39">
        <f t="shared" si="44"/>
        <v>462388.88888889528</v>
      </c>
      <c r="H178" s="40">
        <f t="shared" si="38"/>
        <v>2255.5555555555557</v>
      </c>
      <c r="I178" s="41">
        <f t="shared" si="45"/>
        <v>2350.4768518518845</v>
      </c>
      <c r="J178" s="42">
        <f t="shared" si="39"/>
        <v>4606.0324074074397</v>
      </c>
      <c r="K178" s="39">
        <f t="shared" si="46"/>
        <v>631908.01898930105</v>
      </c>
      <c r="L178" s="40">
        <f t="shared" si="53"/>
        <v>1757.563364216657</v>
      </c>
      <c r="M178" s="41">
        <f t="shared" si="40"/>
        <v>3212.1990965289474</v>
      </c>
      <c r="N178" s="42">
        <f t="shared" si="41"/>
        <v>4969.7624607456046</v>
      </c>
      <c r="O178" s="39" t="str">
        <f t="shared" si="47"/>
        <v/>
      </c>
      <c r="P178" s="43">
        <f>IF(O178="",0,IF(A178&lt;MIN(Nadpłaty!E:E),0,IF(O178&lt;IFERROR(VLOOKUP(A178,Nadpłaty!$E:$F,2,FALSE),Nadpłaty!$I$2*Kredyt!$B$7),O178-Q178,IF(A178&gt;MAX(Nadpłaty!$E:$E),Nadpłaty!$I$2*Kredyt!$B$7,IFERROR(VLOOKUP(A178,Nadpłaty!$E:$F,2,FALSE),0)))))</f>
        <v>0</v>
      </c>
      <c r="Q178" s="40" t="str">
        <f t="shared" si="48"/>
        <v/>
      </c>
      <c r="R178" s="41" t="str">
        <f t="shared" si="49"/>
        <v/>
      </c>
      <c r="S178" s="42">
        <f t="shared" si="42"/>
        <v>0</v>
      </c>
      <c r="T178" s="39" t="str">
        <f t="shared" si="50"/>
        <v/>
      </c>
      <c r="U178" s="43">
        <f>IF(T178="",0,IF(A178&lt;MIN(Nadpłaty!J:J),0,IF(T178&lt;IFERROR(VLOOKUP(A178,Nadpłaty!$E:$F,2,FALSE),Nadpłaty!$I$2*Kredyt!$B$7),T178-V178,IF(A178&gt;MAX(Nadpłaty!$E:$E),Nadpłaty!$I$2*Kredyt!$B$7,IFERROR(VLOOKUP(A178,Nadpłaty!$E:$F,2,FALSE),0)))))</f>
        <v>0</v>
      </c>
      <c r="V178" s="40" t="str">
        <f t="shared" si="51"/>
        <v/>
      </c>
      <c r="W178" s="41" t="str">
        <f t="shared" si="43"/>
        <v/>
      </c>
      <c r="X178" s="42">
        <f t="shared" si="54"/>
        <v>0</v>
      </c>
      <c r="Y178" s="2"/>
    </row>
    <row r="179" spans="1:25" ht="12.75" customHeight="1" x14ac:dyDescent="0.2">
      <c r="A179" s="27">
        <f t="shared" si="52"/>
        <v>49034</v>
      </c>
      <c r="B179" s="25">
        <f>ROWS($B$23:B179)</f>
        <v>157</v>
      </c>
      <c r="C179" s="34">
        <f>MIN(IF(A179&lt;=WIBOR!$K$5,0,ROUND(YEARFRAC(A179,WIBOR!$K$5)*12,0)),$B$10)</f>
        <v>36</v>
      </c>
      <c r="D179" s="28">
        <f>($B$9-IF(Kredyt!$B$5="3M",WIBOR!$K$6,WIBOR!$K$7)/100)*MIN(IF(A179&lt;=WIBOR!$K$5,0,ROUND(YEARFRAC(A179,WIBOR!$K$5)*12,0)),$B$10)/$B$10+IF(Kredyt!$B$5="3M",WIBOR!$K$6,WIBOR!$K$7)/100</f>
        <v>0.04</v>
      </c>
      <c r="E179" s="28">
        <f>IFERROR(VLOOKUP(A179,WIBOR!$F:$H,IF(Kredyt!$B$5="3M",2,3),FALSE)/100,$B$9)</f>
        <v>0.04</v>
      </c>
      <c r="F179" s="26">
        <f t="shared" si="55"/>
        <v>6.0999999999999999E-2</v>
      </c>
      <c r="G179" s="39">
        <f t="shared" si="44"/>
        <v>460133.33333333972</v>
      </c>
      <c r="H179" s="40">
        <f t="shared" si="38"/>
        <v>2255.5555555555557</v>
      </c>
      <c r="I179" s="41">
        <f t="shared" si="45"/>
        <v>2339.0111111111432</v>
      </c>
      <c r="J179" s="42">
        <f t="shared" si="39"/>
        <v>4594.5666666666984</v>
      </c>
      <c r="K179" s="39">
        <f t="shared" si="46"/>
        <v>630150.45562508435</v>
      </c>
      <c r="L179" s="40">
        <f t="shared" si="53"/>
        <v>1766.4976446514243</v>
      </c>
      <c r="M179" s="41">
        <f t="shared" si="40"/>
        <v>3203.264816094179</v>
      </c>
      <c r="N179" s="42">
        <f t="shared" si="41"/>
        <v>4969.7624607456037</v>
      </c>
      <c r="O179" s="39" t="str">
        <f t="shared" si="47"/>
        <v/>
      </c>
      <c r="P179" s="43">
        <f>IF(O179="",0,IF(A179&lt;MIN(Nadpłaty!E:E),0,IF(O179&lt;IFERROR(VLOOKUP(A179,Nadpłaty!$E:$F,2,FALSE),Nadpłaty!$I$2*Kredyt!$B$7),O179-Q179,IF(A179&gt;MAX(Nadpłaty!$E:$E),Nadpłaty!$I$2*Kredyt!$B$7,IFERROR(VLOOKUP(A179,Nadpłaty!$E:$F,2,FALSE),0)))))</f>
        <v>0</v>
      </c>
      <c r="Q179" s="40" t="str">
        <f t="shared" si="48"/>
        <v/>
      </c>
      <c r="R179" s="41" t="str">
        <f t="shared" si="49"/>
        <v/>
      </c>
      <c r="S179" s="42">
        <f t="shared" si="42"/>
        <v>0</v>
      </c>
      <c r="T179" s="39" t="str">
        <f t="shared" si="50"/>
        <v/>
      </c>
      <c r="U179" s="43">
        <f>IF(T179="",0,IF(A179&lt;MIN(Nadpłaty!J:J),0,IF(T179&lt;IFERROR(VLOOKUP(A179,Nadpłaty!$E:$F,2,FALSE),Nadpłaty!$I$2*Kredyt!$B$7),T179-V179,IF(A179&gt;MAX(Nadpłaty!$E:$E),Nadpłaty!$I$2*Kredyt!$B$7,IFERROR(VLOOKUP(A179,Nadpłaty!$E:$F,2,FALSE),0)))))</f>
        <v>0</v>
      </c>
      <c r="V179" s="40" t="str">
        <f t="shared" si="51"/>
        <v/>
      </c>
      <c r="W179" s="41" t="str">
        <f t="shared" si="43"/>
        <v/>
      </c>
      <c r="X179" s="42">
        <f t="shared" si="54"/>
        <v>0</v>
      </c>
      <c r="Y179" s="2"/>
    </row>
    <row r="180" spans="1:25" ht="12.75" customHeight="1" x14ac:dyDescent="0.2">
      <c r="A180" s="27">
        <f t="shared" si="52"/>
        <v>49064</v>
      </c>
      <c r="B180" s="25">
        <f>ROWS($B$23:B180)</f>
        <v>158</v>
      </c>
      <c r="C180" s="34">
        <f>MIN(IF(A180&lt;=WIBOR!$K$5,0,ROUND(YEARFRAC(A180,WIBOR!$K$5)*12,0)),$B$10)</f>
        <v>36</v>
      </c>
      <c r="D180" s="28">
        <f>($B$9-IF(Kredyt!$B$5="3M",WIBOR!$K$6,WIBOR!$K$7)/100)*MIN(IF(A180&lt;=WIBOR!$K$5,0,ROUND(YEARFRAC(A180,WIBOR!$K$5)*12,0)),$B$10)/$B$10+IF(Kredyt!$B$5="3M",WIBOR!$K$6,WIBOR!$K$7)/100</f>
        <v>0.04</v>
      </c>
      <c r="E180" s="28">
        <f>IFERROR(VLOOKUP(A180,WIBOR!$F:$H,IF(Kredyt!$B$5="3M",2,3),FALSE)/100,$B$9)</f>
        <v>0.04</v>
      </c>
      <c r="F180" s="26">
        <f t="shared" si="55"/>
        <v>6.0999999999999999E-2</v>
      </c>
      <c r="G180" s="39">
        <f t="shared" si="44"/>
        <v>457877.77777778415</v>
      </c>
      <c r="H180" s="40">
        <f t="shared" si="38"/>
        <v>2255.5555555555557</v>
      </c>
      <c r="I180" s="41">
        <f t="shared" si="45"/>
        <v>2327.5453703704029</v>
      </c>
      <c r="J180" s="42">
        <f t="shared" si="39"/>
        <v>4583.100925925959</v>
      </c>
      <c r="K180" s="39">
        <f t="shared" si="46"/>
        <v>628383.9579804329</v>
      </c>
      <c r="L180" s="40">
        <f t="shared" si="53"/>
        <v>1775.4773410117357</v>
      </c>
      <c r="M180" s="41">
        <f t="shared" si="40"/>
        <v>3194.2851197338673</v>
      </c>
      <c r="N180" s="42">
        <f t="shared" si="41"/>
        <v>4969.7624607456028</v>
      </c>
      <c r="O180" s="39" t="str">
        <f t="shared" si="47"/>
        <v/>
      </c>
      <c r="P180" s="43">
        <f>IF(O180="",0,IF(A180&lt;MIN(Nadpłaty!E:E),0,IF(O180&lt;IFERROR(VLOOKUP(A180,Nadpłaty!$E:$F,2,FALSE),Nadpłaty!$I$2*Kredyt!$B$7),O180-Q180,IF(A180&gt;MAX(Nadpłaty!$E:$E),Nadpłaty!$I$2*Kredyt!$B$7,IFERROR(VLOOKUP(A180,Nadpłaty!$E:$F,2,FALSE),0)))))</f>
        <v>0</v>
      </c>
      <c r="Q180" s="40" t="str">
        <f t="shared" si="48"/>
        <v/>
      </c>
      <c r="R180" s="41" t="str">
        <f t="shared" si="49"/>
        <v/>
      </c>
      <c r="S180" s="42">
        <f t="shared" si="42"/>
        <v>0</v>
      </c>
      <c r="T180" s="39" t="str">
        <f t="shared" si="50"/>
        <v/>
      </c>
      <c r="U180" s="43">
        <f>IF(T180="",0,IF(A180&lt;MIN(Nadpłaty!J:J),0,IF(T180&lt;IFERROR(VLOOKUP(A180,Nadpłaty!$E:$F,2,FALSE),Nadpłaty!$I$2*Kredyt!$B$7),T180-V180,IF(A180&gt;MAX(Nadpłaty!$E:$E),Nadpłaty!$I$2*Kredyt!$B$7,IFERROR(VLOOKUP(A180,Nadpłaty!$E:$F,2,FALSE),0)))))</f>
        <v>0</v>
      </c>
      <c r="V180" s="40" t="str">
        <f t="shared" si="51"/>
        <v/>
      </c>
      <c r="W180" s="41" t="str">
        <f t="shared" si="43"/>
        <v/>
      </c>
      <c r="X180" s="42">
        <f t="shared" si="54"/>
        <v>0</v>
      </c>
      <c r="Y180" s="2"/>
    </row>
    <row r="181" spans="1:25" ht="12.75" customHeight="1" x14ac:dyDescent="0.2">
      <c r="A181" s="27">
        <f t="shared" si="52"/>
        <v>49095</v>
      </c>
      <c r="B181" s="25">
        <f>ROWS($B$23:B181)</f>
        <v>159</v>
      </c>
      <c r="C181" s="34">
        <f>MIN(IF(A181&lt;=WIBOR!$K$5,0,ROUND(YEARFRAC(A181,WIBOR!$K$5)*12,0)),$B$10)</f>
        <v>36</v>
      </c>
      <c r="D181" s="28">
        <f>($B$9-IF(Kredyt!$B$5="3M",WIBOR!$K$6,WIBOR!$K$7)/100)*MIN(IF(A181&lt;=WIBOR!$K$5,0,ROUND(YEARFRAC(A181,WIBOR!$K$5)*12,0)),$B$10)/$B$10+IF(Kredyt!$B$5="3M",WIBOR!$K$6,WIBOR!$K$7)/100</f>
        <v>0.04</v>
      </c>
      <c r="E181" s="28">
        <f>IFERROR(VLOOKUP(A181,WIBOR!$F:$H,IF(Kredyt!$B$5="3M",2,3),FALSE)/100,$B$9)</f>
        <v>0.04</v>
      </c>
      <c r="F181" s="26">
        <f t="shared" si="55"/>
        <v>6.0999999999999999E-2</v>
      </c>
      <c r="G181" s="39">
        <f t="shared" si="44"/>
        <v>455622.22222222859</v>
      </c>
      <c r="H181" s="40">
        <f t="shared" si="38"/>
        <v>2255.5555555555557</v>
      </c>
      <c r="I181" s="41">
        <f t="shared" si="45"/>
        <v>2316.0796296296617</v>
      </c>
      <c r="J181" s="42">
        <f t="shared" si="39"/>
        <v>4571.6351851852178</v>
      </c>
      <c r="K181" s="39">
        <f t="shared" si="46"/>
        <v>626608.48063942115</v>
      </c>
      <c r="L181" s="40">
        <f t="shared" si="53"/>
        <v>1784.5026841618785</v>
      </c>
      <c r="M181" s="41">
        <f t="shared" si="40"/>
        <v>3185.259776583724</v>
      </c>
      <c r="N181" s="42">
        <f t="shared" si="41"/>
        <v>4969.7624607456028</v>
      </c>
      <c r="O181" s="39" t="str">
        <f t="shared" si="47"/>
        <v/>
      </c>
      <c r="P181" s="43">
        <f>IF(O181="",0,IF(A181&lt;MIN(Nadpłaty!E:E),0,IF(O181&lt;IFERROR(VLOOKUP(A181,Nadpłaty!$E:$F,2,FALSE),Nadpłaty!$I$2*Kredyt!$B$7),O181-Q181,IF(A181&gt;MAX(Nadpłaty!$E:$E),Nadpłaty!$I$2*Kredyt!$B$7,IFERROR(VLOOKUP(A181,Nadpłaty!$E:$F,2,FALSE),0)))))</f>
        <v>0</v>
      </c>
      <c r="Q181" s="40" t="str">
        <f t="shared" si="48"/>
        <v/>
      </c>
      <c r="R181" s="41" t="str">
        <f t="shared" si="49"/>
        <v/>
      </c>
      <c r="S181" s="42">
        <f t="shared" si="42"/>
        <v>0</v>
      </c>
      <c r="T181" s="39" t="str">
        <f t="shared" si="50"/>
        <v/>
      </c>
      <c r="U181" s="43">
        <f>IF(T181="",0,IF(A181&lt;MIN(Nadpłaty!J:J),0,IF(T181&lt;IFERROR(VLOOKUP(A181,Nadpłaty!$E:$F,2,FALSE),Nadpłaty!$I$2*Kredyt!$B$7),T181-V181,IF(A181&gt;MAX(Nadpłaty!$E:$E),Nadpłaty!$I$2*Kredyt!$B$7,IFERROR(VLOOKUP(A181,Nadpłaty!$E:$F,2,FALSE),0)))))</f>
        <v>0</v>
      </c>
      <c r="V181" s="40" t="str">
        <f t="shared" si="51"/>
        <v/>
      </c>
      <c r="W181" s="41" t="str">
        <f t="shared" si="43"/>
        <v/>
      </c>
      <c r="X181" s="42">
        <f t="shared" si="54"/>
        <v>0</v>
      </c>
      <c r="Y181" s="2"/>
    </row>
    <row r="182" spans="1:25" ht="12.75" customHeight="1" x14ac:dyDescent="0.2">
      <c r="A182" s="27">
        <f t="shared" si="52"/>
        <v>49125</v>
      </c>
      <c r="B182" s="25">
        <f>ROWS($B$23:B182)</f>
        <v>160</v>
      </c>
      <c r="C182" s="34">
        <f>MIN(IF(A182&lt;=WIBOR!$K$5,0,ROUND(YEARFRAC(A182,WIBOR!$K$5)*12,0)),$B$10)</f>
        <v>36</v>
      </c>
      <c r="D182" s="28">
        <f>($B$9-IF(Kredyt!$B$5="3M",WIBOR!$K$6,WIBOR!$K$7)/100)*MIN(IF(A182&lt;=WIBOR!$K$5,0,ROUND(YEARFRAC(A182,WIBOR!$K$5)*12,0)),$B$10)/$B$10+IF(Kredyt!$B$5="3M",WIBOR!$K$6,WIBOR!$K$7)/100</f>
        <v>0.04</v>
      </c>
      <c r="E182" s="28">
        <f>IFERROR(VLOOKUP(A182,WIBOR!$F:$H,IF(Kredyt!$B$5="3M",2,3),FALSE)/100,$B$9)</f>
        <v>0.04</v>
      </c>
      <c r="F182" s="26">
        <f t="shared" si="55"/>
        <v>6.0999999999999999E-2</v>
      </c>
      <c r="G182" s="39">
        <f t="shared" si="44"/>
        <v>453366.66666667303</v>
      </c>
      <c r="H182" s="40">
        <f t="shared" si="38"/>
        <v>2255.5555555555557</v>
      </c>
      <c r="I182" s="41">
        <f t="shared" si="45"/>
        <v>2304.6138888889213</v>
      </c>
      <c r="J182" s="42">
        <f t="shared" si="39"/>
        <v>4560.1694444444765</v>
      </c>
      <c r="K182" s="39">
        <f t="shared" si="46"/>
        <v>624823.97795525927</v>
      </c>
      <c r="L182" s="40">
        <f t="shared" si="53"/>
        <v>1793.5739061397021</v>
      </c>
      <c r="M182" s="41">
        <f t="shared" si="40"/>
        <v>3176.1885546059016</v>
      </c>
      <c r="N182" s="42">
        <f t="shared" si="41"/>
        <v>4969.7624607456037</v>
      </c>
      <c r="O182" s="39" t="str">
        <f t="shared" si="47"/>
        <v/>
      </c>
      <c r="P182" s="43">
        <f>IF(O182="",0,IF(A182&lt;MIN(Nadpłaty!E:E),0,IF(O182&lt;IFERROR(VLOOKUP(A182,Nadpłaty!$E:$F,2,FALSE),Nadpłaty!$I$2*Kredyt!$B$7),O182-Q182,IF(A182&gt;MAX(Nadpłaty!$E:$E),Nadpłaty!$I$2*Kredyt!$B$7,IFERROR(VLOOKUP(A182,Nadpłaty!$E:$F,2,FALSE),0)))))</f>
        <v>0</v>
      </c>
      <c r="Q182" s="40" t="str">
        <f t="shared" si="48"/>
        <v/>
      </c>
      <c r="R182" s="41" t="str">
        <f t="shared" si="49"/>
        <v/>
      </c>
      <c r="S182" s="42">
        <f t="shared" si="42"/>
        <v>0</v>
      </c>
      <c r="T182" s="39" t="str">
        <f t="shared" si="50"/>
        <v/>
      </c>
      <c r="U182" s="43">
        <f>IF(T182="",0,IF(A182&lt;MIN(Nadpłaty!J:J),0,IF(T182&lt;IFERROR(VLOOKUP(A182,Nadpłaty!$E:$F,2,FALSE),Nadpłaty!$I$2*Kredyt!$B$7),T182-V182,IF(A182&gt;MAX(Nadpłaty!$E:$E),Nadpłaty!$I$2*Kredyt!$B$7,IFERROR(VLOOKUP(A182,Nadpłaty!$E:$F,2,FALSE),0)))))</f>
        <v>0</v>
      </c>
      <c r="V182" s="40" t="str">
        <f t="shared" si="51"/>
        <v/>
      </c>
      <c r="W182" s="41" t="str">
        <f t="shared" si="43"/>
        <v/>
      </c>
      <c r="X182" s="42">
        <f t="shared" si="54"/>
        <v>0</v>
      </c>
      <c r="Y182" s="2"/>
    </row>
    <row r="183" spans="1:25" ht="12.75" customHeight="1" x14ac:dyDescent="0.2">
      <c r="A183" s="27">
        <f t="shared" si="52"/>
        <v>49156</v>
      </c>
      <c r="B183" s="25">
        <f>ROWS($B$23:B183)</f>
        <v>161</v>
      </c>
      <c r="C183" s="34">
        <f>MIN(IF(A183&lt;=WIBOR!$K$5,0,ROUND(YEARFRAC(A183,WIBOR!$K$5)*12,0)),$B$10)</f>
        <v>36</v>
      </c>
      <c r="D183" s="28">
        <f>($B$9-IF(Kredyt!$B$5="3M",WIBOR!$K$6,WIBOR!$K$7)/100)*MIN(IF(A183&lt;=WIBOR!$K$5,0,ROUND(YEARFRAC(A183,WIBOR!$K$5)*12,0)),$B$10)/$B$10+IF(Kredyt!$B$5="3M",WIBOR!$K$6,WIBOR!$K$7)/100</f>
        <v>0.04</v>
      </c>
      <c r="E183" s="28">
        <f>IFERROR(VLOOKUP(A183,WIBOR!$F:$H,IF(Kredyt!$B$5="3M",2,3),FALSE)/100,$B$9)</f>
        <v>0.04</v>
      </c>
      <c r="F183" s="26">
        <f t="shared" si="55"/>
        <v>6.0999999999999999E-2</v>
      </c>
      <c r="G183" s="39">
        <f t="shared" si="44"/>
        <v>451111.11111111747</v>
      </c>
      <c r="H183" s="40">
        <f t="shared" si="38"/>
        <v>2255.5555555555557</v>
      </c>
      <c r="I183" s="41">
        <f t="shared" si="45"/>
        <v>2293.1481481481806</v>
      </c>
      <c r="J183" s="42">
        <f t="shared" si="39"/>
        <v>4548.7037037037362</v>
      </c>
      <c r="K183" s="39">
        <f t="shared" si="46"/>
        <v>623030.40404911956</v>
      </c>
      <c r="L183" s="40">
        <f t="shared" si="53"/>
        <v>1802.6912401625787</v>
      </c>
      <c r="M183" s="41">
        <f t="shared" si="40"/>
        <v>3167.0712205830241</v>
      </c>
      <c r="N183" s="42">
        <f t="shared" si="41"/>
        <v>4969.7624607456028</v>
      </c>
      <c r="O183" s="39" t="str">
        <f t="shared" si="47"/>
        <v/>
      </c>
      <c r="P183" s="43">
        <f>IF(O183="",0,IF(A183&lt;MIN(Nadpłaty!E:E),0,IF(O183&lt;IFERROR(VLOOKUP(A183,Nadpłaty!$E:$F,2,FALSE),Nadpłaty!$I$2*Kredyt!$B$7),O183-Q183,IF(A183&gt;MAX(Nadpłaty!$E:$E),Nadpłaty!$I$2*Kredyt!$B$7,IFERROR(VLOOKUP(A183,Nadpłaty!$E:$F,2,FALSE),0)))))</f>
        <v>0</v>
      </c>
      <c r="Q183" s="40" t="str">
        <f t="shared" si="48"/>
        <v/>
      </c>
      <c r="R183" s="41" t="str">
        <f t="shared" si="49"/>
        <v/>
      </c>
      <c r="S183" s="42">
        <f t="shared" si="42"/>
        <v>0</v>
      </c>
      <c r="T183" s="39" t="str">
        <f t="shared" si="50"/>
        <v/>
      </c>
      <c r="U183" s="43">
        <f>IF(T183="",0,IF(A183&lt;MIN(Nadpłaty!J:J),0,IF(T183&lt;IFERROR(VLOOKUP(A183,Nadpłaty!$E:$F,2,FALSE),Nadpłaty!$I$2*Kredyt!$B$7),T183-V183,IF(A183&gt;MAX(Nadpłaty!$E:$E),Nadpłaty!$I$2*Kredyt!$B$7,IFERROR(VLOOKUP(A183,Nadpłaty!$E:$F,2,FALSE),0)))))</f>
        <v>0</v>
      </c>
      <c r="V183" s="40" t="str">
        <f t="shared" si="51"/>
        <v/>
      </c>
      <c r="W183" s="41" t="str">
        <f t="shared" si="43"/>
        <v/>
      </c>
      <c r="X183" s="42">
        <f t="shared" si="54"/>
        <v>0</v>
      </c>
      <c r="Y183" s="2"/>
    </row>
    <row r="184" spans="1:25" ht="12.75" customHeight="1" x14ac:dyDescent="0.2">
      <c r="A184" s="27">
        <f t="shared" si="52"/>
        <v>49187</v>
      </c>
      <c r="B184" s="25">
        <f>ROWS($B$23:B184)</f>
        <v>162</v>
      </c>
      <c r="C184" s="34">
        <f>MIN(IF(A184&lt;=WIBOR!$K$5,0,ROUND(YEARFRAC(A184,WIBOR!$K$5)*12,0)),$B$10)</f>
        <v>36</v>
      </c>
      <c r="D184" s="28">
        <f>($B$9-IF(Kredyt!$B$5="3M",WIBOR!$K$6,WIBOR!$K$7)/100)*MIN(IF(A184&lt;=WIBOR!$K$5,0,ROUND(YEARFRAC(A184,WIBOR!$K$5)*12,0)),$B$10)/$B$10+IF(Kredyt!$B$5="3M",WIBOR!$K$6,WIBOR!$K$7)/100</f>
        <v>0.04</v>
      </c>
      <c r="E184" s="28">
        <f>IFERROR(VLOOKUP(A184,WIBOR!$F:$H,IF(Kredyt!$B$5="3M",2,3),FALSE)/100,$B$9)</f>
        <v>0.04</v>
      </c>
      <c r="F184" s="26">
        <f t="shared" si="55"/>
        <v>6.0999999999999999E-2</v>
      </c>
      <c r="G184" s="39">
        <f t="shared" si="44"/>
        <v>448855.55555556191</v>
      </c>
      <c r="H184" s="40">
        <f t="shared" si="38"/>
        <v>2255.5555555555557</v>
      </c>
      <c r="I184" s="41">
        <f t="shared" si="45"/>
        <v>2281.6824074074398</v>
      </c>
      <c r="J184" s="42">
        <f t="shared" si="39"/>
        <v>4537.2379629629959</v>
      </c>
      <c r="K184" s="39">
        <f t="shared" si="46"/>
        <v>621227.71280895697</v>
      </c>
      <c r="L184" s="40">
        <f t="shared" si="53"/>
        <v>1811.8549206334048</v>
      </c>
      <c r="M184" s="41">
        <f t="shared" si="40"/>
        <v>3157.9075401121977</v>
      </c>
      <c r="N184" s="42">
        <f t="shared" si="41"/>
        <v>4969.7624607456028</v>
      </c>
      <c r="O184" s="39" t="str">
        <f t="shared" si="47"/>
        <v/>
      </c>
      <c r="P184" s="43">
        <f>IF(O184="",0,IF(A184&lt;MIN(Nadpłaty!E:E),0,IF(O184&lt;IFERROR(VLOOKUP(A184,Nadpłaty!$E:$F,2,FALSE),Nadpłaty!$I$2*Kredyt!$B$7),O184-Q184,IF(A184&gt;MAX(Nadpłaty!$E:$E),Nadpłaty!$I$2*Kredyt!$B$7,IFERROR(VLOOKUP(A184,Nadpłaty!$E:$F,2,FALSE),0)))))</f>
        <v>0</v>
      </c>
      <c r="Q184" s="40" t="str">
        <f t="shared" si="48"/>
        <v/>
      </c>
      <c r="R184" s="41" t="str">
        <f t="shared" si="49"/>
        <v/>
      </c>
      <c r="S184" s="42">
        <f t="shared" si="42"/>
        <v>0</v>
      </c>
      <c r="T184" s="39" t="str">
        <f t="shared" si="50"/>
        <v/>
      </c>
      <c r="U184" s="43">
        <f>IF(T184="",0,IF(A184&lt;MIN(Nadpłaty!J:J),0,IF(T184&lt;IFERROR(VLOOKUP(A184,Nadpłaty!$E:$F,2,FALSE),Nadpłaty!$I$2*Kredyt!$B$7),T184-V184,IF(A184&gt;MAX(Nadpłaty!$E:$E),Nadpłaty!$I$2*Kredyt!$B$7,IFERROR(VLOOKUP(A184,Nadpłaty!$E:$F,2,FALSE),0)))))</f>
        <v>0</v>
      </c>
      <c r="V184" s="40" t="str">
        <f t="shared" si="51"/>
        <v/>
      </c>
      <c r="W184" s="41" t="str">
        <f t="shared" si="43"/>
        <v/>
      </c>
      <c r="X184" s="42">
        <f t="shared" si="54"/>
        <v>0</v>
      </c>
      <c r="Y184" s="2"/>
    </row>
    <row r="185" spans="1:25" ht="12.75" customHeight="1" x14ac:dyDescent="0.2">
      <c r="A185" s="27">
        <f t="shared" si="52"/>
        <v>49217</v>
      </c>
      <c r="B185" s="25">
        <f>ROWS($B$23:B185)</f>
        <v>163</v>
      </c>
      <c r="C185" s="34">
        <f>MIN(IF(A185&lt;=WIBOR!$K$5,0,ROUND(YEARFRAC(A185,WIBOR!$K$5)*12,0)),$B$10)</f>
        <v>36</v>
      </c>
      <c r="D185" s="28">
        <f>($B$9-IF(Kredyt!$B$5="3M",WIBOR!$K$6,WIBOR!$K$7)/100)*MIN(IF(A185&lt;=WIBOR!$K$5,0,ROUND(YEARFRAC(A185,WIBOR!$K$5)*12,0)),$B$10)/$B$10+IF(Kredyt!$B$5="3M",WIBOR!$K$6,WIBOR!$K$7)/100</f>
        <v>0.04</v>
      </c>
      <c r="E185" s="28">
        <f>IFERROR(VLOOKUP(A185,WIBOR!$F:$H,IF(Kredyt!$B$5="3M",2,3),FALSE)/100,$B$9)</f>
        <v>0.04</v>
      </c>
      <c r="F185" s="26">
        <f t="shared" si="55"/>
        <v>6.0999999999999999E-2</v>
      </c>
      <c r="G185" s="39">
        <f t="shared" si="44"/>
        <v>446600.00000000634</v>
      </c>
      <c r="H185" s="40">
        <f t="shared" si="38"/>
        <v>2255.5555555555557</v>
      </c>
      <c r="I185" s="41">
        <f t="shared" si="45"/>
        <v>2270.216666666699</v>
      </c>
      <c r="J185" s="42">
        <f t="shared" si="39"/>
        <v>4525.7722222222546</v>
      </c>
      <c r="K185" s="39">
        <f t="shared" si="46"/>
        <v>619415.8578883236</v>
      </c>
      <c r="L185" s="40">
        <f t="shared" si="53"/>
        <v>1821.0651831466248</v>
      </c>
      <c r="M185" s="41">
        <f t="shared" si="40"/>
        <v>3148.697277598978</v>
      </c>
      <c r="N185" s="42">
        <f t="shared" si="41"/>
        <v>4969.7624607456028</v>
      </c>
      <c r="O185" s="39" t="str">
        <f t="shared" si="47"/>
        <v/>
      </c>
      <c r="P185" s="43">
        <f>IF(O185="",0,IF(A185&lt;MIN(Nadpłaty!E:E),0,IF(O185&lt;IFERROR(VLOOKUP(A185,Nadpłaty!$E:$F,2,FALSE),Nadpłaty!$I$2*Kredyt!$B$7),O185-Q185,IF(A185&gt;MAX(Nadpłaty!$E:$E),Nadpłaty!$I$2*Kredyt!$B$7,IFERROR(VLOOKUP(A185,Nadpłaty!$E:$F,2,FALSE),0)))))</f>
        <v>0</v>
      </c>
      <c r="Q185" s="40" t="str">
        <f t="shared" si="48"/>
        <v/>
      </c>
      <c r="R185" s="41" t="str">
        <f t="shared" si="49"/>
        <v/>
      </c>
      <c r="S185" s="42">
        <f t="shared" si="42"/>
        <v>0</v>
      </c>
      <c r="T185" s="39" t="str">
        <f t="shared" si="50"/>
        <v/>
      </c>
      <c r="U185" s="43">
        <f>IF(T185="",0,IF(A185&lt;MIN(Nadpłaty!J:J),0,IF(T185&lt;IFERROR(VLOOKUP(A185,Nadpłaty!$E:$F,2,FALSE),Nadpłaty!$I$2*Kredyt!$B$7),T185-V185,IF(A185&gt;MAX(Nadpłaty!$E:$E),Nadpłaty!$I$2*Kredyt!$B$7,IFERROR(VLOOKUP(A185,Nadpłaty!$E:$F,2,FALSE),0)))))</f>
        <v>0</v>
      </c>
      <c r="V185" s="40" t="str">
        <f t="shared" si="51"/>
        <v/>
      </c>
      <c r="W185" s="41" t="str">
        <f t="shared" si="43"/>
        <v/>
      </c>
      <c r="X185" s="42">
        <f t="shared" si="54"/>
        <v>0</v>
      </c>
      <c r="Y185" s="2"/>
    </row>
    <row r="186" spans="1:25" ht="12.75" customHeight="1" x14ac:dyDescent="0.2">
      <c r="A186" s="27">
        <f t="shared" si="52"/>
        <v>49248</v>
      </c>
      <c r="B186" s="25">
        <f>ROWS($B$23:B186)</f>
        <v>164</v>
      </c>
      <c r="C186" s="34">
        <f>MIN(IF(A186&lt;=WIBOR!$K$5,0,ROUND(YEARFRAC(A186,WIBOR!$K$5)*12,0)),$B$10)</f>
        <v>36</v>
      </c>
      <c r="D186" s="28">
        <f>($B$9-IF(Kredyt!$B$5="3M",WIBOR!$K$6,WIBOR!$K$7)/100)*MIN(IF(A186&lt;=WIBOR!$K$5,0,ROUND(YEARFRAC(A186,WIBOR!$K$5)*12,0)),$B$10)/$B$10+IF(Kredyt!$B$5="3M",WIBOR!$K$6,WIBOR!$K$7)/100</f>
        <v>0.04</v>
      </c>
      <c r="E186" s="28">
        <f>IFERROR(VLOOKUP(A186,WIBOR!$F:$H,IF(Kredyt!$B$5="3M",2,3),FALSE)/100,$B$9)</f>
        <v>0.04</v>
      </c>
      <c r="F186" s="26">
        <f t="shared" si="55"/>
        <v>6.0999999999999999E-2</v>
      </c>
      <c r="G186" s="39">
        <f t="shared" si="44"/>
        <v>444344.44444445078</v>
      </c>
      <c r="H186" s="40">
        <f t="shared" si="38"/>
        <v>2255.5555555555557</v>
      </c>
      <c r="I186" s="41">
        <f t="shared" si="45"/>
        <v>2258.7509259259582</v>
      </c>
      <c r="J186" s="42">
        <f t="shared" si="39"/>
        <v>4514.3064814815134</v>
      </c>
      <c r="K186" s="39">
        <f t="shared" si="46"/>
        <v>617594.79270517698</v>
      </c>
      <c r="L186" s="40">
        <f t="shared" si="53"/>
        <v>1830.3222644942871</v>
      </c>
      <c r="M186" s="41">
        <f t="shared" si="40"/>
        <v>3139.4401962513161</v>
      </c>
      <c r="N186" s="42">
        <f t="shared" si="41"/>
        <v>4969.7624607456037</v>
      </c>
      <c r="O186" s="39" t="str">
        <f t="shared" si="47"/>
        <v/>
      </c>
      <c r="P186" s="43">
        <f>IF(O186="",0,IF(A186&lt;MIN(Nadpłaty!E:E),0,IF(O186&lt;IFERROR(VLOOKUP(A186,Nadpłaty!$E:$F,2,FALSE),Nadpłaty!$I$2*Kredyt!$B$7),O186-Q186,IF(A186&gt;MAX(Nadpłaty!$E:$E),Nadpłaty!$I$2*Kredyt!$B$7,IFERROR(VLOOKUP(A186,Nadpłaty!$E:$F,2,FALSE),0)))))</f>
        <v>0</v>
      </c>
      <c r="Q186" s="40" t="str">
        <f t="shared" si="48"/>
        <v/>
      </c>
      <c r="R186" s="41" t="str">
        <f t="shared" si="49"/>
        <v/>
      </c>
      <c r="S186" s="42">
        <f t="shared" si="42"/>
        <v>0</v>
      </c>
      <c r="T186" s="39" t="str">
        <f t="shared" si="50"/>
        <v/>
      </c>
      <c r="U186" s="43">
        <f>IF(T186="",0,IF(A186&lt;MIN(Nadpłaty!J:J),0,IF(T186&lt;IFERROR(VLOOKUP(A186,Nadpłaty!$E:$F,2,FALSE),Nadpłaty!$I$2*Kredyt!$B$7),T186-V186,IF(A186&gt;MAX(Nadpłaty!$E:$E),Nadpłaty!$I$2*Kredyt!$B$7,IFERROR(VLOOKUP(A186,Nadpłaty!$E:$F,2,FALSE),0)))))</f>
        <v>0</v>
      </c>
      <c r="V186" s="40" t="str">
        <f t="shared" si="51"/>
        <v/>
      </c>
      <c r="W186" s="41" t="str">
        <f t="shared" si="43"/>
        <v/>
      </c>
      <c r="X186" s="42">
        <f t="shared" si="54"/>
        <v>0</v>
      </c>
      <c r="Y186" s="2"/>
    </row>
    <row r="187" spans="1:25" ht="12.75" customHeight="1" x14ac:dyDescent="0.2">
      <c r="A187" s="27">
        <f t="shared" si="52"/>
        <v>49278</v>
      </c>
      <c r="B187" s="25">
        <f>ROWS($B$23:B187)</f>
        <v>165</v>
      </c>
      <c r="C187" s="34">
        <f>MIN(IF(A187&lt;=WIBOR!$K$5,0,ROUND(YEARFRAC(A187,WIBOR!$K$5)*12,0)),$B$10)</f>
        <v>36</v>
      </c>
      <c r="D187" s="28">
        <f>($B$9-IF(Kredyt!$B$5="3M",WIBOR!$K$6,WIBOR!$K$7)/100)*MIN(IF(A187&lt;=WIBOR!$K$5,0,ROUND(YEARFRAC(A187,WIBOR!$K$5)*12,0)),$B$10)/$B$10+IF(Kredyt!$B$5="3M",WIBOR!$K$6,WIBOR!$K$7)/100</f>
        <v>0.04</v>
      </c>
      <c r="E187" s="28">
        <f>IFERROR(VLOOKUP(A187,WIBOR!$F:$H,IF(Kredyt!$B$5="3M",2,3),FALSE)/100,$B$9)</f>
        <v>0.04</v>
      </c>
      <c r="F187" s="26">
        <f t="shared" si="55"/>
        <v>6.0999999999999999E-2</v>
      </c>
      <c r="G187" s="39">
        <f t="shared" si="44"/>
        <v>442088.88888889522</v>
      </c>
      <c r="H187" s="40">
        <f t="shared" si="38"/>
        <v>2255.5555555555557</v>
      </c>
      <c r="I187" s="41">
        <f t="shared" si="45"/>
        <v>2247.2851851852174</v>
      </c>
      <c r="J187" s="42">
        <f t="shared" si="39"/>
        <v>4502.8407407407731</v>
      </c>
      <c r="K187" s="39">
        <f t="shared" si="46"/>
        <v>615764.47044068272</v>
      </c>
      <c r="L187" s="40">
        <f t="shared" si="53"/>
        <v>1839.6264026721328</v>
      </c>
      <c r="M187" s="41">
        <f t="shared" si="40"/>
        <v>3130.1360580734704</v>
      </c>
      <c r="N187" s="42">
        <f t="shared" si="41"/>
        <v>4969.7624607456037</v>
      </c>
      <c r="O187" s="39" t="str">
        <f t="shared" si="47"/>
        <v/>
      </c>
      <c r="P187" s="43">
        <f>IF(O187="",0,IF(A187&lt;MIN(Nadpłaty!E:E),0,IF(O187&lt;IFERROR(VLOOKUP(A187,Nadpłaty!$E:$F,2,FALSE),Nadpłaty!$I$2*Kredyt!$B$7),O187-Q187,IF(A187&gt;MAX(Nadpłaty!$E:$E),Nadpłaty!$I$2*Kredyt!$B$7,IFERROR(VLOOKUP(A187,Nadpłaty!$E:$F,2,FALSE),0)))))</f>
        <v>0</v>
      </c>
      <c r="Q187" s="40" t="str">
        <f t="shared" si="48"/>
        <v/>
      </c>
      <c r="R187" s="41" t="str">
        <f t="shared" si="49"/>
        <v/>
      </c>
      <c r="S187" s="42">
        <f t="shared" si="42"/>
        <v>0</v>
      </c>
      <c r="T187" s="39" t="str">
        <f t="shared" si="50"/>
        <v/>
      </c>
      <c r="U187" s="43">
        <f>IF(T187="",0,IF(A187&lt;MIN(Nadpłaty!J:J),0,IF(T187&lt;IFERROR(VLOOKUP(A187,Nadpłaty!$E:$F,2,FALSE),Nadpłaty!$I$2*Kredyt!$B$7),T187-V187,IF(A187&gt;MAX(Nadpłaty!$E:$E),Nadpłaty!$I$2*Kredyt!$B$7,IFERROR(VLOOKUP(A187,Nadpłaty!$E:$F,2,FALSE),0)))))</f>
        <v>0</v>
      </c>
      <c r="V187" s="40" t="str">
        <f t="shared" si="51"/>
        <v/>
      </c>
      <c r="W187" s="41" t="str">
        <f t="shared" si="43"/>
        <v/>
      </c>
      <c r="X187" s="42">
        <f t="shared" si="54"/>
        <v>0</v>
      </c>
      <c r="Y187" s="2"/>
    </row>
    <row r="188" spans="1:25" ht="12.75" customHeight="1" x14ac:dyDescent="0.2">
      <c r="A188" s="27">
        <f t="shared" si="52"/>
        <v>49309</v>
      </c>
      <c r="B188" s="25">
        <f>ROWS($B$23:B188)</f>
        <v>166</v>
      </c>
      <c r="C188" s="34">
        <f>MIN(IF(A188&lt;=WIBOR!$K$5,0,ROUND(YEARFRAC(A188,WIBOR!$K$5)*12,0)),$B$10)</f>
        <v>36</v>
      </c>
      <c r="D188" s="28">
        <f>($B$9-IF(Kredyt!$B$5="3M",WIBOR!$K$6,WIBOR!$K$7)/100)*MIN(IF(A188&lt;=WIBOR!$K$5,0,ROUND(YEARFRAC(A188,WIBOR!$K$5)*12,0)),$B$10)/$B$10+IF(Kredyt!$B$5="3M",WIBOR!$K$6,WIBOR!$K$7)/100</f>
        <v>0.04</v>
      </c>
      <c r="E188" s="28">
        <f>IFERROR(VLOOKUP(A188,WIBOR!$F:$H,IF(Kredyt!$B$5="3M",2,3),FALSE)/100,$B$9)</f>
        <v>0.04</v>
      </c>
      <c r="F188" s="26">
        <f t="shared" si="55"/>
        <v>6.0999999999999999E-2</v>
      </c>
      <c r="G188" s="39">
        <f t="shared" si="44"/>
        <v>439833.33333333966</v>
      </c>
      <c r="H188" s="40">
        <f t="shared" si="38"/>
        <v>2255.5555555555557</v>
      </c>
      <c r="I188" s="41">
        <f t="shared" si="45"/>
        <v>2235.8194444444766</v>
      </c>
      <c r="J188" s="42">
        <f t="shared" si="39"/>
        <v>4491.3750000000327</v>
      </c>
      <c r="K188" s="39">
        <f t="shared" si="46"/>
        <v>613924.84403801057</v>
      </c>
      <c r="L188" s="40">
        <f t="shared" si="53"/>
        <v>1848.9778368857164</v>
      </c>
      <c r="M188" s="41">
        <f t="shared" si="40"/>
        <v>3120.7846238598868</v>
      </c>
      <c r="N188" s="42">
        <f t="shared" si="41"/>
        <v>4969.7624607456037</v>
      </c>
      <c r="O188" s="39" t="str">
        <f t="shared" si="47"/>
        <v/>
      </c>
      <c r="P188" s="43">
        <f>IF(O188="",0,IF(A188&lt;MIN(Nadpłaty!E:E),0,IF(O188&lt;IFERROR(VLOOKUP(A188,Nadpłaty!$E:$F,2,FALSE),Nadpłaty!$I$2*Kredyt!$B$7),O188-Q188,IF(A188&gt;MAX(Nadpłaty!$E:$E),Nadpłaty!$I$2*Kredyt!$B$7,IFERROR(VLOOKUP(A188,Nadpłaty!$E:$F,2,FALSE),0)))))</f>
        <v>0</v>
      </c>
      <c r="Q188" s="40" t="str">
        <f t="shared" si="48"/>
        <v/>
      </c>
      <c r="R188" s="41" t="str">
        <f t="shared" si="49"/>
        <v/>
      </c>
      <c r="S188" s="42">
        <f t="shared" si="42"/>
        <v>0</v>
      </c>
      <c r="T188" s="39" t="str">
        <f t="shared" si="50"/>
        <v/>
      </c>
      <c r="U188" s="43">
        <f>IF(T188="",0,IF(A188&lt;MIN(Nadpłaty!J:J),0,IF(T188&lt;IFERROR(VLOOKUP(A188,Nadpłaty!$E:$F,2,FALSE),Nadpłaty!$I$2*Kredyt!$B$7),T188-V188,IF(A188&gt;MAX(Nadpłaty!$E:$E),Nadpłaty!$I$2*Kredyt!$B$7,IFERROR(VLOOKUP(A188,Nadpłaty!$E:$F,2,FALSE),0)))))</f>
        <v>0</v>
      </c>
      <c r="V188" s="40" t="str">
        <f t="shared" si="51"/>
        <v/>
      </c>
      <c r="W188" s="41" t="str">
        <f t="shared" si="43"/>
        <v/>
      </c>
      <c r="X188" s="42">
        <f t="shared" si="54"/>
        <v>0</v>
      </c>
      <c r="Y188" s="2"/>
    </row>
    <row r="189" spans="1:25" ht="12.75" customHeight="1" x14ac:dyDescent="0.2">
      <c r="A189" s="27">
        <f t="shared" si="52"/>
        <v>49340</v>
      </c>
      <c r="B189" s="25">
        <f>ROWS($B$23:B189)</f>
        <v>167</v>
      </c>
      <c r="C189" s="34">
        <f>MIN(IF(A189&lt;=WIBOR!$K$5,0,ROUND(YEARFRAC(A189,WIBOR!$K$5)*12,0)),$B$10)</f>
        <v>36</v>
      </c>
      <c r="D189" s="28">
        <f>($B$9-IF(Kredyt!$B$5="3M",WIBOR!$K$6,WIBOR!$K$7)/100)*MIN(IF(A189&lt;=WIBOR!$K$5,0,ROUND(YEARFRAC(A189,WIBOR!$K$5)*12,0)),$B$10)/$B$10+IF(Kredyt!$B$5="3M",WIBOR!$K$6,WIBOR!$K$7)/100</f>
        <v>0.04</v>
      </c>
      <c r="E189" s="28">
        <f>IFERROR(VLOOKUP(A189,WIBOR!$F:$H,IF(Kredyt!$B$5="3M",2,3),FALSE)/100,$B$9)</f>
        <v>0.04</v>
      </c>
      <c r="F189" s="26">
        <f t="shared" si="55"/>
        <v>6.0999999999999999E-2</v>
      </c>
      <c r="G189" s="39">
        <f t="shared" si="44"/>
        <v>437577.7777777841</v>
      </c>
      <c r="H189" s="40">
        <f t="shared" si="38"/>
        <v>2255.5555555555557</v>
      </c>
      <c r="I189" s="41">
        <f t="shared" si="45"/>
        <v>2224.3537037037358</v>
      </c>
      <c r="J189" s="42">
        <f t="shared" si="39"/>
        <v>4479.9092592592915</v>
      </c>
      <c r="K189" s="39">
        <f t="shared" si="46"/>
        <v>612075.86620112485</v>
      </c>
      <c r="L189" s="40">
        <f t="shared" si="53"/>
        <v>1858.376807556552</v>
      </c>
      <c r="M189" s="41">
        <f t="shared" si="40"/>
        <v>3111.385653189051</v>
      </c>
      <c r="N189" s="42">
        <f t="shared" si="41"/>
        <v>4969.7624607456028</v>
      </c>
      <c r="O189" s="39" t="str">
        <f t="shared" si="47"/>
        <v/>
      </c>
      <c r="P189" s="43">
        <f>IF(O189="",0,IF(A189&lt;MIN(Nadpłaty!E:E),0,IF(O189&lt;IFERROR(VLOOKUP(A189,Nadpłaty!$E:$F,2,FALSE),Nadpłaty!$I$2*Kredyt!$B$7),O189-Q189,IF(A189&gt;MAX(Nadpłaty!$E:$E),Nadpłaty!$I$2*Kredyt!$B$7,IFERROR(VLOOKUP(A189,Nadpłaty!$E:$F,2,FALSE),0)))))</f>
        <v>0</v>
      </c>
      <c r="Q189" s="40" t="str">
        <f t="shared" si="48"/>
        <v/>
      </c>
      <c r="R189" s="41" t="str">
        <f t="shared" si="49"/>
        <v/>
      </c>
      <c r="S189" s="42">
        <f t="shared" si="42"/>
        <v>0</v>
      </c>
      <c r="T189" s="39" t="str">
        <f t="shared" si="50"/>
        <v/>
      </c>
      <c r="U189" s="43">
        <f>IF(T189="",0,IF(A189&lt;MIN(Nadpłaty!J:J),0,IF(T189&lt;IFERROR(VLOOKUP(A189,Nadpłaty!$E:$F,2,FALSE),Nadpłaty!$I$2*Kredyt!$B$7),T189-V189,IF(A189&gt;MAX(Nadpłaty!$E:$E),Nadpłaty!$I$2*Kredyt!$B$7,IFERROR(VLOOKUP(A189,Nadpłaty!$E:$F,2,FALSE),0)))))</f>
        <v>0</v>
      </c>
      <c r="V189" s="40" t="str">
        <f t="shared" si="51"/>
        <v/>
      </c>
      <c r="W189" s="41" t="str">
        <f t="shared" si="43"/>
        <v/>
      </c>
      <c r="X189" s="42">
        <f t="shared" si="54"/>
        <v>0</v>
      </c>
      <c r="Y189" s="2"/>
    </row>
    <row r="190" spans="1:25" ht="12.75" customHeight="1" x14ac:dyDescent="0.2">
      <c r="A190" s="27">
        <f t="shared" si="52"/>
        <v>49368</v>
      </c>
      <c r="B190" s="25">
        <f>ROWS($B$23:B190)</f>
        <v>168</v>
      </c>
      <c r="C190" s="34">
        <f>MIN(IF(A190&lt;=WIBOR!$K$5,0,ROUND(YEARFRAC(A190,WIBOR!$K$5)*12,0)),$B$10)</f>
        <v>36</v>
      </c>
      <c r="D190" s="28">
        <f>($B$9-IF(Kredyt!$B$5="3M",WIBOR!$K$6,WIBOR!$K$7)/100)*MIN(IF(A190&lt;=WIBOR!$K$5,0,ROUND(YEARFRAC(A190,WIBOR!$K$5)*12,0)),$B$10)/$B$10+IF(Kredyt!$B$5="3M",WIBOR!$K$6,WIBOR!$K$7)/100</f>
        <v>0.04</v>
      </c>
      <c r="E190" s="28">
        <f>IFERROR(VLOOKUP(A190,WIBOR!$F:$H,IF(Kredyt!$B$5="3M",2,3),FALSE)/100,$B$9)</f>
        <v>0.04</v>
      </c>
      <c r="F190" s="26">
        <f t="shared" si="55"/>
        <v>6.0999999999999999E-2</v>
      </c>
      <c r="G190" s="39">
        <f t="shared" si="44"/>
        <v>435322.22222222853</v>
      </c>
      <c r="H190" s="40">
        <f t="shared" si="38"/>
        <v>2255.5555555555557</v>
      </c>
      <c r="I190" s="41">
        <f t="shared" si="45"/>
        <v>2212.8879629629951</v>
      </c>
      <c r="J190" s="42">
        <f t="shared" si="39"/>
        <v>4468.4435185185503</v>
      </c>
      <c r="K190" s="39">
        <f t="shared" si="46"/>
        <v>610217.48939356825</v>
      </c>
      <c r="L190" s="40">
        <f t="shared" si="53"/>
        <v>1867.8235563282979</v>
      </c>
      <c r="M190" s="41">
        <f t="shared" si="40"/>
        <v>3101.9389044173054</v>
      </c>
      <c r="N190" s="42">
        <f t="shared" si="41"/>
        <v>4969.7624607456037</v>
      </c>
      <c r="O190" s="39" t="str">
        <f t="shared" si="47"/>
        <v/>
      </c>
      <c r="P190" s="43">
        <f>IF(O190="",0,IF(A190&lt;MIN(Nadpłaty!E:E),0,IF(O190&lt;IFERROR(VLOOKUP(A190,Nadpłaty!$E:$F,2,FALSE),Nadpłaty!$I$2*Kredyt!$B$7),O190-Q190,IF(A190&gt;MAX(Nadpłaty!$E:$E),Nadpłaty!$I$2*Kredyt!$B$7,IFERROR(VLOOKUP(A190,Nadpłaty!$E:$F,2,FALSE),0)))))</f>
        <v>0</v>
      </c>
      <c r="Q190" s="40" t="str">
        <f t="shared" si="48"/>
        <v/>
      </c>
      <c r="R190" s="41" t="str">
        <f t="shared" si="49"/>
        <v/>
      </c>
      <c r="S190" s="42">
        <f t="shared" si="42"/>
        <v>0</v>
      </c>
      <c r="T190" s="39" t="str">
        <f t="shared" si="50"/>
        <v/>
      </c>
      <c r="U190" s="43">
        <f>IF(T190="",0,IF(A190&lt;MIN(Nadpłaty!J:J),0,IF(T190&lt;IFERROR(VLOOKUP(A190,Nadpłaty!$E:$F,2,FALSE),Nadpłaty!$I$2*Kredyt!$B$7),T190-V190,IF(A190&gt;MAX(Nadpłaty!$E:$E),Nadpłaty!$I$2*Kredyt!$B$7,IFERROR(VLOOKUP(A190,Nadpłaty!$E:$F,2,FALSE),0)))))</f>
        <v>0</v>
      </c>
      <c r="V190" s="40" t="str">
        <f t="shared" si="51"/>
        <v/>
      </c>
      <c r="W190" s="41" t="str">
        <f t="shared" si="43"/>
        <v/>
      </c>
      <c r="X190" s="42">
        <f t="shared" si="54"/>
        <v>0</v>
      </c>
      <c r="Y190" s="2"/>
    </row>
    <row r="191" spans="1:25" ht="12.75" customHeight="1" x14ac:dyDescent="0.2">
      <c r="A191" s="27">
        <f t="shared" si="52"/>
        <v>49399</v>
      </c>
      <c r="B191" s="25">
        <f>ROWS($B$23:B191)</f>
        <v>169</v>
      </c>
      <c r="C191" s="34">
        <f>MIN(IF(A191&lt;=WIBOR!$K$5,0,ROUND(YEARFRAC(A191,WIBOR!$K$5)*12,0)),$B$10)</f>
        <v>36</v>
      </c>
      <c r="D191" s="28">
        <f>($B$9-IF(Kredyt!$B$5="3M",WIBOR!$K$6,WIBOR!$K$7)/100)*MIN(IF(A191&lt;=WIBOR!$K$5,0,ROUND(YEARFRAC(A191,WIBOR!$K$5)*12,0)),$B$10)/$B$10+IF(Kredyt!$B$5="3M",WIBOR!$K$6,WIBOR!$K$7)/100</f>
        <v>0.04</v>
      </c>
      <c r="E191" s="28">
        <f>IFERROR(VLOOKUP(A191,WIBOR!$F:$H,IF(Kredyt!$B$5="3M",2,3),FALSE)/100,$B$9)</f>
        <v>0.04</v>
      </c>
      <c r="F191" s="26">
        <f t="shared" si="55"/>
        <v>6.0999999999999999E-2</v>
      </c>
      <c r="G191" s="39">
        <f t="shared" si="44"/>
        <v>433066.66666667297</v>
      </c>
      <c r="H191" s="40">
        <f t="shared" si="38"/>
        <v>2255.5555555555557</v>
      </c>
      <c r="I191" s="41">
        <f t="shared" si="45"/>
        <v>2201.4222222222543</v>
      </c>
      <c r="J191" s="42">
        <f t="shared" si="39"/>
        <v>4456.9777777778099</v>
      </c>
      <c r="K191" s="39">
        <f t="shared" si="46"/>
        <v>608349.66583723994</v>
      </c>
      <c r="L191" s="40">
        <f t="shared" si="53"/>
        <v>1877.3183260729663</v>
      </c>
      <c r="M191" s="41">
        <f t="shared" si="40"/>
        <v>3092.4441346726362</v>
      </c>
      <c r="N191" s="42">
        <f t="shared" si="41"/>
        <v>4969.7624607456028</v>
      </c>
      <c r="O191" s="39" t="str">
        <f t="shared" si="47"/>
        <v/>
      </c>
      <c r="P191" s="43">
        <f>IF(O191="",0,IF(A191&lt;MIN(Nadpłaty!E:E),0,IF(O191&lt;IFERROR(VLOOKUP(A191,Nadpłaty!$E:$F,2,FALSE),Nadpłaty!$I$2*Kredyt!$B$7),O191-Q191,IF(A191&gt;MAX(Nadpłaty!$E:$E),Nadpłaty!$I$2*Kredyt!$B$7,IFERROR(VLOOKUP(A191,Nadpłaty!$E:$F,2,FALSE),0)))))</f>
        <v>0</v>
      </c>
      <c r="Q191" s="40" t="str">
        <f t="shared" si="48"/>
        <v/>
      </c>
      <c r="R191" s="41" t="str">
        <f t="shared" si="49"/>
        <v/>
      </c>
      <c r="S191" s="42">
        <f t="shared" si="42"/>
        <v>0</v>
      </c>
      <c r="T191" s="39" t="str">
        <f t="shared" si="50"/>
        <v/>
      </c>
      <c r="U191" s="43">
        <f>IF(T191="",0,IF(A191&lt;MIN(Nadpłaty!J:J),0,IF(T191&lt;IFERROR(VLOOKUP(A191,Nadpłaty!$E:$F,2,FALSE),Nadpłaty!$I$2*Kredyt!$B$7),T191-V191,IF(A191&gt;MAX(Nadpłaty!$E:$E),Nadpłaty!$I$2*Kredyt!$B$7,IFERROR(VLOOKUP(A191,Nadpłaty!$E:$F,2,FALSE),0)))))</f>
        <v>0</v>
      </c>
      <c r="V191" s="40" t="str">
        <f t="shared" si="51"/>
        <v/>
      </c>
      <c r="W191" s="41" t="str">
        <f t="shared" si="43"/>
        <v/>
      </c>
      <c r="X191" s="42">
        <f t="shared" si="54"/>
        <v>0</v>
      </c>
      <c r="Y191" s="2"/>
    </row>
    <row r="192" spans="1:25" ht="12.75" customHeight="1" x14ac:dyDescent="0.2">
      <c r="A192" s="27">
        <f t="shared" si="52"/>
        <v>49429</v>
      </c>
      <c r="B192" s="25">
        <f>ROWS($B$23:B192)</f>
        <v>170</v>
      </c>
      <c r="C192" s="34">
        <f>MIN(IF(A192&lt;=WIBOR!$K$5,0,ROUND(YEARFRAC(A192,WIBOR!$K$5)*12,0)),$B$10)</f>
        <v>36</v>
      </c>
      <c r="D192" s="28">
        <f>($B$9-IF(Kredyt!$B$5="3M",WIBOR!$K$6,WIBOR!$K$7)/100)*MIN(IF(A192&lt;=WIBOR!$K$5,0,ROUND(YEARFRAC(A192,WIBOR!$K$5)*12,0)),$B$10)/$B$10+IF(Kredyt!$B$5="3M",WIBOR!$K$6,WIBOR!$K$7)/100</f>
        <v>0.04</v>
      </c>
      <c r="E192" s="28">
        <f>IFERROR(VLOOKUP(A192,WIBOR!$F:$H,IF(Kredyt!$B$5="3M",2,3),FALSE)/100,$B$9)</f>
        <v>0.04</v>
      </c>
      <c r="F192" s="26">
        <f t="shared" si="55"/>
        <v>6.0999999999999999E-2</v>
      </c>
      <c r="G192" s="39">
        <f t="shared" si="44"/>
        <v>430811.11111111741</v>
      </c>
      <c r="H192" s="40">
        <f t="shared" si="38"/>
        <v>2255.5555555555557</v>
      </c>
      <c r="I192" s="41">
        <f t="shared" si="45"/>
        <v>2189.9564814815135</v>
      </c>
      <c r="J192" s="42">
        <f t="shared" si="39"/>
        <v>4445.5120370370696</v>
      </c>
      <c r="K192" s="39">
        <f t="shared" si="46"/>
        <v>606472.34751116694</v>
      </c>
      <c r="L192" s="40">
        <f t="shared" si="53"/>
        <v>1886.8613608971705</v>
      </c>
      <c r="M192" s="41">
        <f t="shared" si="40"/>
        <v>3082.9010998484318</v>
      </c>
      <c r="N192" s="42">
        <f t="shared" si="41"/>
        <v>4969.7624607456019</v>
      </c>
      <c r="O192" s="39" t="str">
        <f t="shared" si="47"/>
        <v/>
      </c>
      <c r="P192" s="43">
        <f>IF(O192="",0,IF(A192&lt;MIN(Nadpłaty!E:E),0,IF(O192&lt;IFERROR(VLOOKUP(A192,Nadpłaty!$E:$F,2,FALSE),Nadpłaty!$I$2*Kredyt!$B$7),O192-Q192,IF(A192&gt;MAX(Nadpłaty!$E:$E),Nadpłaty!$I$2*Kredyt!$B$7,IFERROR(VLOOKUP(A192,Nadpłaty!$E:$F,2,FALSE),0)))))</f>
        <v>0</v>
      </c>
      <c r="Q192" s="40" t="str">
        <f t="shared" si="48"/>
        <v/>
      </c>
      <c r="R192" s="41" t="str">
        <f t="shared" si="49"/>
        <v/>
      </c>
      <c r="S192" s="42">
        <f t="shared" si="42"/>
        <v>0</v>
      </c>
      <c r="T192" s="39" t="str">
        <f t="shared" si="50"/>
        <v/>
      </c>
      <c r="U192" s="43">
        <f>IF(T192="",0,IF(A192&lt;MIN(Nadpłaty!J:J),0,IF(T192&lt;IFERROR(VLOOKUP(A192,Nadpłaty!$E:$F,2,FALSE),Nadpłaty!$I$2*Kredyt!$B$7),T192-V192,IF(A192&gt;MAX(Nadpłaty!$E:$E),Nadpłaty!$I$2*Kredyt!$B$7,IFERROR(VLOOKUP(A192,Nadpłaty!$E:$F,2,FALSE),0)))))</f>
        <v>0</v>
      </c>
      <c r="V192" s="40" t="str">
        <f t="shared" si="51"/>
        <v/>
      </c>
      <c r="W192" s="41" t="str">
        <f t="shared" si="43"/>
        <v/>
      </c>
      <c r="X192" s="42">
        <f t="shared" si="54"/>
        <v>0</v>
      </c>
      <c r="Y192" s="2"/>
    </row>
    <row r="193" spans="1:25" ht="12.75" customHeight="1" x14ac:dyDescent="0.2">
      <c r="A193" s="27">
        <f t="shared" si="52"/>
        <v>49460</v>
      </c>
      <c r="B193" s="25">
        <f>ROWS($B$23:B193)</f>
        <v>171</v>
      </c>
      <c r="C193" s="34">
        <f>MIN(IF(A193&lt;=WIBOR!$K$5,0,ROUND(YEARFRAC(A193,WIBOR!$K$5)*12,0)),$B$10)</f>
        <v>36</v>
      </c>
      <c r="D193" s="28">
        <f>($B$9-IF(Kredyt!$B$5="3M",WIBOR!$K$6,WIBOR!$K$7)/100)*MIN(IF(A193&lt;=WIBOR!$K$5,0,ROUND(YEARFRAC(A193,WIBOR!$K$5)*12,0)),$B$10)/$B$10+IF(Kredyt!$B$5="3M",WIBOR!$K$6,WIBOR!$K$7)/100</f>
        <v>0.04</v>
      </c>
      <c r="E193" s="28">
        <f>IFERROR(VLOOKUP(A193,WIBOR!$F:$H,IF(Kredyt!$B$5="3M",2,3),FALSE)/100,$B$9)</f>
        <v>0.04</v>
      </c>
      <c r="F193" s="26">
        <f t="shared" si="55"/>
        <v>6.0999999999999999E-2</v>
      </c>
      <c r="G193" s="39">
        <f t="shared" si="44"/>
        <v>428555.55555556185</v>
      </c>
      <c r="H193" s="40">
        <f t="shared" si="38"/>
        <v>2255.5555555555557</v>
      </c>
      <c r="I193" s="41">
        <f t="shared" si="45"/>
        <v>2178.4907407407727</v>
      </c>
      <c r="J193" s="42">
        <f t="shared" si="39"/>
        <v>4434.0462962963284</v>
      </c>
      <c r="K193" s="39">
        <f t="shared" si="46"/>
        <v>604585.48615026975</v>
      </c>
      <c r="L193" s="40">
        <f t="shared" si="53"/>
        <v>1896.4529061483977</v>
      </c>
      <c r="M193" s="41">
        <f t="shared" si="40"/>
        <v>3073.3095545972046</v>
      </c>
      <c r="N193" s="42">
        <f t="shared" si="41"/>
        <v>4969.7624607456019</v>
      </c>
      <c r="O193" s="39" t="str">
        <f t="shared" si="47"/>
        <v/>
      </c>
      <c r="P193" s="43">
        <f>IF(O193="",0,IF(A193&lt;MIN(Nadpłaty!E:E),0,IF(O193&lt;IFERROR(VLOOKUP(A193,Nadpłaty!$E:$F,2,FALSE),Nadpłaty!$I$2*Kredyt!$B$7),O193-Q193,IF(A193&gt;MAX(Nadpłaty!$E:$E),Nadpłaty!$I$2*Kredyt!$B$7,IFERROR(VLOOKUP(A193,Nadpłaty!$E:$F,2,FALSE),0)))))</f>
        <v>0</v>
      </c>
      <c r="Q193" s="40" t="str">
        <f t="shared" si="48"/>
        <v/>
      </c>
      <c r="R193" s="41" t="str">
        <f t="shared" si="49"/>
        <v/>
      </c>
      <c r="S193" s="42">
        <f t="shared" si="42"/>
        <v>0</v>
      </c>
      <c r="T193" s="39" t="str">
        <f t="shared" si="50"/>
        <v/>
      </c>
      <c r="U193" s="43">
        <f>IF(T193="",0,IF(A193&lt;MIN(Nadpłaty!J:J),0,IF(T193&lt;IFERROR(VLOOKUP(A193,Nadpłaty!$E:$F,2,FALSE),Nadpłaty!$I$2*Kredyt!$B$7),T193-V193,IF(A193&gt;MAX(Nadpłaty!$E:$E),Nadpłaty!$I$2*Kredyt!$B$7,IFERROR(VLOOKUP(A193,Nadpłaty!$E:$F,2,FALSE),0)))))</f>
        <v>0</v>
      </c>
      <c r="V193" s="40" t="str">
        <f t="shared" si="51"/>
        <v/>
      </c>
      <c r="W193" s="41" t="str">
        <f t="shared" si="43"/>
        <v/>
      </c>
      <c r="X193" s="42">
        <f t="shared" si="54"/>
        <v>0</v>
      </c>
      <c r="Y193" s="2"/>
    </row>
    <row r="194" spans="1:25" ht="12.75" customHeight="1" x14ac:dyDescent="0.2">
      <c r="A194" s="27">
        <f t="shared" si="52"/>
        <v>49490</v>
      </c>
      <c r="B194" s="25">
        <f>ROWS($B$23:B194)</f>
        <v>172</v>
      </c>
      <c r="C194" s="34">
        <f>MIN(IF(A194&lt;=WIBOR!$K$5,0,ROUND(YEARFRAC(A194,WIBOR!$K$5)*12,0)),$B$10)</f>
        <v>36</v>
      </c>
      <c r="D194" s="28">
        <f>($B$9-IF(Kredyt!$B$5="3M",WIBOR!$K$6,WIBOR!$K$7)/100)*MIN(IF(A194&lt;=WIBOR!$K$5,0,ROUND(YEARFRAC(A194,WIBOR!$K$5)*12,0)),$B$10)/$B$10+IF(Kredyt!$B$5="3M",WIBOR!$K$6,WIBOR!$K$7)/100</f>
        <v>0.04</v>
      </c>
      <c r="E194" s="28">
        <f>IFERROR(VLOOKUP(A194,WIBOR!$F:$H,IF(Kredyt!$B$5="3M",2,3),FALSE)/100,$B$9)</f>
        <v>0.04</v>
      </c>
      <c r="F194" s="26">
        <f t="shared" si="55"/>
        <v>6.0999999999999999E-2</v>
      </c>
      <c r="G194" s="39">
        <f t="shared" si="44"/>
        <v>426300.00000000629</v>
      </c>
      <c r="H194" s="40">
        <f t="shared" si="38"/>
        <v>2255.5555555555557</v>
      </c>
      <c r="I194" s="41">
        <f t="shared" si="45"/>
        <v>2167.0250000000319</v>
      </c>
      <c r="J194" s="42">
        <f t="shared" si="39"/>
        <v>4422.5805555555871</v>
      </c>
      <c r="K194" s="39">
        <f t="shared" si="46"/>
        <v>602689.03324412135</v>
      </c>
      <c r="L194" s="40">
        <f t="shared" si="53"/>
        <v>1906.0932084213189</v>
      </c>
      <c r="M194" s="41">
        <f t="shared" si="40"/>
        <v>3063.6692523242837</v>
      </c>
      <c r="N194" s="42">
        <f t="shared" si="41"/>
        <v>4969.7624607456028</v>
      </c>
      <c r="O194" s="39" t="str">
        <f t="shared" si="47"/>
        <v/>
      </c>
      <c r="P194" s="43">
        <f>IF(O194="",0,IF(A194&lt;MIN(Nadpłaty!E:E),0,IF(O194&lt;IFERROR(VLOOKUP(A194,Nadpłaty!$E:$F,2,FALSE),Nadpłaty!$I$2*Kredyt!$B$7),O194-Q194,IF(A194&gt;MAX(Nadpłaty!$E:$E),Nadpłaty!$I$2*Kredyt!$B$7,IFERROR(VLOOKUP(A194,Nadpłaty!$E:$F,2,FALSE),0)))))</f>
        <v>0</v>
      </c>
      <c r="Q194" s="40" t="str">
        <f t="shared" si="48"/>
        <v/>
      </c>
      <c r="R194" s="41" t="str">
        <f t="shared" si="49"/>
        <v/>
      </c>
      <c r="S194" s="42">
        <f t="shared" si="42"/>
        <v>0</v>
      </c>
      <c r="T194" s="39" t="str">
        <f t="shared" si="50"/>
        <v/>
      </c>
      <c r="U194" s="43">
        <f>IF(T194="",0,IF(A194&lt;MIN(Nadpłaty!J:J),0,IF(T194&lt;IFERROR(VLOOKUP(A194,Nadpłaty!$E:$F,2,FALSE),Nadpłaty!$I$2*Kredyt!$B$7),T194-V194,IF(A194&gt;MAX(Nadpłaty!$E:$E),Nadpłaty!$I$2*Kredyt!$B$7,IFERROR(VLOOKUP(A194,Nadpłaty!$E:$F,2,FALSE),0)))))</f>
        <v>0</v>
      </c>
      <c r="V194" s="40" t="str">
        <f t="shared" si="51"/>
        <v/>
      </c>
      <c r="W194" s="41" t="str">
        <f t="shared" si="43"/>
        <v/>
      </c>
      <c r="X194" s="42">
        <f t="shared" si="54"/>
        <v>0</v>
      </c>
      <c r="Y194" s="2"/>
    </row>
    <row r="195" spans="1:25" ht="12.75" customHeight="1" x14ac:dyDescent="0.2">
      <c r="A195" s="27">
        <f t="shared" si="52"/>
        <v>49521</v>
      </c>
      <c r="B195" s="25">
        <f>ROWS($B$23:B195)</f>
        <v>173</v>
      </c>
      <c r="C195" s="34">
        <f>MIN(IF(A195&lt;=WIBOR!$K$5,0,ROUND(YEARFRAC(A195,WIBOR!$K$5)*12,0)),$B$10)</f>
        <v>36</v>
      </c>
      <c r="D195" s="28">
        <f>($B$9-IF(Kredyt!$B$5="3M",WIBOR!$K$6,WIBOR!$K$7)/100)*MIN(IF(A195&lt;=WIBOR!$K$5,0,ROUND(YEARFRAC(A195,WIBOR!$K$5)*12,0)),$B$10)/$B$10+IF(Kredyt!$B$5="3M",WIBOR!$K$6,WIBOR!$K$7)/100</f>
        <v>0.04</v>
      </c>
      <c r="E195" s="28">
        <f>IFERROR(VLOOKUP(A195,WIBOR!$F:$H,IF(Kredyt!$B$5="3M",2,3),FALSE)/100,$B$9)</f>
        <v>0.04</v>
      </c>
      <c r="F195" s="26">
        <f t="shared" si="55"/>
        <v>6.0999999999999999E-2</v>
      </c>
      <c r="G195" s="39">
        <f t="shared" si="44"/>
        <v>424044.44444445072</v>
      </c>
      <c r="H195" s="40">
        <f t="shared" si="38"/>
        <v>2255.5555555555557</v>
      </c>
      <c r="I195" s="41">
        <f t="shared" si="45"/>
        <v>2155.5592592592911</v>
      </c>
      <c r="J195" s="42">
        <f t="shared" si="39"/>
        <v>4411.1148148148468</v>
      </c>
      <c r="K195" s="39">
        <f t="shared" si="46"/>
        <v>600782.94003569998</v>
      </c>
      <c r="L195" s="40">
        <f t="shared" si="53"/>
        <v>1915.7825155641272</v>
      </c>
      <c r="M195" s="41">
        <f t="shared" si="40"/>
        <v>3053.9799451814747</v>
      </c>
      <c r="N195" s="42">
        <f t="shared" si="41"/>
        <v>4969.7624607456019</v>
      </c>
      <c r="O195" s="39" t="str">
        <f t="shared" si="47"/>
        <v/>
      </c>
      <c r="P195" s="43">
        <f>IF(O195="",0,IF(A195&lt;MIN(Nadpłaty!E:E),0,IF(O195&lt;IFERROR(VLOOKUP(A195,Nadpłaty!$E:$F,2,FALSE),Nadpłaty!$I$2*Kredyt!$B$7),O195-Q195,IF(A195&gt;MAX(Nadpłaty!$E:$E),Nadpłaty!$I$2*Kredyt!$B$7,IFERROR(VLOOKUP(A195,Nadpłaty!$E:$F,2,FALSE),0)))))</f>
        <v>0</v>
      </c>
      <c r="Q195" s="40" t="str">
        <f t="shared" si="48"/>
        <v/>
      </c>
      <c r="R195" s="41" t="str">
        <f t="shared" si="49"/>
        <v/>
      </c>
      <c r="S195" s="42">
        <f t="shared" si="42"/>
        <v>0</v>
      </c>
      <c r="T195" s="39" t="str">
        <f t="shared" si="50"/>
        <v/>
      </c>
      <c r="U195" s="43">
        <f>IF(T195="",0,IF(A195&lt;MIN(Nadpłaty!J:J),0,IF(T195&lt;IFERROR(VLOOKUP(A195,Nadpłaty!$E:$F,2,FALSE),Nadpłaty!$I$2*Kredyt!$B$7),T195-V195,IF(A195&gt;MAX(Nadpłaty!$E:$E),Nadpłaty!$I$2*Kredyt!$B$7,IFERROR(VLOOKUP(A195,Nadpłaty!$E:$F,2,FALSE),0)))))</f>
        <v>0</v>
      </c>
      <c r="V195" s="40" t="str">
        <f t="shared" si="51"/>
        <v/>
      </c>
      <c r="W195" s="41" t="str">
        <f t="shared" si="43"/>
        <v/>
      </c>
      <c r="X195" s="42">
        <f t="shared" si="54"/>
        <v>0</v>
      </c>
      <c r="Y195" s="2"/>
    </row>
    <row r="196" spans="1:25" ht="12.75" customHeight="1" x14ac:dyDescent="0.2">
      <c r="A196" s="27">
        <f t="shared" si="52"/>
        <v>49552</v>
      </c>
      <c r="B196" s="25">
        <f>ROWS($B$23:B196)</f>
        <v>174</v>
      </c>
      <c r="C196" s="34">
        <f>MIN(IF(A196&lt;=WIBOR!$K$5,0,ROUND(YEARFRAC(A196,WIBOR!$K$5)*12,0)),$B$10)</f>
        <v>36</v>
      </c>
      <c r="D196" s="28">
        <f>($B$9-IF(Kredyt!$B$5="3M",WIBOR!$K$6,WIBOR!$K$7)/100)*MIN(IF(A196&lt;=WIBOR!$K$5,0,ROUND(YEARFRAC(A196,WIBOR!$K$5)*12,0)),$B$10)/$B$10+IF(Kredyt!$B$5="3M",WIBOR!$K$6,WIBOR!$K$7)/100</f>
        <v>0.04</v>
      </c>
      <c r="E196" s="28">
        <f>IFERROR(VLOOKUP(A196,WIBOR!$F:$H,IF(Kredyt!$B$5="3M",2,3),FALSE)/100,$B$9)</f>
        <v>0.04</v>
      </c>
      <c r="F196" s="26">
        <f t="shared" si="55"/>
        <v>6.0999999999999999E-2</v>
      </c>
      <c r="G196" s="39">
        <f t="shared" si="44"/>
        <v>421788.88888889516</v>
      </c>
      <c r="H196" s="40">
        <f t="shared" si="38"/>
        <v>2255.5555555555557</v>
      </c>
      <c r="I196" s="41">
        <f t="shared" si="45"/>
        <v>2144.0935185185504</v>
      </c>
      <c r="J196" s="42">
        <f t="shared" si="39"/>
        <v>4399.6490740741065</v>
      </c>
      <c r="K196" s="39">
        <f t="shared" si="46"/>
        <v>598867.15752013586</v>
      </c>
      <c r="L196" s="40">
        <f t="shared" si="53"/>
        <v>1925.5210766849118</v>
      </c>
      <c r="M196" s="41">
        <f t="shared" si="40"/>
        <v>3044.241384060691</v>
      </c>
      <c r="N196" s="42">
        <f t="shared" si="41"/>
        <v>4969.7624607456028</v>
      </c>
      <c r="O196" s="39" t="str">
        <f t="shared" si="47"/>
        <v/>
      </c>
      <c r="P196" s="43">
        <f>IF(O196="",0,IF(A196&lt;MIN(Nadpłaty!E:E),0,IF(O196&lt;IFERROR(VLOOKUP(A196,Nadpłaty!$E:$F,2,FALSE),Nadpłaty!$I$2*Kredyt!$B$7),O196-Q196,IF(A196&gt;MAX(Nadpłaty!$E:$E),Nadpłaty!$I$2*Kredyt!$B$7,IFERROR(VLOOKUP(A196,Nadpłaty!$E:$F,2,FALSE),0)))))</f>
        <v>0</v>
      </c>
      <c r="Q196" s="40" t="str">
        <f t="shared" si="48"/>
        <v/>
      </c>
      <c r="R196" s="41" t="str">
        <f t="shared" si="49"/>
        <v/>
      </c>
      <c r="S196" s="42">
        <f t="shared" si="42"/>
        <v>0</v>
      </c>
      <c r="T196" s="39" t="str">
        <f t="shared" si="50"/>
        <v/>
      </c>
      <c r="U196" s="43">
        <f>IF(T196="",0,IF(A196&lt;MIN(Nadpłaty!J:J),0,IF(T196&lt;IFERROR(VLOOKUP(A196,Nadpłaty!$E:$F,2,FALSE),Nadpłaty!$I$2*Kredyt!$B$7),T196-V196,IF(A196&gt;MAX(Nadpłaty!$E:$E),Nadpłaty!$I$2*Kredyt!$B$7,IFERROR(VLOOKUP(A196,Nadpłaty!$E:$F,2,FALSE),0)))))</f>
        <v>0</v>
      </c>
      <c r="V196" s="40" t="str">
        <f t="shared" si="51"/>
        <v/>
      </c>
      <c r="W196" s="41" t="str">
        <f t="shared" si="43"/>
        <v/>
      </c>
      <c r="X196" s="42">
        <f t="shared" si="54"/>
        <v>0</v>
      </c>
      <c r="Y196" s="2"/>
    </row>
    <row r="197" spans="1:25" ht="12.75" customHeight="1" x14ac:dyDescent="0.2">
      <c r="A197" s="27">
        <f t="shared" si="52"/>
        <v>49582</v>
      </c>
      <c r="B197" s="25">
        <f>ROWS($B$23:B197)</f>
        <v>175</v>
      </c>
      <c r="C197" s="34">
        <f>MIN(IF(A197&lt;=WIBOR!$K$5,0,ROUND(YEARFRAC(A197,WIBOR!$K$5)*12,0)),$B$10)</f>
        <v>36</v>
      </c>
      <c r="D197" s="28">
        <f>($B$9-IF(Kredyt!$B$5="3M",WIBOR!$K$6,WIBOR!$K$7)/100)*MIN(IF(A197&lt;=WIBOR!$K$5,0,ROUND(YEARFRAC(A197,WIBOR!$K$5)*12,0)),$B$10)/$B$10+IF(Kredyt!$B$5="3M",WIBOR!$K$6,WIBOR!$K$7)/100</f>
        <v>0.04</v>
      </c>
      <c r="E197" s="28">
        <f>IFERROR(VLOOKUP(A197,WIBOR!$F:$H,IF(Kredyt!$B$5="3M",2,3),FALSE)/100,$B$9)</f>
        <v>0.04</v>
      </c>
      <c r="F197" s="26">
        <f t="shared" si="55"/>
        <v>6.0999999999999999E-2</v>
      </c>
      <c r="G197" s="39">
        <f t="shared" si="44"/>
        <v>419533.3333333396</v>
      </c>
      <c r="H197" s="40">
        <f t="shared" si="38"/>
        <v>2255.5555555555557</v>
      </c>
      <c r="I197" s="41">
        <f t="shared" si="45"/>
        <v>2132.6277777778096</v>
      </c>
      <c r="J197" s="42">
        <f t="shared" si="39"/>
        <v>4388.1833333333652</v>
      </c>
      <c r="K197" s="39">
        <f t="shared" si="46"/>
        <v>596941.63644345093</v>
      </c>
      <c r="L197" s="40">
        <f t="shared" si="53"/>
        <v>1935.3091421580596</v>
      </c>
      <c r="M197" s="41">
        <f t="shared" si="40"/>
        <v>3034.4533185875421</v>
      </c>
      <c r="N197" s="42">
        <f t="shared" si="41"/>
        <v>4969.7624607456019</v>
      </c>
      <c r="O197" s="39" t="str">
        <f t="shared" si="47"/>
        <v/>
      </c>
      <c r="P197" s="43">
        <f>IF(O197="",0,IF(A197&lt;MIN(Nadpłaty!E:E),0,IF(O197&lt;IFERROR(VLOOKUP(A197,Nadpłaty!$E:$F,2,FALSE),Nadpłaty!$I$2*Kredyt!$B$7),O197-Q197,IF(A197&gt;MAX(Nadpłaty!$E:$E),Nadpłaty!$I$2*Kredyt!$B$7,IFERROR(VLOOKUP(A197,Nadpłaty!$E:$F,2,FALSE),0)))))</f>
        <v>0</v>
      </c>
      <c r="Q197" s="40" t="str">
        <f t="shared" si="48"/>
        <v/>
      </c>
      <c r="R197" s="41" t="str">
        <f t="shared" si="49"/>
        <v/>
      </c>
      <c r="S197" s="42">
        <f t="shared" si="42"/>
        <v>0</v>
      </c>
      <c r="T197" s="39" t="str">
        <f t="shared" si="50"/>
        <v/>
      </c>
      <c r="U197" s="43">
        <f>IF(T197="",0,IF(A197&lt;MIN(Nadpłaty!J:J),0,IF(T197&lt;IFERROR(VLOOKUP(A197,Nadpłaty!$E:$F,2,FALSE),Nadpłaty!$I$2*Kredyt!$B$7),T197-V197,IF(A197&gt;MAX(Nadpłaty!$E:$E),Nadpłaty!$I$2*Kredyt!$B$7,IFERROR(VLOOKUP(A197,Nadpłaty!$E:$F,2,FALSE),0)))))</f>
        <v>0</v>
      </c>
      <c r="V197" s="40" t="str">
        <f t="shared" si="51"/>
        <v/>
      </c>
      <c r="W197" s="41" t="str">
        <f t="shared" si="43"/>
        <v/>
      </c>
      <c r="X197" s="42">
        <f t="shared" si="54"/>
        <v>0</v>
      </c>
      <c r="Y197" s="2"/>
    </row>
    <row r="198" spans="1:25" ht="12.75" customHeight="1" x14ac:dyDescent="0.2">
      <c r="A198" s="27">
        <f t="shared" si="52"/>
        <v>49613</v>
      </c>
      <c r="B198" s="25">
        <f>ROWS($B$23:B198)</f>
        <v>176</v>
      </c>
      <c r="C198" s="34">
        <f>MIN(IF(A198&lt;=WIBOR!$K$5,0,ROUND(YEARFRAC(A198,WIBOR!$K$5)*12,0)),$B$10)</f>
        <v>36</v>
      </c>
      <c r="D198" s="28">
        <f>($B$9-IF(Kredyt!$B$5="3M",WIBOR!$K$6,WIBOR!$K$7)/100)*MIN(IF(A198&lt;=WIBOR!$K$5,0,ROUND(YEARFRAC(A198,WIBOR!$K$5)*12,0)),$B$10)/$B$10+IF(Kredyt!$B$5="3M",WIBOR!$K$6,WIBOR!$K$7)/100</f>
        <v>0.04</v>
      </c>
      <c r="E198" s="28">
        <f>IFERROR(VLOOKUP(A198,WIBOR!$F:$H,IF(Kredyt!$B$5="3M",2,3),FALSE)/100,$B$9)</f>
        <v>0.04</v>
      </c>
      <c r="F198" s="26">
        <f t="shared" si="55"/>
        <v>6.0999999999999999E-2</v>
      </c>
      <c r="G198" s="39">
        <f t="shared" si="44"/>
        <v>417277.77777778404</v>
      </c>
      <c r="H198" s="40">
        <f t="shared" si="38"/>
        <v>2255.5555555555557</v>
      </c>
      <c r="I198" s="41">
        <f t="shared" si="45"/>
        <v>2121.1620370370688</v>
      </c>
      <c r="J198" s="42">
        <f t="shared" si="39"/>
        <v>4376.717592592624</v>
      </c>
      <c r="K198" s="39">
        <f t="shared" si="46"/>
        <v>595006.32730129291</v>
      </c>
      <c r="L198" s="40">
        <f t="shared" si="53"/>
        <v>1945.1469636306963</v>
      </c>
      <c r="M198" s="41">
        <f t="shared" si="40"/>
        <v>3024.6154971149058</v>
      </c>
      <c r="N198" s="42">
        <f t="shared" si="41"/>
        <v>4969.7624607456019</v>
      </c>
      <c r="O198" s="39" t="str">
        <f t="shared" si="47"/>
        <v/>
      </c>
      <c r="P198" s="43">
        <f>IF(O198="",0,IF(A198&lt;MIN(Nadpłaty!E:E),0,IF(O198&lt;IFERROR(VLOOKUP(A198,Nadpłaty!$E:$F,2,FALSE),Nadpłaty!$I$2*Kredyt!$B$7),O198-Q198,IF(A198&gt;MAX(Nadpłaty!$E:$E),Nadpłaty!$I$2*Kredyt!$B$7,IFERROR(VLOOKUP(A198,Nadpłaty!$E:$F,2,FALSE),0)))))</f>
        <v>0</v>
      </c>
      <c r="Q198" s="40" t="str">
        <f t="shared" si="48"/>
        <v/>
      </c>
      <c r="R198" s="41" t="str">
        <f t="shared" si="49"/>
        <v/>
      </c>
      <c r="S198" s="42">
        <f t="shared" si="42"/>
        <v>0</v>
      </c>
      <c r="T198" s="39" t="str">
        <f t="shared" si="50"/>
        <v/>
      </c>
      <c r="U198" s="43">
        <f>IF(T198="",0,IF(A198&lt;MIN(Nadpłaty!J:J),0,IF(T198&lt;IFERROR(VLOOKUP(A198,Nadpłaty!$E:$F,2,FALSE),Nadpłaty!$I$2*Kredyt!$B$7),T198-V198,IF(A198&gt;MAX(Nadpłaty!$E:$E),Nadpłaty!$I$2*Kredyt!$B$7,IFERROR(VLOOKUP(A198,Nadpłaty!$E:$F,2,FALSE),0)))))</f>
        <v>0</v>
      </c>
      <c r="V198" s="40" t="str">
        <f t="shared" si="51"/>
        <v/>
      </c>
      <c r="W198" s="41" t="str">
        <f t="shared" si="43"/>
        <v/>
      </c>
      <c r="X198" s="42">
        <f t="shared" si="54"/>
        <v>0</v>
      </c>
      <c r="Y198" s="2"/>
    </row>
    <row r="199" spans="1:25" ht="12.75" customHeight="1" x14ac:dyDescent="0.2">
      <c r="A199" s="27">
        <f t="shared" si="52"/>
        <v>49643</v>
      </c>
      <c r="B199" s="25">
        <f>ROWS($B$23:B199)</f>
        <v>177</v>
      </c>
      <c r="C199" s="34">
        <f>MIN(IF(A199&lt;=WIBOR!$K$5,0,ROUND(YEARFRAC(A199,WIBOR!$K$5)*12,0)),$B$10)</f>
        <v>36</v>
      </c>
      <c r="D199" s="28">
        <f>($B$9-IF(Kredyt!$B$5="3M",WIBOR!$K$6,WIBOR!$K$7)/100)*MIN(IF(A199&lt;=WIBOR!$K$5,0,ROUND(YEARFRAC(A199,WIBOR!$K$5)*12,0)),$B$10)/$B$10+IF(Kredyt!$B$5="3M",WIBOR!$K$6,WIBOR!$K$7)/100</f>
        <v>0.04</v>
      </c>
      <c r="E199" s="28">
        <f>IFERROR(VLOOKUP(A199,WIBOR!$F:$H,IF(Kredyt!$B$5="3M",2,3),FALSE)/100,$B$9)</f>
        <v>0.04</v>
      </c>
      <c r="F199" s="26">
        <f t="shared" si="55"/>
        <v>6.0999999999999999E-2</v>
      </c>
      <c r="G199" s="39">
        <f t="shared" si="44"/>
        <v>415022.22222222848</v>
      </c>
      <c r="H199" s="40">
        <f t="shared" si="38"/>
        <v>2255.5555555555557</v>
      </c>
      <c r="I199" s="41">
        <f t="shared" si="45"/>
        <v>2109.696296296328</v>
      </c>
      <c r="J199" s="42">
        <f t="shared" si="39"/>
        <v>4365.2518518518837</v>
      </c>
      <c r="K199" s="39">
        <f t="shared" si="46"/>
        <v>593061.18033766223</v>
      </c>
      <c r="L199" s="40">
        <f t="shared" si="53"/>
        <v>1955.0347940291529</v>
      </c>
      <c r="M199" s="41">
        <f t="shared" si="40"/>
        <v>3014.7276667164497</v>
      </c>
      <c r="N199" s="42">
        <f t="shared" si="41"/>
        <v>4969.7624607456028</v>
      </c>
      <c r="O199" s="39" t="str">
        <f t="shared" si="47"/>
        <v/>
      </c>
      <c r="P199" s="43">
        <f>IF(O199="",0,IF(A199&lt;MIN(Nadpłaty!E:E),0,IF(O199&lt;IFERROR(VLOOKUP(A199,Nadpłaty!$E:$F,2,FALSE),Nadpłaty!$I$2*Kredyt!$B$7),O199-Q199,IF(A199&gt;MAX(Nadpłaty!$E:$E),Nadpłaty!$I$2*Kredyt!$B$7,IFERROR(VLOOKUP(A199,Nadpłaty!$E:$F,2,FALSE),0)))))</f>
        <v>0</v>
      </c>
      <c r="Q199" s="40" t="str">
        <f t="shared" si="48"/>
        <v/>
      </c>
      <c r="R199" s="41" t="str">
        <f t="shared" si="49"/>
        <v/>
      </c>
      <c r="S199" s="42">
        <f t="shared" si="42"/>
        <v>0</v>
      </c>
      <c r="T199" s="39" t="str">
        <f t="shared" si="50"/>
        <v/>
      </c>
      <c r="U199" s="43">
        <f>IF(T199="",0,IF(A199&lt;MIN(Nadpłaty!J:J),0,IF(T199&lt;IFERROR(VLOOKUP(A199,Nadpłaty!$E:$F,2,FALSE),Nadpłaty!$I$2*Kredyt!$B$7),T199-V199,IF(A199&gt;MAX(Nadpłaty!$E:$E),Nadpłaty!$I$2*Kredyt!$B$7,IFERROR(VLOOKUP(A199,Nadpłaty!$E:$F,2,FALSE),0)))))</f>
        <v>0</v>
      </c>
      <c r="V199" s="40" t="str">
        <f t="shared" si="51"/>
        <v/>
      </c>
      <c r="W199" s="41" t="str">
        <f t="shared" si="43"/>
        <v/>
      </c>
      <c r="X199" s="42">
        <f t="shared" si="54"/>
        <v>0</v>
      </c>
      <c r="Y199" s="2"/>
    </row>
    <row r="200" spans="1:25" ht="12.75" customHeight="1" x14ac:dyDescent="0.2">
      <c r="A200" s="27">
        <f t="shared" si="52"/>
        <v>49674</v>
      </c>
      <c r="B200" s="25">
        <f>ROWS($B$23:B200)</f>
        <v>178</v>
      </c>
      <c r="C200" s="34">
        <f>MIN(IF(A200&lt;=WIBOR!$K$5,0,ROUND(YEARFRAC(A200,WIBOR!$K$5)*12,0)),$B$10)</f>
        <v>36</v>
      </c>
      <c r="D200" s="28">
        <f>($B$9-IF(Kredyt!$B$5="3M",WIBOR!$K$6,WIBOR!$K$7)/100)*MIN(IF(A200&lt;=WIBOR!$K$5,0,ROUND(YEARFRAC(A200,WIBOR!$K$5)*12,0)),$B$10)/$B$10+IF(Kredyt!$B$5="3M",WIBOR!$K$6,WIBOR!$K$7)/100</f>
        <v>0.04</v>
      </c>
      <c r="E200" s="28">
        <f>IFERROR(VLOOKUP(A200,WIBOR!$F:$H,IF(Kredyt!$B$5="3M",2,3),FALSE)/100,$B$9)</f>
        <v>0.04</v>
      </c>
      <c r="F200" s="26">
        <f t="shared" si="55"/>
        <v>6.0999999999999999E-2</v>
      </c>
      <c r="G200" s="39">
        <f t="shared" si="44"/>
        <v>412766.66666667291</v>
      </c>
      <c r="H200" s="40">
        <f t="shared" si="38"/>
        <v>2255.5555555555557</v>
      </c>
      <c r="I200" s="41">
        <f t="shared" si="45"/>
        <v>2098.2305555555872</v>
      </c>
      <c r="J200" s="42">
        <f t="shared" si="39"/>
        <v>4353.7861111111433</v>
      </c>
      <c r="K200" s="39">
        <f t="shared" si="46"/>
        <v>591106.14554363303</v>
      </c>
      <c r="L200" s="40">
        <f t="shared" si="53"/>
        <v>1964.9728875654675</v>
      </c>
      <c r="M200" s="41">
        <f t="shared" si="40"/>
        <v>3004.7895731801345</v>
      </c>
      <c r="N200" s="42">
        <f t="shared" si="41"/>
        <v>4969.7624607456019</v>
      </c>
      <c r="O200" s="39" t="str">
        <f t="shared" si="47"/>
        <v/>
      </c>
      <c r="P200" s="43">
        <f>IF(O200="",0,IF(A200&lt;MIN(Nadpłaty!E:E),0,IF(O200&lt;IFERROR(VLOOKUP(A200,Nadpłaty!$E:$F,2,FALSE),Nadpłaty!$I$2*Kredyt!$B$7),O200-Q200,IF(A200&gt;MAX(Nadpłaty!$E:$E),Nadpłaty!$I$2*Kredyt!$B$7,IFERROR(VLOOKUP(A200,Nadpłaty!$E:$F,2,FALSE),0)))))</f>
        <v>0</v>
      </c>
      <c r="Q200" s="40" t="str">
        <f t="shared" si="48"/>
        <v/>
      </c>
      <c r="R200" s="41" t="str">
        <f t="shared" si="49"/>
        <v/>
      </c>
      <c r="S200" s="42">
        <f t="shared" si="42"/>
        <v>0</v>
      </c>
      <c r="T200" s="39" t="str">
        <f t="shared" si="50"/>
        <v/>
      </c>
      <c r="U200" s="43">
        <f>IF(T200="",0,IF(A200&lt;MIN(Nadpłaty!J:J),0,IF(T200&lt;IFERROR(VLOOKUP(A200,Nadpłaty!$E:$F,2,FALSE),Nadpłaty!$I$2*Kredyt!$B$7),T200-V200,IF(A200&gt;MAX(Nadpłaty!$E:$E),Nadpłaty!$I$2*Kredyt!$B$7,IFERROR(VLOOKUP(A200,Nadpłaty!$E:$F,2,FALSE),0)))))</f>
        <v>0</v>
      </c>
      <c r="V200" s="40" t="str">
        <f t="shared" si="51"/>
        <v/>
      </c>
      <c r="W200" s="41" t="str">
        <f t="shared" si="43"/>
        <v/>
      </c>
      <c r="X200" s="42">
        <f t="shared" si="54"/>
        <v>0</v>
      </c>
      <c r="Y200" s="2"/>
    </row>
    <row r="201" spans="1:25" ht="12.75" customHeight="1" x14ac:dyDescent="0.2">
      <c r="A201" s="27">
        <f t="shared" si="52"/>
        <v>49705</v>
      </c>
      <c r="B201" s="25">
        <f>ROWS($B$23:B201)</f>
        <v>179</v>
      </c>
      <c r="C201" s="34">
        <f>MIN(IF(A201&lt;=WIBOR!$K$5,0,ROUND(YEARFRAC(A201,WIBOR!$K$5)*12,0)),$B$10)</f>
        <v>36</v>
      </c>
      <c r="D201" s="28">
        <f>($B$9-IF(Kredyt!$B$5="3M",WIBOR!$K$6,WIBOR!$K$7)/100)*MIN(IF(A201&lt;=WIBOR!$K$5,0,ROUND(YEARFRAC(A201,WIBOR!$K$5)*12,0)),$B$10)/$B$10+IF(Kredyt!$B$5="3M",WIBOR!$K$6,WIBOR!$K$7)/100</f>
        <v>0.04</v>
      </c>
      <c r="E201" s="28">
        <f>IFERROR(VLOOKUP(A201,WIBOR!$F:$H,IF(Kredyt!$B$5="3M",2,3),FALSE)/100,$B$9)</f>
        <v>0.04</v>
      </c>
      <c r="F201" s="26">
        <f t="shared" si="55"/>
        <v>6.0999999999999999E-2</v>
      </c>
      <c r="G201" s="39">
        <f t="shared" si="44"/>
        <v>410511.11111111735</v>
      </c>
      <c r="H201" s="40">
        <f t="shared" si="38"/>
        <v>2255.5555555555557</v>
      </c>
      <c r="I201" s="41">
        <f t="shared" si="45"/>
        <v>2086.7648148148464</v>
      </c>
      <c r="J201" s="42">
        <f t="shared" si="39"/>
        <v>4342.3203703704021</v>
      </c>
      <c r="K201" s="39">
        <f t="shared" si="46"/>
        <v>589141.17265606753</v>
      </c>
      <c r="L201" s="40">
        <f t="shared" si="53"/>
        <v>1974.9614997439253</v>
      </c>
      <c r="M201" s="41">
        <f t="shared" si="40"/>
        <v>2994.8009610016766</v>
      </c>
      <c r="N201" s="42">
        <f t="shared" si="41"/>
        <v>4969.7624607456019</v>
      </c>
      <c r="O201" s="39" t="str">
        <f t="shared" si="47"/>
        <v/>
      </c>
      <c r="P201" s="43">
        <f>IF(O201="",0,IF(A201&lt;MIN(Nadpłaty!E:E),0,IF(O201&lt;IFERROR(VLOOKUP(A201,Nadpłaty!$E:$F,2,FALSE),Nadpłaty!$I$2*Kredyt!$B$7),O201-Q201,IF(A201&gt;MAX(Nadpłaty!$E:$E),Nadpłaty!$I$2*Kredyt!$B$7,IFERROR(VLOOKUP(A201,Nadpłaty!$E:$F,2,FALSE),0)))))</f>
        <v>0</v>
      </c>
      <c r="Q201" s="40" t="str">
        <f t="shared" si="48"/>
        <v/>
      </c>
      <c r="R201" s="41" t="str">
        <f t="shared" si="49"/>
        <v/>
      </c>
      <c r="S201" s="42">
        <f t="shared" si="42"/>
        <v>0</v>
      </c>
      <c r="T201" s="39" t="str">
        <f t="shared" si="50"/>
        <v/>
      </c>
      <c r="U201" s="43">
        <f>IF(T201="",0,IF(A201&lt;MIN(Nadpłaty!J:J),0,IF(T201&lt;IFERROR(VLOOKUP(A201,Nadpłaty!$E:$F,2,FALSE),Nadpłaty!$I$2*Kredyt!$B$7),T201-V201,IF(A201&gt;MAX(Nadpłaty!$E:$E),Nadpłaty!$I$2*Kredyt!$B$7,IFERROR(VLOOKUP(A201,Nadpłaty!$E:$F,2,FALSE),0)))))</f>
        <v>0</v>
      </c>
      <c r="V201" s="40" t="str">
        <f t="shared" si="51"/>
        <v/>
      </c>
      <c r="W201" s="41" t="str">
        <f t="shared" si="43"/>
        <v/>
      </c>
      <c r="X201" s="42">
        <f t="shared" si="54"/>
        <v>0</v>
      </c>
      <c r="Y201" s="2"/>
    </row>
    <row r="202" spans="1:25" ht="12.75" customHeight="1" x14ac:dyDescent="0.2">
      <c r="A202" s="27">
        <f t="shared" si="52"/>
        <v>49734</v>
      </c>
      <c r="B202" s="25">
        <f>ROWS($B$23:B202)</f>
        <v>180</v>
      </c>
      <c r="C202" s="34">
        <f>MIN(IF(A202&lt;=WIBOR!$K$5,0,ROUND(YEARFRAC(A202,WIBOR!$K$5)*12,0)),$B$10)</f>
        <v>36</v>
      </c>
      <c r="D202" s="28">
        <f>($B$9-IF(Kredyt!$B$5="3M",WIBOR!$K$6,WIBOR!$K$7)/100)*MIN(IF(A202&lt;=WIBOR!$K$5,0,ROUND(YEARFRAC(A202,WIBOR!$K$5)*12,0)),$B$10)/$B$10+IF(Kredyt!$B$5="3M",WIBOR!$K$6,WIBOR!$K$7)/100</f>
        <v>0.04</v>
      </c>
      <c r="E202" s="28">
        <f>IFERROR(VLOOKUP(A202,WIBOR!$F:$H,IF(Kredyt!$B$5="3M",2,3),FALSE)/100,$B$9)</f>
        <v>0.04</v>
      </c>
      <c r="F202" s="26">
        <f t="shared" si="55"/>
        <v>6.0999999999999999E-2</v>
      </c>
      <c r="G202" s="39">
        <f t="shared" si="44"/>
        <v>408255.55555556179</v>
      </c>
      <c r="H202" s="40">
        <f t="shared" si="38"/>
        <v>2255.5555555555557</v>
      </c>
      <c r="I202" s="41">
        <f t="shared" si="45"/>
        <v>2075.2990740741056</v>
      </c>
      <c r="J202" s="42">
        <f t="shared" si="39"/>
        <v>4330.8546296296608</v>
      </c>
      <c r="K202" s="39">
        <f t="shared" si="46"/>
        <v>587166.21115632355</v>
      </c>
      <c r="L202" s="40">
        <f t="shared" si="53"/>
        <v>1985.0008873676234</v>
      </c>
      <c r="M202" s="41">
        <f t="shared" si="40"/>
        <v>2984.761573377978</v>
      </c>
      <c r="N202" s="42">
        <f t="shared" si="41"/>
        <v>4969.7624607456019</v>
      </c>
      <c r="O202" s="39" t="str">
        <f t="shared" si="47"/>
        <v/>
      </c>
      <c r="P202" s="43">
        <f>IF(O202="",0,IF(A202&lt;MIN(Nadpłaty!E:E),0,IF(O202&lt;IFERROR(VLOOKUP(A202,Nadpłaty!$E:$F,2,FALSE),Nadpłaty!$I$2*Kredyt!$B$7),O202-Q202,IF(A202&gt;MAX(Nadpłaty!$E:$E),Nadpłaty!$I$2*Kredyt!$B$7,IFERROR(VLOOKUP(A202,Nadpłaty!$E:$F,2,FALSE),0)))))</f>
        <v>0</v>
      </c>
      <c r="Q202" s="40" t="str">
        <f t="shared" si="48"/>
        <v/>
      </c>
      <c r="R202" s="41" t="str">
        <f t="shared" si="49"/>
        <v/>
      </c>
      <c r="S202" s="42">
        <f t="shared" si="42"/>
        <v>0</v>
      </c>
      <c r="T202" s="39" t="str">
        <f t="shared" si="50"/>
        <v/>
      </c>
      <c r="U202" s="43">
        <f>IF(T202="",0,IF(A202&lt;MIN(Nadpłaty!J:J),0,IF(T202&lt;IFERROR(VLOOKUP(A202,Nadpłaty!$E:$F,2,FALSE),Nadpłaty!$I$2*Kredyt!$B$7),T202-V202,IF(A202&gt;MAX(Nadpłaty!$E:$E),Nadpłaty!$I$2*Kredyt!$B$7,IFERROR(VLOOKUP(A202,Nadpłaty!$E:$F,2,FALSE),0)))))</f>
        <v>0</v>
      </c>
      <c r="V202" s="40" t="str">
        <f t="shared" si="51"/>
        <v/>
      </c>
      <c r="W202" s="41" t="str">
        <f t="shared" si="43"/>
        <v/>
      </c>
      <c r="X202" s="42">
        <f t="shared" si="54"/>
        <v>0</v>
      </c>
      <c r="Y202" s="2"/>
    </row>
    <row r="203" spans="1:25" ht="12.75" customHeight="1" x14ac:dyDescent="0.2">
      <c r="A203" s="27">
        <f t="shared" si="52"/>
        <v>49765</v>
      </c>
      <c r="B203" s="25">
        <f>ROWS($B$23:B203)</f>
        <v>181</v>
      </c>
      <c r="C203" s="34">
        <f>MIN(IF(A203&lt;=WIBOR!$K$5,0,ROUND(YEARFRAC(A203,WIBOR!$K$5)*12,0)),$B$10)</f>
        <v>36</v>
      </c>
      <c r="D203" s="28">
        <f>($B$9-IF(Kredyt!$B$5="3M",WIBOR!$K$6,WIBOR!$K$7)/100)*MIN(IF(A203&lt;=WIBOR!$K$5,0,ROUND(YEARFRAC(A203,WIBOR!$K$5)*12,0)),$B$10)/$B$10+IF(Kredyt!$B$5="3M",WIBOR!$K$6,WIBOR!$K$7)/100</f>
        <v>0.04</v>
      </c>
      <c r="E203" s="28">
        <f>IFERROR(VLOOKUP(A203,WIBOR!$F:$H,IF(Kredyt!$B$5="3M",2,3),FALSE)/100,$B$9)</f>
        <v>0.04</v>
      </c>
      <c r="F203" s="26">
        <f t="shared" si="55"/>
        <v>6.0999999999999999E-2</v>
      </c>
      <c r="G203" s="39">
        <f t="shared" si="44"/>
        <v>406000.00000000623</v>
      </c>
      <c r="H203" s="40">
        <f t="shared" si="38"/>
        <v>2255.5555555555557</v>
      </c>
      <c r="I203" s="41">
        <f t="shared" si="45"/>
        <v>2063.8333333333649</v>
      </c>
      <c r="J203" s="42">
        <f t="shared" si="39"/>
        <v>4319.3888888889205</v>
      </c>
      <c r="K203" s="39">
        <f t="shared" si="46"/>
        <v>585181.21026895591</v>
      </c>
      <c r="L203" s="40">
        <f t="shared" si="53"/>
        <v>1995.091308545075</v>
      </c>
      <c r="M203" s="41">
        <f t="shared" si="40"/>
        <v>2974.6711522005257</v>
      </c>
      <c r="N203" s="42">
        <f t="shared" si="41"/>
        <v>4969.7624607456009</v>
      </c>
      <c r="O203" s="39" t="str">
        <f t="shared" si="47"/>
        <v/>
      </c>
      <c r="P203" s="43">
        <f>IF(O203="",0,IF(A203&lt;MIN(Nadpłaty!E:E),0,IF(O203&lt;IFERROR(VLOOKUP(A203,Nadpłaty!$E:$F,2,FALSE),Nadpłaty!$I$2*Kredyt!$B$7),O203-Q203,IF(A203&gt;MAX(Nadpłaty!$E:$E),Nadpłaty!$I$2*Kredyt!$B$7,IFERROR(VLOOKUP(A203,Nadpłaty!$E:$F,2,FALSE),0)))))</f>
        <v>0</v>
      </c>
      <c r="Q203" s="40" t="str">
        <f t="shared" si="48"/>
        <v/>
      </c>
      <c r="R203" s="41" t="str">
        <f t="shared" si="49"/>
        <v/>
      </c>
      <c r="S203" s="42">
        <f t="shared" si="42"/>
        <v>0</v>
      </c>
      <c r="T203" s="39" t="str">
        <f t="shared" si="50"/>
        <v/>
      </c>
      <c r="U203" s="43">
        <f>IF(T203="",0,IF(A203&lt;MIN(Nadpłaty!J:J),0,IF(T203&lt;IFERROR(VLOOKUP(A203,Nadpłaty!$E:$F,2,FALSE),Nadpłaty!$I$2*Kredyt!$B$7),T203-V203,IF(A203&gt;MAX(Nadpłaty!$E:$E),Nadpłaty!$I$2*Kredyt!$B$7,IFERROR(VLOOKUP(A203,Nadpłaty!$E:$F,2,FALSE),0)))))</f>
        <v>0</v>
      </c>
      <c r="V203" s="40" t="str">
        <f t="shared" si="51"/>
        <v/>
      </c>
      <c r="W203" s="41" t="str">
        <f t="shared" si="43"/>
        <v/>
      </c>
      <c r="X203" s="42">
        <f t="shared" si="54"/>
        <v>0</v>
      </c>
      <c r="Y203" s="2"/>
    </row>
    <row r="204" spans="1:25" ht="12.75" customHeight="1" x14ac:dyDescent="0.2">
      <c r="A204" s="27">
        <f t="shared" si="52"/>
        <v>49795</v>
      </c>
      <c r="B204" s="25">
        <f>ROWS($B$23:B204)</f>
        <v>182</v>
      </c>
      <c r="C204" s="34">
        <f>MIN(IF(A204&lt;=WIBOR!$K$5,0,ROUND(YEARFRAC(A204,WIBOR!$K$5)*12,0)),$B$10)</f>
        <v>36</v>
      </c>
      <c r="D204" s="28">
        <f>($B$9-IF(Kredyt!$B$5="3M",WIBOR!$K$6,WIBOR!$K$7)/100)*MIN(IF(A204&lt;=WIBOR!$K$5,0,ROUND(YEARFRAC(A204,WIBOR!$K$5)*12,0)),$B$10)/$B$10+IF(Kredyt!$B$5="3M",WIBOR!$K$6,WIBOR!$K$7)/100</f>
        <v>0.04</v>
      </c>
      <c r="E204" s="28">
        <f>IFERROR(VLOOKUP(A204,WIBOR!$F:$H,IF(Kredyt!$B$5="3M",2,3),FALSE)/100,$B$9)</f>
        <v>0.04</v>
      </c>
      <c r="F204" s="26">
        <f t="shared" si="55"/>
        <v>6.0999999999999999E-2</v>
      </c>
      <c r="G204" s="39">
        <f t="shared" si="44"/>
        <v>403744.44444445067</v>
      </c>
      <c r="H204" s="40">
        <f t="shared" si="38"/>
        <v>2255.5555555555557</v>
      </c>
      <c r="I204" s="41">
        <f t="shared" si="45"/>
        <v>2052.3675925926241</v>
      </c>
      <c r="J204" s="42">
        <f t="shared" si="39"/>
        <v>4307.9231481481802</v>
      </c>
      <c r="K204" s="39">
        <f t="shared" si="46"/>
        <v>583186.11896041082</v>
      </c>
      <c r="L204" s="40">
        <f t="shared" si="53"/>
        <v>2005.2330226968456</v>
      </c>
      <c r="M204" s="41">
        <f t="shared" si="40"/>
        <v>2964.5294380487553</v>
      </c>
      <c r="N204" s="42">
        <f t="shared" si="41"/>
        <v>4969.7624607456009</v>
      </c>
      <c r="O204" s="39" t="str">
        <f t="shared" si="47"/>
        <v/>
      </c>
      <c r="P204" s="43">
        <f>IF(O204="",0,IF(A204&lt;MIN(Nadpłaty!E:E),0,IF(O204&lt;IFERROR(VLOOKUP(A204,Nadpłaty!$E:$F,2,FALSE),Nadpłaty!$I$2*Kredyt!$B$7),O204-Q204,IF(A204&gt;MAX(Nadpłaty!$E:$E),Nadpłaty!$I$2*Kredyt!$B$7,IFERROR(VLOOKUP(A204,Nadpłaty!$E:$F,2,FALSE),0)))))</f>
        <v>0</v>
      </c>
      <c r="Q204" s="40" t="str">
        <f t="shared" si="48"/>
        <v/>
      </c>
      <c r="R204" s="41" t="str">
        <f t="shared" si="49"/>
        <v/>
      </c>
      <c r="S204" s="42">
        <f t="shared" si="42"/>
        <v>0</v>
      </c>
      <c r="T204" s="39" t="str">
        <f t="shared" si="50"/>
        <v/>
      </c>
      <c r="U204" s="43">
        <f>IF(T204="",0,IF(A204&lt;MIN(Nadpłaty!J:J),0,IF(T204&lt;IFERROR(VLOOKUP(A204,Nadpłaty!$E:$F,2,FALSE),Nadpłaty!$I$2*Kredyt!$B$7),T204-V204,IF(A204&gt;MAX(Nadpłaty!$E:$E),Nadpłaty!$I$2*Kredyt!$B$7,IFERROR(VLOOKUP(A204,Nadpłaty!$E:$F,2,FALSE),0)))))</f>
        <v>0</v>
      </c>
      <c r="V204" s="40" t="str">
        <f t="shared" si="51"/>
        <v/>
      </c>
      <c r="W204" s="41" t="str">
        <f t="shared" si="43"/>
        <v/>
      </c>
      <c r="X204" s="42">
        <f t="shared" si="54"/>
        <v>0</v>
      </c>
      <c r="Y204" s="2"/>
    </row>
    <row r="205" spans="1:25" ht="12.75" customHeight="1" x14ac:dyDescent="0.2">
      <c r="A205" s="27">
        <f t="shared" si="52"/>
        <v>49826</v>
      </c>
      <c r="B205" s="25">
        <f>ROWS($B$23:B205)</f>
        <v>183</v>
      </c>
      <c r="C205" s="34">
        <f>MIN(IF(A205&lt;=WIBOR!$K$5,0,ROUND(YEARFRAC(A205,WIBOR!$K$5)*12,0)),$B$10)</f>
        <v>36</v>
      </c>
      <c r="D205" s="28">
        <f>($B$9-IF(Kredyt!$B$5="3M",WIBOR!$K$6,WIBOR!$K$7)/100)*MIN(IF(A205&lt;=WIBOR!$K$5,0,ROUND(YEARFRAC(A205,WIBOR!$K$5)*12,0)),$B$10)/$B$10+IF(Kredyt!$B$5="3M",WIBOR!$K$6,WIBOR!$K$7)/100</f>
        <v>0.04</v>
      </c>
      <c r="E205" s="28">
        <f>IFERROR(VLOOKUP(A205,WIBOR!$F:$H,IF(Kredyt!$B$5="3M",2,3),FALSE)/100,$B$9)</f>
        <v>0.04</v>
      </c>
      <c r="F205" s="26">
        <f t="shared" si="55"/>
        <v>6.0999999999999999E-2</v>
      </c>
      <c r="G205" s="39">
        <f t="shared" si="44"/>
        <v>401488.8888888951</v>
      </c>
      <c r="H205" s="40">
        <f t="shared" si="38"/>
        <v>2255.5555555555557</v>
      </c>
      <c r="I205" s="41">
        <f t="shared" si="45"/>
        <v>2040.9018518518833</v>
      </c>
      <c r="J205" s="42">
        <f t="shared" si="39"/>
        <v>4296.457407407439</v>
      </c>
      <c r="K205" s="39">
        <f t="shared" si="46"/>
        <v>581180.88593771402</v>
      </c>
      <c r="L205" s="40">
        <f t="shared" si="53"/>
        <v>2015.4262905622215</v>
      </c>
      <c r="M205" s="41">
        <f t="shared" si="40"/>
        <v>2954.3361701833796</v>
      </c>
      <c r="N205" s="42">
        <f t="shared" si="41"/>
        <v>4969.7624607456009</v>
      </c>
      <c r="O205" s="39" t="str">
        <f t="shared" si="47"/>
        <v/>
      </c>
      <c r="P205" s="43">
        <f>IF(O205="",0,IF(A205&lt;MIN(Nadpłaty!E:E),0,IF(O205&lt;IFERROR(VLOOKUP(A205,Nadpłaty!$E:$F,2,FALSE),Nadpłaty!$I$2*Kredyt!$B$7),O205-Q205,IF(A205&gt;MAX(Nadpłaty!$E:$E),Nadpłaty!$I$2*Kredyt!$B$7,IFERROR(VLOOKUP(A205,Nadpłaty!$E:$F,2,FALSE),0)))))</f>
        <v>0</v>
      </c>
      <c r="Q205" s="40" t="str">
        <f t="shared" si="48"/>
        <v/>
      </c>
      <c r="R205" s="41" t="str">
        <f t="shared" si="49"/>
        <v/>
      </c>
      <c r="S205" s="42">
        <f t="shared" si="42"/>
        <v>0</v>
      </c>
      <c r="T205" s="39" t="str">
        <f t="shared" si="50"/>
        <v/>
      </c>
      <c r="U205" s="43">
        <f>IF(T205="",0,IF(A205&lt;MIN(Nadpłaty!J:J),0,IF(T205&lt;IFERROR(VLOOKUP(A205,Nadpłaty!$E:$F,2,FALSE),Nadpłaty!$I$2*Kredyt!$B$7),T205-V205,IF(A205&gt;MAX(Nadpłaty!$E:$E),Nadpłaty!$I$2*Kredyt!$B$7,IFERROR(VLOOKUP(A205,Nadpłaty!$E:$F,2,FALSE),0)))))</f>
        <v>0</v>
      </c>
      <c r="V205" s="40" t="str">
        <f t="shared" si="51"/>
        <v/>
      </c>
      <c r="W205" s="41" t="str">
        <f t="shared" si="43"/>
        <v/>
      </c>
      <c r="X205" s="42">
        <f t="shared" si="54"/>
        <v>0</v>
      </c>
      <c r="Y205" s="2"/>
    </row>
    <row r="206" spans="1:25" ht="12.75" customHeight="1" x14ac:dyDescent="0.2">
      <c r="A206" s="27">
        <f t="shared" si="52"/>
        <v>49856</v>
      </c>
      <c r="B206" s="25">
        <f>ROWS($B$23:B206)</f>
        <v>184</v>
      </c>
      <c r="C206" s="34">
        <f>MIN(IF(A206&lt;=WIBOR!$K$5,0,ROUND(YEARFRAC(A206,WIBOR!$K$5)*12,0)),$B$10)</f>
        <v>36</v>
      </c>
      <c r="D206" s="28">
        <f>($B$9-IF(Kredyt!$B$5="3M",WIBOR!$K$6,WIBOR!$K$7)/100)*MIN(IF(A206&lt;=WIBOR!$K$5,0,ROUND(YEARFRAC(A206,WIBOR!$K$5)*12,0)),$B$10)/$B$10+IF(Kredyt!$B$5="3M",WIBOR!$K$6,WIBOR!$K$7)/100</f>
        <v>0.04</v>
      </c>
      <c r="E206" s="28">
        <f>IFERROR(VLOOKUP(A206,WIBOR!$F:$H,IF(Kredyt!$B$5="3M",2,3),FALSE)/100,$B$9)</f>
        <v>0.04</v>
      </c>
      <c r="F206" s="26">
        <f t="shared" si="55"/>
        <v>6.0999999999999999E-2</v>
      </c>
      <c r="G206" s="39">
        <f t="shared" si="44"/>
        <v>399233.33333333954</v>
      </c>
      <c r="H206" s="40">
        <f t="shared" si="38"/>
        <v>2255.5555555555557</v>
      </c>
      <c r="I206" s="41">
        <f t="shared" si="45"/>
        <v>2029.4361111111427</v>
      </c>
      <c r="J206" s="42">
        <f t="shared" si="39"/>
        <v>4284.9916666666986</v>
      </c>
      <c r="K206" s="39">
        <f t="shared" si="46"/>
        <v>579165.45964715176</v>
      </c>
      <c r="L206" s="40">
        <f t="shared" si="53"/>
        <v>2025.6713742059126</v>
      </c>
      <c r="M206" s="41">
        <f t="shared" si="40"/>
        <v>2944.0910865396877</v>
      </c>
      <c r="N206" s="42">
        <f t="shared" si="41"/>
        <v>4969.7624607456</v>
      </c>
      <c r="O206" s="39" t="str">
        <f t="shared" si="47"/>
        <v/>
      </c>
      <c r="P206" s="43">
        <f>IF(O206="",0,IF(A206&lt;MIN(Nadpłaty!E:E),0,IF(O206&lt;IFERROR(VLOOKUP(A206,Nadpłaty!$E:$F,2,FALSE),Nadpłaty!$I$2*Kredyt!$B$7),O206-Q206,IF(A206&gt;MAX(Nadpłaty!$E:$E),Nadpłaty!$I$2*Kredyt!$B$7,IFERROR(VLOOKUP(A206,Nadpłaty!$E:$F,2,FALSE),0)))))</f>
        <v>0</v>
      </c>
      <c r="Q206" s="40" t="str">
        <f t="shared" si="48"/>
        <v/>
      </c>
      <c r="R206" s="41" t="str">
        <f t="shared" si="49"/>
        <v/>
      </c>
      <c r="S206" s="42">
        <f t="shared" si="42"/>
        <v>0</v>
      </c>
      <c r="T206" s="39" t="str">
        <f t="shared" si="50"/>
        <v/>
      </c>
      <c r="U206" s="43">
        <f>IF(T206="",0,IF(A206&lt;MIN(Nadpłaty!J:J),0,IF(T206&lt;IFERROR(VLOOKUP(A206,Nadpłaty!$E:$F,2,FALSE),Nadpłaty!$I$2*Kredyt!$B$7),T206-V206,IF(A206&gt;MAX(Nadpłaty!$E:$E),Nadpłaty!$I$2*Kredyt!$B$7,IFERROR(VLOOKUP(A206,Nadpłaty!$E:$F,2,FALSE),0)))))</f>
        <v>0</v>
      </c>
      <c r="V206" s="40" t="str">
        <f t="shared" si="51"/>
        <v/>
      </c>
      <c r="W206" s="41" t="str">
        <f t="shared" si="43"/>
        <v/>
      </c>
      <c r="X206" s="42">
        <f t="shared" si="54"/>
        <v>0</v>
      </c>
      <c r="Y206" s="2"/>
    </row>
    <row r="207" spans="1:25" ht="12.75" customHeight="1" x14ac:dyDescent="0.2">
      <c r="A207" s="27">
        <f t="shared" si="52"/>
        <v>49887</v>
      </c>
      <c r="B207" s="25">
        <f>ROWS($B$23:B207)</f>
        <v>185</v>
      </c>
      <c r="C207" s="34">
        <f>MIN(IF(A207&lt;=WIBOR!$K$5,0,ROUND(YEARFRAC(A207,WIBOR!$K$5)*12,0)),$B$10)</f>
        <v>36</v>
      </c>
      <c r="D207" s="28">
        <f>($B$9-IF(Kredyt!$B$5="3M",WIBOR!$K$6,WIBOR!$K$7)/100)*MIN(IF(A207&lt;=WIBOR!$K$5,0,ROUND(YEARFRAC(A207,WIBOR!$K$5)*12,0)),$B$10)/$B$10+IF(Kredyt!$B$5="3M",WIBOR!$K$6,WIBOR!$K$7)/100</f>
        <v>0.04</v>
      </c>
      <c r="E207" s="28">
        <f>IFERROR(VLOOKUP(A207,WIBOR!$F:$H,IF(Kredyt!$B$5="3M",2,3),FALSE)/100,$B$9)</f>
        <v>0.04</v>
      </c>
      <c r="F207" s="26">
        <f t="shared" si="55"/>
        <v>6.0999999999999999E-2</v>
      </c>
      <c r="G207" s="39">
        <f t="shared" si="44"/>
        <v>396977.77777778398</v>
      </c>
      <c r="H207" s="40">
        <f t="shared" si="38"/>
        <v>2255.5555555555557</v>
      </c>
      <c r="I207" s="41">
        <f t="shared" si="45"/>
        <v>2017.9703703704017</v>
      </c>
      <c r="J207" s="42">
        <f t="shared" si="39"/>
        <v>4273.5259259259574</v>
      </c>
      <c r="K207" s="39">
        <f t="shared" si="46"/>
        <v>577139.78827294579</v>
      </c>
      <c r="L207" s="40">
        <f t="shared" si="53"/>
        <v>2035.9685370247932</v>
      </c>
      <c r="M207" s="41">
        <f t="shared" si="40"/>
        <v>2933.7939237208079</v>
      </c>
      <c r="N207" s="42">
        <f t="shared" si="41"/>
        <v>4969.7624607456009</v>
      </c>
      <c r="O207" s="39" t="str">
        <f t="shared" si="47"/>
        <v/>
      </c>
      <c r="P207" s="43">
        <f>IF(O207="",0,IF(A207&lt;MIN(Nadpłaty!E:E),0,IF(O207&lt;IFERROR(VLOOKUP(A207,Nadpłaty!$E:$F,2,FALSE),Nadpłaty!$I$2*Kredyt!$B$7),O207-Q207,IF(A207&gt;MAX(Nadpłaty!$E:$E),Nadpłaty!$I$2*Kredyt!$B$7,IFERROR(VLOOKUP(A207,Nadpłaty!$E:$F,2,FALSE),0)))))</f>
        <v>0</v>
      </c>
      <c r="Q207" s="40" t="str">
        <f t="shared" si="48"/>
        <v/>
      </c>
      <c r="R207" s="41" t="str">
        <f t="shared" si="49"/>
        <v/>
      </c>
      <c r="S207" s="42">
        <f t="shared" si="42"/>
        <v>0</v>
      </c>
      <c r="T207" s="39" t="str">
        <f t="shared" si="50"/>
        <v/>
      </c>
      <c r="U207" s="43">
        <f>IF(T207="",0,IF(A207&lt;MIN(Nadpłaty!J:J),0,IF(T207&lt;IFERROR(VLOOKUP(A207,Nadpłaty!$E:$F,2,FALSE),Nadpłaty!$I$2*Kredyt!$B$7),T207-V207,IF(A207&gt;MAX(Nadpłaty!$E:$E),Nadpłaty!$I$2*Kredyt!$B$7,IFERROR(VLOOKUP(A207,Nadpłaty!$E:$F,2,FALSE),0)))))</f>
        <v>0</v>
      </c>
      <c r="V207" s="40" t="str">
        <f t="shared" si="51"/>
        <v/>
      </c>
      <c r="W207" s="41" t="str">
        <f t="shared" si="43"/>
        <v/>
      </c>
      <c r="X207" s="42">
        <f t="shared" si="54"/>
        <v>0</v>
      </c>
      <c r="Y207" s="2"/>
    </row>
    <row r="208" spans="1:25" ht="12.75" customHeight="1" x14ac:dyDescent="0.2">
      <c r="A208" s="27">
        <f t="shared" si="52"/>
        <v>49918</v>
      </c>
      <c r="B208" s="25">
        <f>ROWS($B$23:B208)</f>
        <v>186</v>
      </c>
      <c r="C208" s="34">
        <f>MIN(IF(A208&lt;=WIBOR!$K$5,0,ROUND(YEARFRAC(A208,WIBOR!$K$5)*12,0)),$B$10)</f>
        <v>36</v>
      </c>
      <c r="D208" s="28">
        <f>($B$9-IF(Kredyt!$B$5="3M",WIBOR!$K$6,WIBOR!$K$7)/100)*MIN(IF(A208&lt;=WIBOR!$K$5,0,ROUND(YEARFRAC(A208,WIBOR!$K$5)*12,0)),$B$10)/$B$10+IF(Kredyt!$B$5="3M",WIBOR!$K$6,WIBOR!$K$7)/100</f>
        <v>0.04</v>
      </c>
      <c r="E208" s="28">
        <f>IFERROR(VLOOKUP(A208,WIBOR!$F:$H,IF(Kredyt!$B$5="3M",2,3),FALSE)/100,$B$9)</f>
        <v>0.04</v>
      </c>
      <c r="F208" s="26">
        <f t="shared" si="55"/>
        <v>6.0999999999999999E-2</v>
      </c>
      <c r="G208" s="39">
        <f t="shared" si="44"/>
        <v>394722.22222222842</v>
      </c>
      <c r="H208" s="40">
        <f t="shared" si="38"/>
        <v>2255.5555555555557</v>
      </c>
      <c r="I208" s="41">
        <f t="shared" si="45"/>
        <v>2006.5046296296612</v>
      </c>
      <c r="J208" s="42">
        <f t="shared" si="39"/>
        <v>4262.0601851852171</v>
      </c>
      <c r="K208" s="39">
        <f t="shared" si="46"/>
        <v>575103.81973592099</v>
      </c>
      <c r="L208" s="40">
        <f t="shared" si="53"/>
        <v>2046.3180437546687</v>
      </c>
      <c r="M208" s="41">
        <f t="shared" si="40"/>
        <v>2923.4444169909316</v>
      </c>
      <c r="N208" s="42">
        <f t="shared" si="41"/>
        <v>4969.7624607456</v>
      </c>
      <c r="O208" s="39" t="str">
        <f t="shared" si="47"/>
        <v/>
      </c>
      <c r="P208" s="43">
        <f>IF(O208="",0,IF(A208&lt;MIN(Nadpłaty!E:E),0,IF(O208&lt;IFERROR(VLOOKUP(A208,Nadpłaty!$E:$F,2,FALSE),Nadpłaty!$I$2*Kredyt!$B$7),O208-Q208,IF(A208&gt;MAX(Nadpłaty!$E:$E),Nadpłaty!$I$2*Kredyt!$B$7,IFERROR(VLOOKUP(A208,Nadpłaty!$E:$F,2,FALSE),0)))))</f>
        <v>0</v>
      </c>
      <c r="Q208" s="40" t="str">
        <f t="shared" si="48"/>
        <v/>
      </c>
      <c r="R208" s="41" t="str">
        <f t="shared" si="49"/>
        <v/>
      </c>
      <c r="S208" s="42">
        <f t="shared" si="42"/>
        <v>0</v>
      </c>
      <c r="T208" s="39" t="str">
        <f t="shared" si="50"/>
        <v/>
      </c>
      <c r="U208" s="43">
        <f>IF(T208="",0,IF(A208&lt;MIN(Nadpłaty!J:J),0,IF(T208&lt;IFERROR(VLOOKUP(A208,Nadpłaty!$E:$F,2,FALSE),Nadpłaty!$I$2*Kredyt!$B$7),T208-V208,IF(A208&gt;MAX(Nadpłaty!$E:$E),Nadpłaty!$I$2*Kredyt!$B$7,IFERROR(VLOOKUP(A208,Nadpłaty!$E:$F,2,FALSE),0)))))</f>
        <v>0</v>
      </c>
      <c r="V208" s="40" t="str">
        <f t="shared" si="51"/>
        <v/>
      </c>
      <c r="W208" s="41" t="str">
        <f t="shared" si="43"/>
        <v/>
      </c>
      <c r="X208" s="42">
        <f t="shared" si="54"/>
        <v>0</v>
      </c>
      <c r="Y208" s="2"/>
    </row>
    <row r="209" spans="1:25" ht="12.75" customHeight="1" x14ac:dyDescent="0.2">
      <c r="A209" s="27">
        <f t="shared" si="52"/>
        <v>49948</v>
      </c>
      <c r="B209" s="25">
        <f>ROWS($B$23:B209)</f>
        <v>187</v>
      </c>
      <c r="C209" s="34">
        <f>MIN(IF(A209&lt;=WIBOR!$K$5,0,ROUND(YEARFRAC(A209,WIBOR!$K$5)*12,0)),$B$10)</f>
        <v>36</v>
      </c>
      <c r="D209" s="28">
        <f>($B$9-IF(Kredyt!$B$5="3M",WIBOR!$K$6,WIBOR!$K$7)/100)*MIN(IF(A209&lt;=WIBOR!$K$5,0,ROUND(YEARFRAC(A209,WIBOR!$K$5)*12,0)),$B$10)/$B$10+IF(Kredyt!$B$5="3M",WIBOR!$K$6,WIBOR!$K$7)/100</f>
        <v>0.04</v>
      </c>
      <c r="E209" s="28">
        <f>IFERROR(VLOOKUP(A209,WIBOR!$F:$H,IF(Kredyt!$B$5="3M",2,3),FALSE)/100,$B$9)</f>
        <v>0.04</v>
      </c>
      <c r="F209" s="26">
        <f t="shared" si="55"/>
        <v>6.0999999999999999E-2</v>
      </c>
      <c r="G209" s="39">
        <f t="shared" si="44"/>
        <v>392466.66666667286</v>
      </c>
      <c r="H209" s="40">
        <f t="shared" si="38"/>
        <v>2255.5555555555557</v>
      </c>
      <c r="I209" s="41">
        <f t="shared" si="45"/>
        <v>1995.0388888889204</v>
      </c>
      <c r="J209" s="42">
        <f t="shared" si="39"/>
        <v>4250.5944444444758</v>
      </c>
      <c r="K209" s="39">
        <f t="shared" si="46"/>
        <v>573057.50169216632</v>
      </c>
      <c r="L209" s="40">
        <f t="shared" si="53"/>
        <v>2056.720160477088</v>
      </c>
      <c r="M209" s="41">
        <f t="shared" si="40"/>
        <v>2913.0423002685125</v>
      </c>
      <c r="N209" s="42">
        <f t="shared" si="41"/>
        <v>4969.7624607456</v>
      </c>
      <c r="O209" s="39" t="str">
        <f t="shared" si="47"/>
        <v/>
      </c>
      <c r="P209" s="43">
        <f>IF(O209="",0,IF(A209&lt;MIN(Nadpłaty!E:E),0,IF(O209&lt;IFERROR(VLOOKUP(A209,Nadpłaty!$E:$F,2,FALSE),Nadpłaty!$I$2*Kredyt!$B$7),O209-Q209,IF(A209&gt;MAX(Nadpłaty!$E:$E),Nadpłaty!$I$2*Kredyt!$B$7,IFERROR(VLOOKUP(A209,Nadpłaty!$E:$F,2,FALSE),0)))))</f>
        <v>0</v>
      </c>
      <c r="Q209" s="40" t="str">
        <f t="shared" si="48"/>
        <v/>
      </c>
      <c r="R209" s="41" t="str">
        <f t="shared" si="49"/>
        <v/>
      </c>
      <c r="S209" s="42">
        <f t="shared" si="42"/>
        <v>0</v>
      </c>
      <c r="T209" s="39" t="str">
        <f t="shared" si="50"/>
        <v/>
      </c>
      <c r="U209" s="43">
        <f>IF(T209="",0,IF(A209&lt;MIN(Nadpłaty!J:J),0,IF(T209&lt;IFERROR(VLOOKUP(A209,Nadpłaty!$E:$F,2,FALSE),Nadpłaty!$I$2*Kredyt!$B$7),T209-V209,IF(A209&gt;MAX(Nadpłaty!$E:$E),Nadpłaty!$I$2*Kredyt!$B$7,IFERROR(VLOOKUP(A209,Nadpłaty!$E:$F,2,FALSE),0)))))</f>
        <v>0</v>
      </c>
      <c r="V209" s="40" t="str">
        <f t="shared" si="51"/>
        <v/>
      </c>
      <c r="W209" s="41" t="str">
        <f t="shared" si="43"/>
        <v/>
      </c>
      <c r="X209" s="42">
        <f t="shared" si="54"/>
        <v>0</v>
      </c>
      <c r="Y209" s="2"/>
    </row>
    <row r="210" spans="1:25" ht="12.75" customHeight="1" x14ac:dyDescent="0.2">
      <c r="A210" s="27">
        <f t="shared" si="52"/>
        <v>49979</v>
      </c>
      <c r="B210" s="25">
        <f>ROWS($B$23:B210)</f>
        <v>188</v>
      </c>
      <c r="C210" s="34">
        <f>MIN(IF(A210&lt;=WIBOR!$K$5,0,ROUND(YEARFRAC(A210,WIBOR!$K$5)*12,0)),$B$10)</f>
        <v>36</v>
      </c>
      <c r="D210" s="28">
        <f>($B$9-IF(Kredyt!$B$5="3M",WIBOR!$K$6,WIBOR!$K$7)/100)*MIN(IF(A210&lt;=WIBOR!$K$5,0,ROUND(YEARFRAC(A210,WIBOR!$K$5)*12,0)),$B$10)/$B$10+IF(Kredyt!$B$5="3M",WIBOR!$K$6,WIBOR!$K$7)/100</f>
        <v>0.04</v>
      </c>
      <c r="E210" s="28">
        <f>IFERROR(VLOOKUP(A210,WIBOR!$F:$H,IF(Kredyt!$B$5="3M",2,3),FALSE)/100,$B$9)</f>
        <v>0.04</v>
      </c>
      <c r="F210" s="26">
        <f t="shared" si="55"/>
        <v>6.0999999999999999E-2</v>
      </c>
      <c r="G210" s="39">
        <f t="shared" si="44"/>
        <v>390211.11111111729</v>
      </c>
      <c r="H210" s="40">
        <f t="shared" si="38"/>
        <v>2255.5555555555557</v>
      </c>
      <c r="I210" s="41">
        <f t="shared" si="45"/>
        <v>1983.5731481481796</v>
      </c>
      <c r="J210" s="42">
        <f t="shared" si="39"/>
        <v>4239.1287037037355</v>
      </c>
      <c r="K210" s="39">
        <f t="shared" si="46"/>
        <v>571000.78153168922</v>
      </c>
      <c r="L210" s="40">
        <f t="shared" si="53"/>
        <v>2067.1751546261803</v>
      </c>
      <c r="M210" s="41">
        <f t="shared" si="40"/>
        <v>2902.5873061194202</v>
      </c>
      <c r="N210" s="42">
        <f t="shared" si="41"/>
        <v>4969.7624607456</v>
      </c>
      <c r="O210" s="39" t="str">
        <f t="shared" si="47"/>
        <v/>
      </c>
      <c r="P210" s="43">
        <f>IF(O210="",0,IF(A210&lt;MIN(Nadpłaty!E:E),0,IF(O210&lt;IFERROR(VLOOKUP(A210,Nadpłaty!$E:$F,2,FALSE),Nadpłaty!$I$2*Kredyt!$B$7),O210-Q210,IF(A210&gt;MAX(Nadpłaty!$E:$E),Nadpłaty!$I$2*Kredyt!$B$7,IFERROR(VLOOKUP(A210,Nadpłaty!$E:$F,2,FALSE),0)))))</f>
        <v>0</v>
      </c>
      <c r="Q210" s="40" t="str">
        <f t="shared" si="48"/>
        <v/>
      </c>
      <c r="R210" s="41" t="str">
        <f t="shared" si="49"/>
        <v/>
      </c>
      <c r="S210" s="42">
        <f t="shared" si="42"/>
        <v>0</v>
      </c>
      <c r="T210" s="39" t="str">
        <f t="shared" si="50"/>
        <v/>
      </c>
      <c r="U210" s="43">
        <f>IF(T210="",0,IF(A210&lt;MIN(Nadpłaty!J:J),0,IF(T210&lt;IFERROR(VLOOKUP(A210,Nadpłaty!$E:$F,2,FALSE),Nadpłaty!$I$2*Kredyt!$B$7),T210-V210,IF(A210&gt;MAX(Nadpłaty!$E:$E),Nadpłaty!$I$2*Kredyt!$B$7,IFERROR(VLOOKUP(A210,Nadpłaty!$E:$F,2,FALSE),0)))))</f>
        <v>0</v>
      </c>
      <c r="V210" s="40" t="str">
        <f t="shared" si="51"/>
        <v/>
      </c>
      <c r="W210" s="41" t="str">
        <f t="shared" si="43"/>
        <v/>
      </c>
      <c r="X210" s="42">
        <f t="shared" si="54"/>
        <v>0</v>
      </c>
      <c r="Y210" s="2"/>
    </row>
    <row r="211" spans="1:25" ht="12.75" customHeight="1" x14ac:dyDescent="0.2">
      <c r="A211" s="27">
        <f t="shared" si="52"/>
        <v>50009</v>
      </c>
      <c r="B211" s="25">
        <f>ROWS($B$23:B211)</f>
        <v>189</v>
      </c>
      <c r="C211" s="34">
        <f>MIN(IF(A211&lt;=WIBOR!$K$5,0,ROUND(YEARFRAC(A211,WIBOR!$K$5)*12,0)),$B$10)</f>
        <v>36</v>
      </c>
      <c r="D211" s="28">
        <f>($B$9-IF(Kredyt!$B$5="3M",WIBOR!$K$6,WIBOR!$K$7)/100)*MIN(IF(A211&lt;=WIBOR!$K$5,0,ROUND(YEARFRAC(A211,WIBOR!$K$5)*12,0)),$B$10)/$B$10+IF(Kredyt!$B$5="3M",WIBOR!$K$6,WIBOR!$K$7)/100</f>
        <v>0.04</v>
      </c>
      <c r="E211" s="28">
        <f>IFERROR(VLOOKUP(A211,WIBOR!$F:$H,IF(Kredyt!$B$5="3M",2,3),FALSE)/100,$B$9)</f>
        <v>0.04</v>
      </c>
      <c r="F211" s="26">
        <f t="shared" si="55"/>
        <v>6.0999999999999999E-2</v>
      </c>
      <c r="G211" s="39">
        <f t="shared" si="44"/>
        <v>387955.55555556173</v>
      </c>
      <c r="H211" s="40">
        <f t="shared" si="38"/>
        <v>2255.5555555555557</v>
      </c>
      <c r="I211" s="41">
        <f t="shared" si="45"/>
        <v>1972.1074074074388</v>
      </c>
      <c r="J211" s="42">
        <f t="shared" si="39"/>
        <v>4227.6629629629942</v>
      </c>
      <c r="K211" s="39">
        <f t="shared" si="46"/>
        <v>568933.60637706309</v>
      </c>
      <c r="L211" s="40">
        <f t="shared" si="53"/>
        <v>2077.6832949955301</v>
      </c>
      <c r="M211" s="41">
        <f t="shared" si="40"/>
        <v>2892.0791657500704</v>
      </c>
      <c r="N211" s="42">
        <f t="shared" si="41"/>
        <v>4969.7624607456</v>
      </c>
      <c r="O211" s="39" t="str">
        <f t="shared" si="47"/>
        <v/>
      </c>
      <c r="P211" s="43">
        <f>IF(O211="",0,IF(A211&lt;MIN(Nadpłaty!E:E),0,IF(O211&lt;IFERROR(VLOOKUP(A211,Nadpłaty!$E:$F,2,FALSE),Nadpłaty!$I$2*Kredyt!$B$7),O211-Q211,IF(A211&gt;MAX(Nadpłaty!$E:$E),Nadpłaty!$I$2*Kredyt!$B$7,IFERROR(VLOOKUP(A211,Nadpłaty!$E:$F,2,FALSE),0)))))</f>
        <v>0</v>
      </c>
      <c r="Q211" s="40" t="str">
        <f t="shared" si="48"/>
        <v/>
      </c>
      <c r="R211" s="41" t="str">
        <f t="shared" si="49"/>
        <v/>
      </c>
      <c r="S211" s="42">
        <f t="shared" si="42"/>
        <v>0</v>
      </c>
      <c r="T211" s="39" t="str">
        <f t="shared" si="50"/>
        <v/>
      </c>
      <c r="U211" s="43">
        <f>IF(T211="",0,IF(A211&lt;MIN(Nadpłaty!J:J),0,IF(T211&lt;IFERROR(VLOOKUP(A211,Nadpłaty!$E:$F,2,FALSE),Nadpłaty!$I$2*Kredyt!$B$7),T211-V211,IF(A211&gt;MAX(Nadpłaty!$E:$E),Nadpłaty!$I$2*Kredyt!$B$7,IFERROR(VLOOKUP(A211,Nadpłaty!$E:$F,2,FALSE),0)))))</f>
        <v>0</v>
      </c>
      <c r="V211" s="40" t="str">
        <f t="shared" si="51"/>
        <v/>
      </c>
      <c r="W211" s="41" t="str">
        <f t="shared" si="43"/>
        <v/>
      </c>
      <c r="X211" s="42">
        <f t="shared" si="54"/>
        <v>0</v>
      </c>
      <c r="Y211" s="2"/>
    </row>
    <row r="212" spans="1:25" ht="12.75" customHeight="1" x14ac:dyDescent="0.2">
      <c r="A212" s="27">
        <f t="shared" si="52"/>
        <v>50040</v>
      </c>
      <c r="B212" s="25">
        <f>ROWS($B$23:B212)</f>
        <v>190</v>
      </c>
      <c r="C212" s="34">
        <f>MIN(IF(A212&lt;=WIBOR!$K$5,0,ROUND(YEARFRAC(A212,WIBOR!$K$5)*12,0)),$B$10)</f>
        <v>36</v>
      </c>
      <c r="D212" s="28">
        <f>($B$9-IF(Kredyt!$B$5="3M",WIBOR!$K$6,WIBOR!$K$7)/100)*MIN(IF(A212&lt;=WIBOR!$K$5,0,ROUND(YEARFRAC(A212,WIBOR!$K$5)*12,0)),$B$10)/$B$10+IF(Kredyt!$B$5="3M",WIBOR!$K$6,WIBOR!$K$7)/100</f>
        <v>0.04</v>
      </c>
      <c r="E212" s="28">
        <f>IFERROR(VLOOKUP(A212,WIBOR!$F:$H,IF(Kredyt!$B$5="3M",2,3),FALSE)/100,$B$9)</f>
        <v>0.04</v>
      </c>
      <c r="F212" s="26">
        <f t="shared" si="55"/>
        <v>6.0999999999999999E-2</v>
      </c>
      <c r="G212" s="39">
        <f t="shared" si="44"/>
        <v>385700.00000000617</v>
      </c>
      <c r="H212" s="40">
        <f t="shared" si="38"/>
        <v>2255.5555555555557</v>
      </c>
      <c r="I212" s="41">
        <f t="shared" si="45"/>
        <v>1960.641666666698</v>
      </c>
      <c r="J212" s="42">
        <f t="shared" si="39"/>
        <v>4216.1972222222539</v>
      </c>
      <c r="K212" s="39">
        <f t="shared" si="46"/>
        <v>566855.92308206751</v>
      </c>
      <c r="L212" s="40">
        <f t="shared" si="53"/>
        <v>2088.2448517450903</v>
      </c>
      <c r="M212" s="41">
        <f t="shared" si="40"/>
        <v>2881.5176090005098</v>
      </c>
      <c r="N212" s="42">
        <f t="shared" si="41"/>
        <v>4969.7624607456</v>
      </c>
      <c r="O212" s="39" t="str">
        <f t="shared" si="47"/>
        <v/>
      </c>
      <c r="P212" s="43">
        <f>IF(O212="",0,IF(A212&lt;MIN(Nadpłaty!E:E),0,IF(O212&lt;IFERROR(VLOOKUP(A212,Nadpłaty!$E:$F,2,FALSE),Nadpłaty!$I$2*Kredyt!$B$7),O212-Q212,IF(A212&gt;MAX(Nadpłaty!$E:$E),Nadpłaty!$I$2*Kredyt!$B$7,IFERROR(VLOOKUP(A212,Nadpłaty!$E:$F,2,FALSE),0)))))</f>
        <v>0</v>
      </c>
      <c r="Q212" s="40" t="str">
        <f t="shared" si="48"/>
        <v/>
      </c>
      <c r="R212" s="41" t="str">
        <f t="shared" si="49"/>
        <v/>
      </c>
      <c r="S212" s="42">
        <f t="shared" si="42"/>
        <v>0</v>
      </c>
      <c r="T212" s="39" t="str">
        <f t="shared" si="50"/>
        <v/>
      </c>
      <c r="U212" s="43">
        <f>IF(T212="",0,IF(A212&lt;MIN(Nadpłaty!J:J),0,IF(T212&lt;IFERROR(VLOOKUP(A212,Nadpłaty!$E:$F,2,FALSE),Nadpłaty!$I$2*Kredyt!$B$7),T212-V212,IF(A212&gt;MAX(Nadpłaty!$E:$E),Nadpłaty!$I$2*Kredyt!$B$7,IFERROR(VLOOKUP(A212,Nadpłaty!$E:$F,2,FALSE),0)))))</f>
        <v>0</v>
      </c>
      <c r="V212" s="40" t="str">
        <f t="shared" si="51"/>
        <v/>
      </c>
      <c r="W212" s="41" t="str">
        <f t="shared" si="43"/>
        <v/>
      </c>
      <c r="X212" s="42">
        <f t="shared" si="54"/>
        <v>0</v>
      </c>
      <c r="Y212" s="2"/>
    </row>
    <row r="213" spans="1:25" ht="12.75" customHeight="1" x14ac:dyDescent="0.2">
      <c r="A213" s="27">
        <f t="shared" si="52"/>
        <v>50071</v>
      </c>
      <c r="B213" s="25">
        <f>ROWS($B$23:B213)</f>
        <v>191</v>
      </c>
      <c r="C213" s="34">
        <f>MIN(IF(A213&lt;=WIBOR!$K$5,0,ROUND(YEARFRAC(A213,WIBOR!$K$5)*12,0)),$B$10)</f>
        <v>36</v>
      </c>
      <c r="D213" s="28">
        <f>($B$9-IF(Kredyt!$B$5="3M",WIBOR!$K$6,WIBOR!$K$7)/100)*MIN(IF(A213&lt;=WIBOR!$K$5,0,ROUND(YEARFRAC(A213,WIBOR!$K$5)*12,0)),$B$10)/$B$10+IF(Kredyt!$B$5="3M",WIBOR!$K$6,WIBOR!$K$7)/100</f>
        <v>0.04</v>
      </c>
      <c r="E213" s="28">
        <f>IFERROR(VLOOKUP(A213,WIBOR!$F:$H,IF(Kredyt!$B$5="3M",2,3),FALSE)/100,$B$9)</f>
        <v>0.04</v>
      </c>
      <c r="F213" s="26">
        <f t="shared" si="55"/>
        <v>6.0999999999999999E-2</v>
      </c>
      <c r="G213" s="39">
        <f t="shared" si="44"/>
        <v>383444.44444445061</v>
      </c>
      <c r="H213" s="40">
        <f t="shared" si="38"/>
        <v>2255.5555555555557</v>
      </c>
      <c r="I213" s="41">
        <f t="shared" si="45"/>
        <v>1949.1759259259572</v>
      </c>
      <c r="J213" s="42">
        <f t="shared" si="39"/>
        <v>4204.7314814815127</v>
      </c>
      <c r="K213" s="39">
        <f t="shared" si="46"/>
        <v>564767.67823032243</v>
      </c>
      <c r="L213" s="40">
        <f t="shared" si="53"/>
        <v>2098.8600964081284</v>
      </c>
      <c r="M213" s="41">
        <f t="shared" si="40"/>
        <v>2870.9023643374726</v>
      </c>
      <c r="N213" s="42">
        <f t="shared" si="41"/>
        <v>4969.7624607456009</v>
      </c>
      <c r="O213" s="39" t="str">
        <f t="shared" si="47"/>
        <v/>
      </c>
      <c r="P213" s="43">
        <f>IF(O213="",0,IF(A213&lt;MIN(Nadpłaty!E:E),0,IF(O213&lt;IFERROR(VLOOKUP(A213,Nadpłaty!$E:$F,2,FALSE),Nadpłaty!$I$2*Kredyt!$B$7),O213-Q213,IF(A213&gt;MAX(Nadpłaty!$E:$E),Nadpłaty!$I$2*Kredyt!$B$7,IFERROR(VLOOKUP(A213,Nadpłaty!$E:$F,2,FALSE),0)))))</f>
        <v>0</v>
      </c>
      <c r="Q213" s="40" t="str">
        <f t="shared" si="48"/>
        <v/>
      </c>
      <c r="R213" s="41" t="str">
        <f t="shared" si="49"/>
        <v/>
      </c>
      <c r="S213" s="42">
        <f t="shared" si="42"/>
        <v>0</v>
      </c>
      <c r="T213" s="39" t="str">
        <f t="shared" si="50"/>
        <v/>
      </c>
      <c r="U213" s="43">
        <f>IF(T213="",0,IF(A213&lt;MIN(Nadpłaty!J:J),0,IF(T213&lt;IFERROR(VLOOKUP(A213,Nadpłaty!$E:$F,2,FALSE),Nadpłaty!$I$2*Kredyt!$B$7),T213-V213,IF(A213&gt;MAX(Nadpłaty!$E:$E),Nadpłaty!$I$2*Kredyt!$B$7,IFERROR(VLOOKUP(A213,Nadpłaty!$E:$F,2,FALSE),0)))))</f>
        <v>0</v>
      </c>
      <c r="V213" s="40" t="str">
        <f t="shared" si="51"/>
        <v/>
      </c>
      <c r="W213" s="41" t="str">
        <f t="shared" si="43"/>
        <v/>
      </c>
      <c r="X213" s="42">
        <f t="shared" si="54"/>
        <v>0</v>
      </c>
      <c r="Y213" s="2"/>
    </row>
    <row r="214" spans="1:25" ht="12.75" customHeight="1" x14ac:dyDescent="0.2">
      <c r="A214" s="27">
        <f t="shared" si="52"/>
        <v>50099</v>
      </c>
      <c r="B214" s="25">
        <f>ROWS($B$23:B214)</f>
        <v>192</v>
      </c>
      <c r="C214" s="34">
        <f>MIN(IF(A214&lt;=WIBOR!$K$5,0,ROUND(YEARFRAC(A214,WIBOR!$K$5)*12,0)),$B$10)</f>
        <v>36</v>
      </c>
      <c r="D214" s="28">
        <f>($B$9-IF(Kredyt!$B$5="3M",WIBOR!$K$6,WIBOR!$K$7)/100)*MIN(IF(A214&lt;=WIBOR!$K$5,0,ROUND(YEARFRAC(A214,WIBOR!$K$5)*12,0)),$B$10)/$B$10+IF(Kredyt!$B$5="3M",WIBOR!$K$6,WIBOR!$K$7)/100</f>
        <v>0.04</v>
      </c>
      <c r="E214" s="28">
        <f>IFERROR(VLOOKUP(A214,WIBOR!$F:$H,IF(Kredyt!$B$5="3M",2,3),FALSE)/100,$B$9)</f>
        <v>0.04</v>
      </c>
      <c r="F214" s="26">
        <f t="shared" si="55"/>
        <v>6.0999999999999999E-2</v>
      </c>
      <c r="G214" s="39">
        <f t="shared" si="44"/>
        <v>381188.88888889505</v>
      </c>
      <c r="H214" s="40">
        <f t="shared" si="38"/>
        <v>2255.5555555555557</v>
      </c>
      <c r="I214" s="41">
        <f t="shared" si="45"/>
        <v>1937.7101851852165</v>
      </c>
      <c r="J214" s="42">
        <f t="shared" si="39"/>
        <v>4193.2657407407723</v>
      </c>
      <c r="K214" s="39">
        <f t="shared" si="46"/>
        <v>562668.81813391426</v>
      </c>
      <c r="L214" s="40">
        <f t="shared" si="53"/>
        <v>2109.5293018982024</v>
      </c>
      <c r="M214" s="41">
        <f t="shared" si="40"/>
        <v>2860.2331588473971</v>
      </c>
      <c r="N214" s="42">
        <f t="shared" si="41"/>
        <v>4969.7624607456</v>
      </c>
      <c r="O214" s="39" t="str">
        <f t="shared" si="47"/>
        <v/>
      </c>
      <c r="P214" s="43">
        <f>IF(O214="",0,IF(A214&lt;MIN(Nadpłaty!E:E),0,IF(O214&lt;IFERROR(VLOOKUP(A214,Nadpłaty!$E:$F,2,FALSE),Nadpłaty!$I$2*Kredyt!$B$7),O214-Q214,IF(A214&gt;MAX(Nadpłaty!$E:$E),Nadpłaty!$I$2*Kredyt!$B$7,IFERROR(VLOOKUP(A214,Nadpłaty!$E:$F,2,FALSE),0)))))</f>
        <v>0</v>
      </c>
      <c r="Q214" s="40" t="str">
        <f t="shared" si="48"/>
        <v/>
      </c>
      <c r="R214" s="41" t="str">
        <f t="shared" si="49"/>
        <v/>
      </c>
      <c r="S214" s="42">
        <f t="shared" si="42"/>
        <v>0</v>
      </c>
      <c r="T214" s="39" t="str">
        <f t="shared" si="50"/>
        <v/>
      </c>
      <c r="U214" s="43">
        <f>IF(T214="",0,IF(A214&lt;MIN(Nadpłaty!J:J),0,IF(T214&lt;IFERROR(VLOOKUP(A214,Nadpłaty!$E:$F,2,FALSE),Nadpłaty!$I$2*Kredyt!$B$7),T214-V214,IF(A214&gt;MAX(Nadpłaty!$E:$E),Nadpłaty!$I$2*Kredyt!$B$7,IFERROR(VLOOKUP(A214,Nadpłaty!$E:$F,2,FALSE),0)))))</f>
        <v>0</v>
      </c>
      <c r="V214" s="40" t="str">
        <f t="shared" si="51"/>
        <v/>
      </c>
      <c r="W214" s="41" t="str">
        <f t="shared" si="43"/>
        <v/>
      </c>
      <c r="X214" s="42">
        <f t="shared" si="54"/>
        <v>0</v>
      </c>
      <c r="Y214" s="2"/>
    </row>
    <row r="215" spans="1:25" ht="12.75" customHeight="1" x14ac:dyDescent="0.2">
      <c r="A215" s="27">
        <f t="shared" si="52"/>
        <v>50130</v>
      </c>
      <c r="B215" s="25">
        <f>ROWS($B$23:B215)</f>
        <v>193</v>
      </c>
      <c r="C215" s="34">
        <f>MIN(IF(A215&lt;=WIBOR!$K$5,0,ROUND(YEARFRAC(A215,WIBOR!$K$5)*12,0)),$B$10)</f>
        <v>36</v>
      </c>
      <c r="D215" s="28">
        <f>($B$9-IF(Kredyt!$B$5="3M",WIBOR!$K$6,WIBOR!$K$7)/100)*MIN(IF(A215&lt;=WIBOR!$K$5,0,ROUND(YEARFRAC(A215,WIBOR!$K$5)*12,0)),$B$10)/$B$10+IF(Kredyt!$B$5="3M",WIBOR!$K$6,WIBOR!$K$7)/100</f>
        <v>0.04</v>
      </c>
      <c r="E215" s="28">
        <f>IFERROR(VLOOKUP(A215,WIBOR!$F:$H,IF(Kredyt!$B$5="3M",2,3),FALSE)/100,$B$9)</f>
        <v>0.04</v>
      </c>
      <c r="F215" s="26">
        <f t="shared" si="55"/>
        <v>6.0999999999999999E-2</v>
      </c>
      <c r="G215" s="39">
        <f t="shared" si="44"/>
        <v>378933.33333333948</v>
      </c>
      <c r="H215" s="40">
        <f t="shared" ref="H215:H278" si="56">IF(B215&gt;$B$4,"",$B$2/$B$4)</f>
        <v>2255.5555555555557</v>
      </c>
      <c r="I215" s="41">
        <f t="shared" si="45"/>
        <v>1926.2444444444757</v>
      </c>
      <c r="J215" s="42">
        <f t="shared" ref="J215:J278" si="57">IFERROR(H215+I215,"")</f>
        <v>4181.8000000000311</v>
      </c>
      <c r="K215" s="39">
        <f t="shared" si="46"/>
        <v>560559.28883201606</v>
      </c>
      <c r="L215" s="40">
        <f t="shared" si="53"/>
        <v>2120.2527425161852</v>
      </c>
      <c r="M215" s="41">
        <f t="shared" ref="M215:M278" si="58">IFERROR(K215*F215/12,"")</f>
        <v>2849.5097182294153</v>
      </c>
      <c r="N215" s="42">
        <f t="shared" ref="N215:N278" si="59">IFERROR(L215+M215,"")</f>
        <v>4969.7624607456</v>
      </c>
      <c r="O215" s="39" t="str">
        <f t="shared" si="47"/>
        <v/>
      </c>
      <c r="P215" s="43">
        <f>IF(O215="",0,IF(A215&lt;MIN(Nadpłaty!E:E),0,IF(O215&lt;IFERROR(VLOOKUP(A215,Nadpłaty!$E:$F,2,FALSE),Nadpłaty!$I$2*Kredyt!$B$7),O215-Q215,IF(A215&gt;MAX(Nadpłaty!$E:$E),Nadpłaty!$I$2*Kredyt!$B$7,IFERROR(VLOOKUP(A215,Nadpłaty!$E:$F,2,FALSE),0)))))</f>
        <v>0</v>
      </c>
      <c r="Q215" s="40" t="str">
        <f t="shared" si="48"/>
        <v/>
      </c>
      <c r="R215" s="41" t="str">
        <f t="shared" si="49"/>
        <v/>
      </c>
      <c r="S215" s="42">
        <f t="shared" ref="S215:S278" si="60">SUM(Q215:R215)</f>
        <v>0</v>
      </c>
      <c r="T215" s="39" t="str">
        <f t="shared" si="50"/>
        <v/>
      </c>
      <c r="U215" s="43">
        <f>IF(T215="",0,IF(A215&lt;MIN(Nadpłaty!J:J),0,IF(T215&lt;IFERROR(VLOOKUP(A215,Nadpłaty!$E:$F,2,FALSE),Nadpłaty!$I$2*Kredyt!$B$7),T215-V215,IF(A215&gt;MAX(Nadpłaty!$E:$E),Nadpłaty!$I$2*Kredyt!$B$7,IFERROR(VLOOKUP(A215,Nadpłaty!$E:$F,2,FALSE),0)))))</f>
        <v>0</v>
      </c>
      <c r="V215" s="40" t="str">
        <f t="shared" si="51"/>
        <v/>
      </c>
      <c r="W215" s="41" t="str">
        <f t="shared" ref="W215:W278" si="61">IFERROR(T215*F215/12,"")</f>
        <v/>
      </c>
      <c r="X215" s="42">
        <f t="shared" si="54"/>
        <v>0</v>
      </c>
      <c r="Y215" s="2"/>
    </row>
    <row r="216" spans="1:25" ht="12.75" customHeight="1" x14ac:dyDescent="0.2">
      <c r="A216" s="27">
        <f t="shared" si="52"/>
        <v>50160</v>
      </c>
      <c r="B216" s="25">
        <f>ROWS($B$23:B216)</f>
        <v>194</v>
      </c>
      <c r="C216" s="34">
        <f>MIN(IF(A216&lt;=WIBOR!$K$5,0,ROUND(YEARFRAC(A216,WIBOR!$K$5)*12,0)),$B$10)</f>
        <v>36</v>
      </c>
      <c r="D216" s="28">
        <f>($B$9-IF(Kredyt!$B$5="3M",WIBOR!$K$6,WIBOR!$K$7)/100)*MIN(IF(A216&lt;=WIBOR!$K$5,0,ROUND(YEARFRAC(A216,WIBOR!$K$5)*12,0)),$B$10)/$B$10+IF(Kredyt!$B$5="3M",WIBOR!$K$6,WIBOR!$K$7)/100</f>
        <v>0.04</v>
      </c>
      <c r="E216" s="28">
        <f>IFERROR(VLOOKUP(A216,WIBOR!$F:$H,IF(Kredyt!$B$5="3M",2,3),FALSE)/100,$B$9)</f>
        <v>0.04</v>
      </c>
      <c r="F216" s="26">
        <f t="shared" si="55"/>
        <v>6.0999999999999999E-2</v>
      </c>
      <c r="G216" s="39">
        <f t="shared" ref="G216:G279" si="62">IFERROR(G215-H216,"")</f>
        <v>376677.77777778392</v>
      </c>
      <c r="H216" s="40">
        <f t="shared" si="56"/>
        <v>2255.5555555555557</v>
      </c>
      <c r="I216" s="41">
        <f t="shared" ref="I216:I279" si="63">IFERROR(G216*F216/12,"")</f>
        <v>1914.7787037037349</v>
      </c>
      <c r="J216" s="42">
        <f t="shared" si="57"/>
        <v>4170.3342592592908</v>
      </c>
      <c r="K216" s="39">
        <f t="shared" ref="K216:K279" si="64">IFERROR(K215-L215,"")</f>
        <v>558439.03608949983</v>
      </c>
      <c r="L216" s="40">
        <f t="shared" si="53"/>
        <v>2131.0306939573088</v>
      </c>
      <c r="M216" s="41">
        <f t="shared" si="58"/>
        <v>2838.7317667882908</v>
      </c>
      <c r="N216" s="42">
        <f t="shared" si="59"/>
        <v>4969.7624607456</v>
      </c>
      <c r="O216" s="39" t="str">
        <f t="shared" ref="O216:O279" si="65">IFERROR(IF((ROUND(O215-P215-Q215,2))&lt;=0,"",O215-P215-Q215),"")</f>
        <v/>
      </c>
      <c r="P216" s="43">
        <f>IF(O216="",0,IF(A216&lt;MIN(Nadpłaty!E:E),0,IF(O216&lt;IFERROR(VLOOKUP(A216,Nadpłaty!$E:$F,2,FALSE),Nadpłaty!$I$2*Kredyt!$B$7),O216-Q216,IF(A216&gt;MAX(Nadpłaty!$E:$E),Nadpłaty!$I$2*Kredyt!$B$7,IFERROR(VLOOKUP(A216,Nadpłaty!$E:$F,2,FALSE),0)))))</f>
        <v>0</v>
      </c>
      <c r="Q216" s="40" t="str">
        <f t="shared" ref="Q216:Q279" si="66">IFERROR(-PPMT(F216/12,B216-B215,B$4-B215,O216),"")</f>
        <v/>
      </c>
      <c r="R216" s="41" t="str">
        <f t="shared" ref="R216:R279" si="67">IFERROR(IPMT(F216/12,B216-B215,$B$4-B215,-O216),"")</f>
        <v/>
      </c>
      <c r="S216" s="42">
        <f t="shared" si="60"/>
        <v>0</v>
      </c>
      <c r="T216" s="39" t="str">
        <f t="shared" ref="T216:T279" si="68">IFERROR(IF((ROUND(T215-U215-V215,2))&lt;=0,"",T215-U215-V215),"")</f>
        <v/>
      </c>
      <c r="U216" s="43">
        <f>IF(T216="",0,IF(A216&lt;MIN(Nadpłaty!J:J),0,IF(T216&lt;IFERROR(VLOOKUP(A216,Nadpłaty!$E:$F,2,FALSE),Nadpłaty!$I$2*Kredyt!$B$7),T216-V216,IF(A216&gt;MAX(Nadpłaty!$E:$E),Nadpłaty!$I$2*Kredyt!$B$7,IFERROR(VLOOKUP(A216,Nadpłaty!$E:$F,2,FALSE),0)))))</f>
        <v>0</v>
      </c>
      <c r="V216" s="40" t="str">
        <f t="shared" ref="V216:V279" si="69">IFERROR(T216/($B$4-B215),"")</f>
        <v/>
      </c>
      <c r="W216" s="41" t="str">
        <f t="shared" si="61"/>
        <v/>
      </c>
      <c r="X216" s="42">
        <f t="shared" si="54"/>
        <v>0</v>
      </c>
      <c r="Y216" s="2"/>
    </row>
    <row r="217" spans="1:25" ht="12.75" customHeight="1" x14ac:dyDescent="0.2">
      <c r="A217" s="27">
        <f t="shared" ref="A217:A280" si="70">EOMONTH(A216,1)</f>
        <v>50191</v>
      </c>
      <c r="B217" s="25">
        <f>ROWS($B$23:B217)</f>
        <v>195</v>
      </c>
      <c r="C217" s="34">
        <f>MIN(IF(A217&lt;=WIBOR!$K$5,0,ROUND(YEARFRAC(A217,WIBOR!$K$5)*12,0)),$B$10)</f>
        <v>36</v>
      </c>
      <c r="D217" s="28">
        <f>($B$9-IF(Kredyt!$B$5="3M",WIBOR!$K$6,WIBOR!$K$7)/100)*MIN(IF(A217&lt;=WIBOR!$K$5,0,ROUND(YEARFRAC(A217,WIBOR!$K$5)*12,0)),$B$10)/$B$10+IF(Kredyt!$B$5="3M",WIBOR!$K$6,WIBOR!$K$7)/100</f>
        <v>0.04</v>
      </c>
      <c r="E217" s="28">
        <f>IFERROR(VLOOKUP(A217,WIBOR!$F:$H,IF(Kredyt!$B$5="3M",2,3),FALSE)/100,$B$9)</f>
        <v>0.04</v>
      </c>
      <c r="F217" s="26">
        <f t="shared" si="55"/>
        <v>6.0999999999999999E-2</v>
      </c>
      <c r="G217" s="39">
        <f t="shared" si="62"/>
        <v>374422.22222222836</v>
      </c>
      <c r="H217" s="40">
        <f t="shared" si="56"/>
        <v>2255.5555555555557</v>
      </c>
      <c r="I217" s="41">
        <f t="shared" si="63"/>
        <v>1903.3129629629941</v>
      </c>
      <c r="J217" s="42">
        <f t="shared" si="57"/>
        <v>4158.8685185185495</v>
      </c>
      <c r="K217" s="39">
        <f t="shared" si="64"/>
        <v>556308.00539554248</v>
      </c>
      <c r="L217" s="40">
        <f t="shared" ref="L217:L280" si="71">IFERROR(-PPMT(F217/12,B217-B216,B$4-B216,K217),"")</f>
        <v>2141.8634333182581</v>
      </c>
      <c r="M217" s="41">
        <f t="shared" si="58"/>
        <v>2827.8990274273406</v>
      </c>
      <c r="N217" s="42">
        <f t="shared" si="59"/>
        <v>4969.7624607455982</v>
      </c>
      <c r="O217" s="39" t="str">
        <f t="shared" si="65"/>
        <v/>
      </c>
      <c r="P217" s="43">
        <f>IF(O217="",0,IF(A217&lt;MIN(Nadpłaty!E:E),0,IF(O217&lt;IFERROR(VLOOKUP(A217,Nadpłaty!$E:$F,2,FALSE),Nadpłaty!$I$2*Kredyt!$B$7),O217-Q217,IF(A217&gt;MAX(Nadpłaty!$E:$E),Nadpłaty!$I$2*Kredyt!$B$7,IFERROR(VLOOKUP(A217,Nadpłaty!$E:$F,2,FALSE),0)))))</f>
        <v>0</v>
      </c>
      <c r="Q217" s="40" t="str">
        <f t="shared" si="66"/>
        <v/>
      </c>
      <c r="R217" s="41" t="str">
        <f t="shared" si="67"/>
        <v/>
      </c>
      <c r="S217" s="42">
        <f t="shared" si="60"/>
        <v>0</v>
      </c>
      <c r="T217" s="39" t="str">
        <f t="shared" si="68"/>
        <v/>
      </c>
      <c r="U217" s="43">
        <f>IF(T217="",0,IF(A217&lt;MIN(Nadpłaty!J:J),0,IF(T217&lt;IFERROR(VLOOKUP(A217,Nadpłaty!$E:$F,2,FALSE),Nadpłaty!$I$2*Kredyt!$B$7),T217-V217,IF(A217&gt;MAX(Nadpłaty!$E:$E),Nadpłaty!$I$2*Kredyt!$B$7,IFERROR(VLOOKUP(A217,Nadpłaty!$E:$F,2,FALSE),0)))))</f>
        <v>0</v>
      </c>
      <c r="V217" s="40" t="str">
        <f t="shared" si="69"/>
        <v/>
      </c>
      <c r="W217" s="41" t="str">
        <f t="shared" si="61"/>
        <v/>
      </c>
      <c r="X217" s="42">
        <f t="shared" ref="X217:X280" si="72">SUM(V217:W217)</f>
        <v>0</v>
      </c>
      <c r="Y217" s="2"/>
    </row>
    <row r="218" spans="1:25" ht="12.75" customHeight="1" x14ac:dyDescent="0.2">
      <c r="A218" s="27">
        <f t="shared" si="70"/>
        <v>50221</v>
      </c>
      <c r="B218" s="25">
        <f>ROWS($B$23:B218)</f>
        <v>196</v>
      </c>
      <c r="C218" s="34">
        <f>MIN(IF(A218&lt;=WIBOR!$K$5,0,ROUND(YEARFRAC(A218,WIBOR!$K$5)*12,0)),$B$10)</f>
        <v>36</v>
      </c>
      <c r="D218" s="28">
        <f>($B$9-IF(Kredyt!$B$5="3M",WIBOR!$K$6,WIBOR!$K$7)/100)*MIN(IF(A218&lt;=WIBOR!$K$5,0,ROUND(YEARFRAC(A218,WIBOR!$K$5)*12,0)),$B$10)/$B$10+IF(Kredyt!$B$5="3M",WIBOR!$K$6,WIBOR!$K$7)/100</f>
        <v>0.04</v>
      </c>
      <c r="E218" s="28">
        <f>IFERROR(VLOOKUP(A218,WIBOR!$F:$H,IF(Kredyt!$B$5="3M",2,3),FALSE)/100,$B$9)</f>
        <v>0.04</v>
      </c>
      <c r="F218" s="26">
        <f t="shared" si="55"/>
        <v>6.0999999999999999E-2</v>
      </c>
      <c r="G218" s="39">
        <f t="shared" si="62"/>
        <v>372166.6666666728</v>
      </c>
      <c r="H218" s="40">
        <f t="shared" si="56"/>
        <v>2255.5555555555557</v>
      </c>
      <c r="I218" s="41">
        <f t="shared" si="63"/>
        <v>1891.8472222222533</v>
      </c>
      <c r="J218" s="42">
        <f t="shared" si="57"/>
        <v>4147.4027777778092</v>
      </c>
      <c r="K218" s="39">
        <f t="shared" si="64"/>
        <v>554166.14196222427</v>
      </c>
      <c r="L218" s="40">
        <f t="shared" si="71"/>
        <v>2152.7512391042928</v>
      </c>
      <c r="M218" s="41">
        <f t="shared" si="58"/>
        <v>2817.0112216413067</v>
      </c>
      <c r="N218" s="42">
        <f t="shared" si="59"/>
        <v>4969.7624607456</v>
      </c>
      <c r="O218" s="39" t="str">
        <f t="shared" si="65"/>
        <v/>
      </c>
      <c r="P218" s="43">
        <f>IF(O218="",0,IF(A218&lt;MIN(Nadpłaty!E:E),0,IF(O218&lt;IFERROR(VLOOKUP(A218,Nadpłaty!$E:$F,2,FALSE),Nadpłaty!$I$2*Kredyt!$B$7),O218-Q218,IF(A218&gt;MAX(Nadpłaty!$E:$E),Nadpłaty!$I$2*Kredyt!$B$7,IFERROR(VLOOKUP(A218,Nadpłaty!$E:$F,2,FALSE),0)))))</f>
        <v>0</v>
      </c>
      <c r="Q218" s="40" t="str">
        <f t="shared" si="66"/>
        <v/>
      </c>
      <c r="R218" s="41" t="str">
        <f t="shared" si="67"/>
        <v/>
      </c>
      <c r="S218" s="42">
        <f t="shared" si="60"/>
        <v>0</v>
      </c>
      <c r="T218" s="39" t="str">
        <f t="shared" si="68"/>
        <v/>
      </c>
      <c r="U218" s="43">
        <f>IF(T218="",0,IF(A218&lt;MIN(Nadpłaty!J:J),0,IF(T218&lt;IFERROR(VLOOKUP(A218,Nadpłaty!$E:$F,2,FALSE),Nadpłaty!$I$2*Kredyt!$B$7),T218-V218,IF(A218&gt;MAX(Nadpłaty!$E:$E),Nadpłaty!$I$2*Kredyt!$B$7,IFERROR(VLOOKUP(A218,Nadpłaty!$E:$F,2,FALSE),0)))))</f>
        <v>0</v>
      </c>
      <c r="V218" s="40" t="str">
        <f t="shared" si="69"/>
        <v/>
      </c>
      <c r="W218" s="41" t="str">
        <f t="shared" si="61"/>
        <v/>
      </c>
      <c r="X218" s="42">
        <f t="shared" si="72"/>
        <v>0</v>
      </c>
      <c r="Y218" s="2"/>
    </row>
    <row r="219" spans="1:25" ht="12.75" customHeight="1" x14ac:dyDescent="0.2">
      <c r="A219" s="27">
        <f t="shared" si="70"/>
        <v>50252</v>
      </c>
      <c r="B219" s="25">
        <f>ROWS($B$23:B219)</f>
        <v>197</v>
      </c>
      <c r="C219" s="34">
        <f>MIN(IF(A219&lt;=WIBOR!$K$5,0,ROUND(YEARFRAC(A219,WIBOR!$K$5)*12,0)),$B$10)</f>
        <v>36</v>
      </c>
      <c r="D219" s="28">
        <f>($B$9-IF(Kredyt!$B$5="3M",WIBOR!$K$6,WIBOR!$K$7)/100)*MIN(IF(A219&lt;=WIBOR!$K$5,0,ROUND(YEARFRAC(A219,WIBOR!$K$5)*12,0)),$B$10)/$B$10+IF(Kredyt!$B$5="3M",WIBOR!$K$6,WIBOR!$K$7)/100</f>
        <v>0.04</v>
      </c>
      <c r="E219" s="28">
        <f>IFERROR(VLOOKUP(A219,WIBOR!$F:$H,IF(Kredyt!$B$5="3M",2,3),FALSE)/100,$B$9)</f>
        <v>0.04</v>
      </c>
      <c r="F219" s="26">
        <f t="shared" si="55"/>
        <v>6.0999999999999999E-2</v>
      </c>
      <c r="G219" s="39">
        <f t="shared" si="62"/>
        <v>369911.11111111724</v>
      </c>
      <c r="H219" s="40">
        <f t="shared" si="56"/>
        <v>2255.5555555555557</v>
      </c>
      <c r="I219" s="41">
        <f t="shared" si="63"/>
        <v>1880.3814814815125</v>
      </c>
      <c r="J219" s="42">
        <f t="shared" si="57"/>
        <v>4135.937037037068</v>
      </c>
      <c r="K219" s="39">
        <f t="shared" si="64"/>
        <v>552013.39072311996</v>
      </c>
      <c r="L219" s="40">
        <f t="shared" si="71"/>
        <v>2163.6943912364059</v>
      </c>
      <c r="M219" s="41">
        <f t="shared" si="58"/>
        <v>2806.0680695091928</v>
      </c>
      <c r="N219" s="42">
        <f t="shared" si="59"/>
        <v>4969.7624607455982</v>
      </c>
      <c r="O219" s="39" t="str">
        <f t="shared" si="65"/>
        <v/>
      </c>
      <c r="P219" s="43">
        <f>IF(O219="",0,IF(A219&lt;MIN(Nadpłaty!E:E),0,IF(O219&lt;IFERROR(VLOOKUP(A219,Nadpłaty!$E:$F,2,FALSE),Nadpłaty!$I$2*Kredyt!$B$7),O219-Q219,IF(A219&gt;MAX(Nadpłaty!$E:$E),Nadpłaty!$I$2*Kredyt!$B$7,IFERROR(VLOOKUP(A219,Nadpłaty!$E:$F,2,FALSE),0)))))</f>
        <v>0</v>
      </c>
      <c r="Q219" s="40" t="str">
        <f t="shared" si="66"/>
        <v/>
      </c>
      <c r="R219" s="41" t="str">
        <f t="shared" si="67"/>
        <v/>
      </c>
      <c r="S219" s="42">
        <f t="shared" si="60"/>
        <v>0</v>
      </c>
      <c r="T219" s="39" t="str">
        <f t="shared" si="68"/>
        <v/>
      </c>
      <c r="U219" s="43">
        <f>IF(T219="",0,IF(A219&lt;MIN(Nadpłaty!J:J),0,IF(T219&lt;IFERROR(VLOOKUP(A219,Nadpłaty!$E:$F,2,FALSE),Nadpłaty!$I$2*Kredyt!$B$7),T219-V219,IF(A219&gt;MAX(Nadpłaty!$E:$E),Nadpłaty!$I$2*Kredyt!$B$7,IFERROR(VLOOKUP(A219,Nadpłaty!$E:$F,2,FALSE),0)))))</f>
        <v>0</v>
      </c>
      <c r="V219" s="40" t="str">
        <f t="shared" si="69"/>
        <v/>
      </c>
      <c r="W219" s="41" t="str">
        <f t="shared" si="61"/>
        <v/>
      </c>
      <c r="X219" s="42">
        <f t="shared" si="72"/>
        <v>0</v>
      </c>
      <c r="Y219" s="2"/>
    </row>
    <row r="220" spans="1:25" ht="12.75" customHeight="1" x14ac:dyDescent="0.2">
      <c r="A220" s="27">
        <f t="shared" si="70"/>
        <v>50283</v>
      </c>
      <c r="B220" s="25">
        <f>ROWS($B$23:B220)</f>
        <v>198</v>
      </c>
      <c r="C220" s="34">
        <f>MIN(IF(A220&lt;=WIBOR!$K$5,0,ROUND(YEARFRAC(A220,WIBOR!$K$5)*12,0)),$B$10)</f>
        <v>36</v>
      </c>
      <c r="D220" s="28">
        <f>($B$9-IF(Kredyt!$B$5="3M",WIBOR!$K$6,WIBOR!$K$7)/100)*MIN(IF(A220&lt;=WIBOR!$K$5,0,ROUND(YEARFRAC(A220,WIBOR!$K$5)*12,0)),$B$10)/$B$10+IF(Kredyt!$B$5="3M",WIBOR!$K$6,WIBOR!$K$7)/100</f>
        <v>0.04</v>
      </c>
      <c r="E220" s="28">
        <f>IFERROR(VLOOKUP(A220,WIBOR!$F:$H,IF(Kredyt!$B$5="3M",2,3),FALSE)/100,$B$9)</f>
        <v>0.04</v>
      </c>
      <c r="F220" s="26">
        <f t="shared" si="55"/>
        <v>6.0999999999999999E-2</v>
      </c>
      <c r="G220" s="39">
        <f t="shared" si="62"/>
        <v>367655.55555556167</v>
      </c>
      <c r="H220" s="40">
        <f t="shared" si="56"/>
        <v>2255.5555555555557</v>
      </c>
      <c r="I220" s="41">
        <f t="shared" si="63"/>
        <v>1868.9157407407718</v>
      </c>
      <c r="J220" s="42">
        <f t="shared" si="57"/>
        <v>4124.4712962963276</v>
      </c>
      <c r="K220" s="39">
        <f t="shared" si="64"/>
        <v>549849.69633188355</v>
      </c>
      <c r="L220" s="40">
        <f t="shared" si="71"/>
        <v>2174.6931710585245</v>
      </c>
      <c r="M220" s="41">
        <f t="shared" si="58"/>
        <v>2795.0692896870746</v>
      </c>
      <c r="N220" s="42">
        <f t="shared" si="59"/>
        <v>4969.7624607455991</v>
      </c>
      <c r="O220" s="39" t="str">
        <f t="shared" si="65"/>
        <v/>
      </c>
      <c r="P220" s="43">
        <f>IF(O220="",0,IF(A220&lt;MIN(Nadpłaty!E:E),0,IF(O220&lt;IFERROR(VLOOKUP(A220,Nadpłaty!$E:$F,2,FALSE),Nadpłaty!$I$2*Kredyt!$B$7),O220-Q220,IF(A220&gt;MAX(Nadpłaty!$E:$E),Nadpłaty!$I$2*Kredyt!$B$7,IFERROR(VLOOKUP(A220,Nadpłaty!$E:$F,2,FALSE),0)))))</f>
        <v>0</v>
      </c>
      <c r="Q220" s="40" t="str">
        <f t="shared" si="66"/>
        <v/>
      </c>
      <c r="R220" s="41" t="str">
        <f t="shared" si="67"/>
        <v/>
      </c>
      <c r="S220" s="42">
        <f t="shared" si="60"/>
        <v>0</v>
      </c>
      <c r="T220" s="39" t="str">
        <f t="shared" si="68"/>
        <v/>
      </c>
      <c r="U220" s="43">
        <f>IF(T220="",0,IF(A220&lt;MIN(Nadpłaty!J:J),0,IF(T220&lt;IFERROR(VLOOKUP(A220,Nadpłaty!$E:$F,2,FALSE),Nadpłaty!$I$2*Kredyt!$B$7),T220-V220,IF(A220&gt;MAX(Nadpłaty!$E:$E),Nadpłaty!$I$2*Kredyt!$B$7,IFERROR(VLOOKUP(A220,Nadpłaty!$E:$F,2,FALSE),0)))))</f>
        <v>0</v>
      </c>
      <c r="V220" s="40" t="str">
        <f t="shared" si="69"/>
        <v/>
      </c>
      <c r="W220" s="41" t="str">
        <f t="shared" si="61"/>
        <v/>
      </c>
      <c r="X220" s="42">
        <f t="shared" si="72"/>
        <v>0</v>
      </c>
      <c r="Y220" s="2"/>
    </row>
    <row r="221" spans="1:25" ht="12.75" customHeight="1" x14ac:dyDescent="0.2">
      <c r="A221" s="27">
        <f t="shared" si="70"/>
        <v>50313</v>
      </c>
      <c r="B221" s="25">
        <f>ROWS($B$23:B221)</f>
        <v>199</v>
      </c>
      <c r="C221" s="34">
        <f>MIN(IF(A221&lt;=WIBOR!$K$5,0,ROUND(YEARFRAC(A221,WIBOR!$K$5)*12,0)),$B$10)</f>
        <v>36</v>
      </c>
      <c r="D221" s="28">
        <f>($B$9-IF(Kredyt!$B$5="3M",WIBOR!$K$6,WIBOR!$K$7)/100)*MIN(IF(A221&lt;=WIBOR!$K$5,0,ROUND(YEARFRAC(A221,WIBOR!$K$5)*12,0)),$B$10)/$B$10+IF(Kredyt!$B$5="3M",WIBOR!$K$6,WIBOR!$K$7)/100</f>
        <v>0.04</v>
      </c>
      <c r="E221" s="28">
        <f>IFERROR(VLOOKUP(A221,WIBOR!$F:$H,IF(Kredyt!$B$5="3M",2,3),FALSE)/100,$B$9)</f>
        <v>0.04</v>
      </c>
      <c r="F221" s="26">
        <f t="shared" si="55"/>
        <v>6.0999999999999999E-2</v>
      </c>
      <c r="G221" s="39">
        <f t="shared" si="62"/>
        <v>365400.00000000611</v>
      </c>
      <c r="H221" s="40">
        <f t="shared" si="56"/>
        <v>2255.5555555555557</v>
      </c>
      <c r="I221" s="41">
        <f t="shared" si="63"/>
        <v>1857.450000000031</v>
      </c>
      <c r="J221" s="42">
        <f t="shared" si="57"/>
        <v>4113.0055555555864</v>
      </c>
      <c r="K221" s="39">
        <f t="shared" si="64"/>
        <v>547675.003160825</v>
      </c>
      <c r="L221" s="40">
        <f t="shared" si="71"/>
        <v>2185.7478613447383</v>
      </c>
      <c r="M221" s="41">
        <f t="shared" si="58"/>
        <v>2784.0145994008603</v>
      </c>
      <c r="N221" s="42">
        <f t="shared" si="59"/>
        <v>4969.7624607455982</v>
      </c>
      <c r="O221" s="39" t="str">
        <f t="shared" si="65"/>
        <v/>
      </c>
      <c r="P221" s="43">
        <f>IF(O221="",0,IF(A221&lt;MIN(Nadpłaty!E:E),0,IF(O221&lt;IFERROR(VLOOKUP(A221,Nadpłaty!$E:$F,2,FALSE),Nadpłaty!$I$2*Kredyt!$B$7),O221-Q221,IF(A221&gt;MAX(Nadpłaty!$E:$E),Nadpłaty!$I$2*Kredyt!$B$7,IFERROR(VLOOKUP(A221,Nadpłaty!$E:$F,2,FALSE),0)))))</f>
        <v>0</v>
      </c>
      <c r="Q221" s="40" t="str">
        <f t="shared" si="66"/>
        <v/>
      </c>
      <c r="R221" s="41" t="str">
        <f t="shared" si="67"/>
        <v/>
      </c>
      <c r="S221" s="42">
        <f t="shared" si="60"/>
        <v>0</v>
      </c>
      <c r="T221" s="39" t="str">
        <f t="shared" si="68"/>
        <v/>
      </c>
      <c r="U221" s="43">
        <f>IF(T221="",0,IF(A221&lt;MIN(Nadpłaty!J:J),0,IF(T221&lt;IFERROR(VLOOKUP(A221,Nadpłaty!$E:$F,2,FALSE),Nadpłaty!$I$2*Kredyt!$B$7),T221-V221,IF(A221&gt;MAX(Nadpłaty!$E:$E),Nadpłaty!$I$2*Kredyt!$B$7,IFERROR(VLOOKUP(A221,Nadpłaty!$E:$F,2,FALSE),0)))))</f>
        <v>0</v>
      </c>
      <c r="V221" s="40" t="str">
        <f t="shared" si="69"/>
        <v/>
      </c>
      <c r="W221" s="41" t="str">
        <f t="shared" si="61"/>
        <v/>
      </c>
      <c r="X221" s="42">
        <f t="shared" si="72"/>
        <v>0</v>
      </c>
      <c r="Y221" s="2"/>
    </row>
    <row r="222" spans="1:25" ht="12.75" customHeight="1" x14ac:dyDescent="0.2">
      <c r="A222" s="27">
        <f t="shared" si="70"/>
        <v>50344</v>
      </c>
      <c r="B222" s="25">
        <f>ROWS($B$23:B222)</f>
        <v>200</v>
      </c>
      <c r="C222" s="34">
        <f>MIN(IF(A222&lt;=WIBOR!$K$5,0,ROUND(YEARFRAC(A222,WIBOR!$K$5)*12,0)),$B$10)</f>
        <v>36</v>
      </c>
      <c r="D222" s="28">
        <f>($B$9-IF(Kredyt!$B$5="3M",WIBOR!$K$6,WIBOR!$K$7)/100)*MIN(IF(A222&lt;=WIBOR!$K$5,0,ROUND(YEARFRAC(A222,WIBOR!$K$5)*12,0)),$B$10)/$B$10+IF(Kredyt!$B$5="3M",WIBOR!$K$6,WIBOR!$K$7)/100</f>
        <v>0.04</v>
      </c>
      <c r="E222" s="28">
        <f>IFERROR(VLOOKUP(A222,WIBOR!$F:$H,IF(Kredyt!$B$5="3M",2,3),FALSE)/100,$B$9)</f>
        <v>0.04</v>
      </c>
      <c r="F222" s="26">
        <f t="shared" si="55"/>
        <v>6.0999999999999999E-2</v>
      </c>
      <c r="G222" s="39">
        <f t="shared" si="62"/>
        <v>363144.44444445055</v>
      </c>
      <c r="H222" s="40">
        <f t="shared" si="56"/>
        <v>2255.5555555555557</v>
      </c>
      <c r="I222" s="41">
        <f t="shared" si="63"/>
        <v>1845.9842592592902</v>
      </c>
      <c r="J222" s="42">
        <f t="shared" si="57"/>
        <v>4101.5398148148461</v>
      </c>
      <c r="K222" s="39">
        <f t="shared" si="64"/>
        <v>545489.25529948028</v>
      </c>
      <c r="L222" s="40">
        <f t="shared" si="71"/>
        <v>2196.8587463065742</v>
      </c>
      <c r="M222" s="41">
        <f t="shared" si="58"/>
        <v>2772.9037144390245</v>
      </c>
      <c r="N222" s="42">
        <f t="shared" si="59"/>
        <v>4969.7624607455982</v>
      </c>
      <c r="O222" s="39" t="str">
        <f t="shared" si="65"/>
        <v/>
      </c>
      <c r="P222" s="43">
        <f>IF(O222="",0,IF(A222&lt;MIN(Nadpłaty!E:E),0,IF(O222&lt;IFERROR(VLOOKUP(A222,Nadpłaty!$E:$F,2,FALSE),Nadpłaty!$I$2*Kredyt!$B$7),O222-Q222,IF(A222&gt;MAX(Nadpłaty!$E:$E),Nadpłaty!$I$2*Kredyt!$B$7,IFERROR(VLOOKUP(A222,Nadpłaty!$E:$F,2,FALSE),0)))))</f>
        <v>0</v>
      </c>
      <c r="Q222" s="40" t="str">
        <f t="shared" si="66"/>
        <v/>
      </c>
      <c r="R222" s="41" t="str">
        <f t="shared" si="67"/>
        <v/>
      </c>
      <c r="S222" s="42">
        <f t="shared" si="60"/>
        <v>0</v>
      </c>
      <c r="T222" s="39" t="str">
        <f t="shared" si="68"/>
        <v/>
      </c>
      <c r="U222" s="43">
        <f>IF(T222="",0,IF(A222&lt;MIN(Nadpłaty!J:J),0,IF(T222&lt;IFERROR(VLOOKUP(A222,Nadpłaty!$E:$F,2,FALSE),Nadpłaty!$I$2*Kredyt!$B$7),T222-V222,IF(A222&gt;MAX(Nadpłaty!$E:$E),Nadpłaty!$I$2*Kredyt!$B$7,IFERROR(VLOOKUP(A222,Nadpłaty!$E:$F,2,FALSE),0)))))</f>
        <v>0</v>
      </c>
      <c r="V222" s="40" t="str">
        <f t="shared" si="69"/>
        <v/>
      </c>
      <c r="W222" s="41" t="str">
        <f t="shared" si="61"/>
        <v/>
      </c>
      <c r="X222" s="42">
        <f t="shared" si="72"/>
        <v>0</v>
      </c>
      <c r="Y222" s="2"/>
    </row>
    <row r="223" spans="1:25" ht="12.75" customHeight="1" x14ac:dyDescent="0.2">
      <c r="A223" s="27">
        <f t="shared" si="70"/>
        <v>50374</v>
      </c>
      <c r="B223" s="25">
        <f>ROWS($B$23:B223)</f>
        <v>201</v>
      </c>
      <c r="C223" s="34">
        <f>MIN(IF(A223&lt;=WIBOR!$K$5,0,ROUND(YEARFRAC(A223,WIBOR!$K$5)*12,0)),$B$10)</f>
        <v>36</v>
      </c>
      <c r="D223" s="28">
        <f>($B$9-IF(Kredyt!$B$5="3M",WIBOR!$K$6,WIBOR!$K$7)/100)*MIN(IF(A223&lt;=WIBOR!$K$5,0,ROUND(YEARFRAC(A223,WIBOR!$K$5)*12,0)),$B$10)/$B$10+IF(Kredyt!$B$5="3M",WIBOR!$K$6,WIBOR!$K$7)/100</f>
        <v>0.04</v>
      </c>
      <c r="E223" s="28">
        <f>IFERROR(VLOOKUP(A223,WIBOR!$F:$H,IF(Kredyt!$B$5="3M",2,3),FALSE)/100,$B$9)</f>
        <v>0.04</v>
      </c>
      <c r="F223" s="26">
        <f t="shared" si="55"/>
        <v>6.0999999999999999E-2</v>
      </c>
      <c r="G223" s="39">
        <f t="shared" si="62"/>
        <v>360888.88888889499</v>
      </c>
      <c r="H223" s="40">
        <f t="shared" si="56"/>
        <v>2255.5555555555557</v>
      </c>
      <c r="I223" s="41">
        <f t="shared" si="63"/>
        <v>1834.5185185185494</v>
      </c>
      <c r="J223" s="42">
        <f t="shared" si="57"/>
        <v>4090.0740740741048</v>
      </c>
      <c r="K223" s="39">
        <f t="shared" si="64"/>
        <v>543292.39655317366</v>
      </c>
      <c r="L223" s="40">
        <f t="shared" si="71"/>
        <v>2208.0261116002994</v>
      </c>
      <c r="M223" s="41">
        <f t="shared" si="58"/>
        <v>2761.7363491452993</v>
      </c>
      <c r="N223" s="42">
        <f t="shared" si="59"/>
        <v>4969.7624607455982</v>
      </c>
      <c r="O223" s="39" t="str">
        <f t="shared" si="65"/>
        <v/>
      </c>
      <c r="P223" s="43">
        <f>IF(O223="",0,IF(A223&lt;MIN(Nadpłaty!E:E),0,IF(O223&lt;IFERROR(VLOOKUP(A223,Nadpłaty!$E:$F,2,FALSE),Nadpłaty!$I$2*Kredyt!$B$7),O223-Q223,IF(A223&gt;MAX(Nadpłaty!$E:$E),Nadpłaty!$I$2*Kredyt!$B$7,IFERROR(VLOOKUP(A223,Nadpłaty!$E:$F,2,FALSE),0)))))</f>
        <v>0</v>
      </c>
      <c r="Q223" s="40" t="str">
        <f t="shared" si="66"/>
        <v/>
      </c>
      <c r="R223" s="41" t="str">
        <f t="shared" si="67"/>
        <v/>
      </c>
      <c r="S223" s="42">
        <f t="shared" si="60"/>
        <v>0</v>
      </c>
      <c r="T223" s="39" t="str">
        <f t="shared" si="68"/>
        <v/>
      </c>
      <c r="U223" s="43">
        <f>IF(T223="",0,IF(A223&lt;MIN(Nadpłaty!J:J),0,IF(T223&lt;IFERROR(VLOOKUP(A223,Nadpłaty!$E:$F,2,FALSE),Nadpłaty!$I$2*Kredyt!$B$7),T223-V223,IF(A223&gt;MAX(Nadpłaty!$E:$E),Nadpłaty!$I$2*Kredyt!$B$7,IFERROR(VLOOKUP(A223,Nadpłaty!$E:$F,2,FALSE),0)))))</f>
        <v>0</v>
      </c>
      <c r="V223" s="40" t="str">
        <f t="shared" si="69"/>
        <v/>
      </c>
      <c r="W223" s="41" t="str">
        <f t="shared" si="61"/>
        <v/>
      </c>
      <c r="X223" s="42">
        <f t="shared" si="72"/>
        <v>0</v>
      </c>
      <c r="Y223" s="2"/>
    </row>
    <row r="224" spans="1:25" ht="12.75" customHeight="1" x14ac:dyDescent="0.2">
      <c r="A224" s="27">
        <f t="shared" si="70"/>
        <v>50405</v>
      </c>
      <c r="B224" s="25">
        <f>ROWS($B$23:B224)</f>
        <v>202</v>
      </c>
      <c r="C224" s="34">
        <f>MIN(IF(A224&lt;=WIBOR!$K$5,0,ROUND(YEARFRAC(A224,WIBOR!$K$5)*12,0)),$B$10)</f>
        <v>36</v>
      </c>
      <c r="D224" s="28">
        <f>($B$9-IF(Kredyt!$B$5="3M",WIBOR!$K$6,WIBOR!$K$7)/100)*MIN(IF(A224&lt;=WIBOR!$K$5,0,ROUND(YEARFRAC(A224,WIBOR!$K$5)*12,0)),$B$10)/$B$10+IF(Kredyt!$B$5="3M",WIBOR!$K$6,WIBOR!$K$7)/100</f>
        <v>0.04</v>
      </c>
      <c r="E224" s="28">
        <f>IFERROR(VLOOKUP(A224,WIBOR!$F:$H,IF(Kredyt!$B$5="3M",2,3),FALSE)/100,$B$9)</f>
        <v>0.04</v>
      </c>
      <c r="F224" s="26">
        <f t="shared" si="55"/>
        <v>6.0999999999999999E-2</v>
      </c>
      <c r="G224" s="39">
        <f t="shared" si="62"/>
        <v>358633.33333333943</v>
      </c>
      <c r="H224" s="40">
        <f t="shared" si="56"/>
        <v>2255.5555555555557</v>
      </c>
      <c r="I224" s="41">
        <f t="shared" si="63"/>
        <v>1823.0527777778088</v>
      </c>
      <c r="J224" s="42">
        <f t="shared" si="57"/>
        <v>4078.6083333333645</v>
      </c>
      <c r="K224" s="39">
        <f t="shared" si="64"/>
        <v>541084.37044157332</v>
      </c>
      <c r="L224" s="40">
        <f t="shared" si="71"/>
        <v>2219.2502443342673</v>
      </c>
      <c r="M224" s="41">
        <f t="shared" si="58"/>
        <v>2750.5122164113309</v>
      </c>
      <c r="N224" s="42">
        <f t="shared" si="59"/>
        <v>4969.7624607455982</v>
      </c>
      <c r="O224" s="39" t="str">
        <f t="shared" si="65"/>
        <v/>
      </c>
      <c r="P224" s="43">
        <f>IF(O224="",0,IF(A224&lt;MIN(Nadpłaty!E:E),0,IF(O224&lt;IFERROR(VLOOKUP(A224,Nadpłaty!$E:$F,2,FALSE),Nadpłaty!$I$2*Kredyt!$B$7),O224-Q224,IF(A224&gt;MAX(Nadpłaty!$E:$E),Nadpłaty!$I$2*Kredyt!$B$7,IFERROR(VLOOKUP(A224,Nadpłaty!$E:$F,2,FALSE),0)))))</f>
        <v>0</v>
      </c>
      <c r="Q224" s="40" t="str">
        <f t="shared" si="66"/>
        <v/>
      </c>
      <c r="R224" s="41" t="str">
        <f t="shared" si="67"/>
        <v/>
      </c>
      <c r="S224" s="42">
        <f t="shared" si="60"/>
        <v>0</v>
      </c>
      <c r="T224" s="39" t="str">
        <f t="shared" si="68"/>
        <v/>
      </c>
      <c r="U224" s="43">
        <f>IF(T224="",0,IF(A224&lt;MIN(Nadpłaty!J:J),0,IF(T224&lt;IFERROR(VLOOKUP(A224,Nadpłaty!$E:$F,2,FALSE),Nadpłaty!$I$2*Kredyt!$B$7),T224-V224,IF(A224&gt;MAX(Nadpłaty!$E:$E),Nadpłaty!$I$2*Kredyt!$B$7,IFERROR(VLOOKUP(A224,Nadpłaty!$E:$F,2,FALSE),0)))))</f>
        <v>0</v>
      </c>
      <c r="V224" s="40" t="str">
        <f t="shared" si="69"/>
        <v/>
      </c>
      <c r="W224" s="41" t="str">
        <f t="shared" si="61"/>
        <v/>
      </c>
      <c r="X224" s="42">
        <f t="shared" si="72"/>
        <v>0</v>
      </c>
      <c r="Y224" s="2"/>
    </row>
    <row r="225" spans="1:25" ht="12.75" customHeight="1" x14ac:dyDescent="0.2">
      <c r="A225" s="27">
        <f t="shared" si="70"/>
        <v>50436</v>
      </c>
      <c r="B225" s="25">
        <f>ROWS($B$23:B225)</f>
        <v>203</v>
      </c>
      <c r="C225" s="34">
        <f>MIN(IF(A225&lt;=WIBOR!$K$5,0,ROUND(YEARFRAC(A225,WIBOR!$K$5)*12,0)),$B$10)</f>
        <v>36</v>
      </c>
      <c r="D225" s="28">
        <f>($B$9-IF(Kredyt!$B$5="3M",WIBOR!$K$6,WIBOR!$K$7)/100)*MIN(IF(A225&lt;=WIBOR!$K$5,0,ROUND(YEARFRAC(A225,WIBOR!$K$5)*12,0)),$B$10)/$B$10+IF(Kredyt!$B$5="3M",WIBOR!$K$6,WIBOR!$K$7)/100</f>
        <v>0.04</v>
      </c>
      <c r="E225" s="28">
        <f>IFERROR(VLOOKUP(A225,WIBOR!$F:$H,IF(Kredyt!$B$5="3M",2,3),FALSE)/100,$B$9)</f>
        <v>0.04</v>
      </c>
      <c r="F225" s="26">
        <f t="shared" si="55"/>
        <v>6.0999999999999999E-2</v>
      </c>
      <c r="G225" s="39">
        <f t="shared" si="62"/>
        <v>356377.77777778386</v>
      </c>
      <c r="H225" s="40">
        <f t="shared" si="56"/>
        <v>2255.5555555555557</v>
      </c>
      <c r="I225" s="41">
        <f t="shared" si="63"/>
        <v>1811.5870370370678</v>
      </c>
      <c r="J225" s="42">
        <f t="shared" si="57"/>
        <v>4067.1425925926233</v>
      </c>
      <c r="K225" s="39">
        <f t="shared" si="64"/>
        <v>538865.1201972391</v>
      </c>
      <c r="L225" s="40">
        <f t="shared" si="71"/>
        <v>2230.5314330762999</v>
      </c>
      <c r="M225" s="41">
        <f t="shared" si="58"/>
        <v>2739.2310276692988</v>
      </c>
      <c r="N225" s="42">
        <f t="shared" si="59"/>
        <v>4969.7624607455982</v>
      </c>
      <c r="O225" s="39" t="str">
        <f t="shared" si="65"/>
        <v/>
      </c>
      <c r="P225" s="43">
        <f>IF(O225="",0,IF(A225&lt;MIN(Nadpłaty!E:E),0,IF(O225&lt;IFERROR(VLOOKUP(A225,Nadpłaty!$E:$F,2,FALSE),Nadpłaty!$I$2*Kredyt!$B$7),O225-Q225,IF(A225&gt;MAX(Nadpłaty!$E:$E),Nadpłaty!$I$2*Kredyt!$B$7,IFERROR(VLOOKUP(A225,Nadpłaty!$E:$F,2,FALSE),0)))))</f>
        <v>0</v>
      </c>
      <c r="Q225" s="40" t="str">
        <f t="shared" si="66"/>
        <v/>
      </c>
      <c r="R225" s="41" t="str">
        <f t="shared" si="67"/>
        <v/>
      </c>
      <c r="S225" s="42">
        <f t="shared" si="60"/>
        <v>0</v>
      </c>
      <c r="T225" s="39" t="str">
        <f t="shared" si="68"/>
        <v/>
      </c>
      <c r="U225" s="43">
        <f>IF(T225="",0,IF(A225&lt;MIN(Nadpłaty!J:J),0,IF(T225&lt;IFERROR(VLOOKUP(A225,Nadpłaty!$E:$F,2,FALSE),Nadpłaty!$I$2*Kredyt!$B$7),T225-V225,IF(A225&gt;MAX(Nadpłaty!$E:$E),Nadpłaty!$I$2*Kredyt!$B$7,IFERROR(VLOOKUP(A225,Nadpłaty!$E:$F,2,FALSE),0)))))</f>
        <v>0</v>
      </c>
      <c r="V225" s="40" t="str">
        <f t="shared" si="69"/>
        <v/>
      </c>
      <c r="W225" s="41" t="str">
        <f t="shared" si="61"/>
        <v/>
      </c>
      <c r="X225" s="42">
        <f t="shared" si="72"/>
        <v>0</v>
      </c>
      <c r="Y225" s="2"/>
    </row>
    <row r="226" spans="1:25" ht="12.75" customHeight="1" x14ac:dyDescent="0.2">
      <c r="A226" s="27">
        <f t="shared" si="70"/>
        <v>50464</v>
      </c>
      <c r="B226" s="25">
        <f>ROWS($B$23:B226)</f>
        <v>204</v>
      </c>
      <c r="C226" s="34">
        <f>MIN(IF(A226&lt;=WIBOR!$K$5,0,ROUND(YEARFRAC(A226,WIBOR!$K$5)*12,0)),$B$10)</f>
        <v>36</v>
      </c>
      <c r="D226" s="28">
        <f>($B$9-IF(Kredyt!$B$5="3M",WIBOR!$K$6,WIBOR!$K$7)/100)*MIN(IF(A226&lt;=WIBOR!$K$5,0,ROUND(YEARFRAC(A226,WIBOR!$K$5)*12,0)),$B$10)/$B$10+IF(Kredyt!$B$5="3M",WIBOR!$K$6,WIBOR!$K$7)/100</f>
        <v>0.04</v>
      </c>
      <c r="E226" s="28">
        <f>IFERROR(VLOOKUP(A226,WIBOR!$F:$H,IF(Kredyt!$B$5="3M",2,3),FALSE)/100,$B$9)</f>
        <v>0.04</v>
      </c>
      <c r="F226" s="26">
        <f t="shared" ref="F226:F289" si="73">IF(C226=0,E226,IF($B$8="Stała",E226,D226))+$B$6</f>
        <v>6.0999999999999999E-2</v>
      </c>
      <c r="G226" s="39">
        <f t="shared" si="62"/>
        <v>354122.2222222283</v>
      </c>
      <c r="H226" s="40">
        <f t="shared" si="56"/>
        <v>2255.5555555555557</v>
      </c>
      <c r="I226" s="41">
        <f t="shared" si="63"/>
        <v>1800.1212962963273</v>
      </c>
      <c r="J226" s="42">
        <f t="shared" si="57"/>
        <v>4055.6768518518829</v>
      </c>
      <c r="K226" s="39">
        <f t="shared" si="64"/>
        <v>536634.58876416285</v>
      </c>
      <c r="L226" s="40">
        <f t="shared" si="71"/>
        <v>2241.8699678611051</v>
      </c>
      <c r="M226" s="41">
        <f t="shared" si="58"/>
        <v>2727.8924928844945</v>
      </c>
      <c r="N226" s="42">
        <f t="shared" si="59"/>
        <v>4969.7624607456</v>
      </c>
      <c r="O226" s="39" t="str">
        <f t="shared" si="65"/>
        <v/>
      </c>
      <c r="P226" s="43">
        <f>IF(O226="",0,IF(A226&lt;MIN(Nadpłaty!E:E),0,IF(O226&lt;IFERROR(VLOOKUP(A226,Nadpłaty!$E:$F,2,FALSE),Nadpłaty!$I$2*Kredyt!$B$7),O226-Q226,IF(A226&gt;MAX(Nadpłaty!$E:$E),Nadpłaty!$I$2*Kredyt!$B$7,IFERROR(VLOOKUP(A226,Nadpłaty!$E:$F,2,FALSE),0)))))</f>
        <v>0</v>
      </c>
      <c r="Q226" s="40" t="str">
        <f t="shared" si="66"/>
        <v/>
      </c>
      <c r="R226" s="41" t="str">
        <f t="shared" si="67"/>
        <v/>
      </c>
      <c r="S226" s="42">
        <f t="shared" si="60"/>
        <v>0</v>
      </c>
      <c r="T226" s="39" t="str">
        <f t="shared" si="68"/>
        <v/>
      </c>
      <c r="U226" s="43">
        <f>IF(T226="",0,IF(A226&lt;MIN(Nadpłaty!J:J),0,IF(T226&lt;IFERROR(VLOOKUP(A226,Nadpłaty!$E:$F,2,FALSE),Nadpłaty!$I$2*Kredyt!$B$7),T226-V226,IF(A226&gt;MAX(Nadpłaty!$E:$E),Nadpłaty!$I$2*Kredyt!$B$7,IFERROR(VLOOKUP(A226,Nadpłaty!$E:$F,2,FALSE),0)))))</f>
        <v>0</v>
      </c>
      <c r="V226" s="40" t="str">
        <f t="shared" si="69"/>
        <v/>
      </c>
      <c r="W226" s="41" t="str">
        <f t="shared" si="61"/>
        <v/>
      </c>
      <c r="X226" s="42">
        <f t="shared" si="72"/>
        <v>0</v>
      </c>
      <c r="Y226" s="2"/>
    </row>
    <row r="227" spans="1:25" ht="12.75" customHeight="1" x14ac:dyDescent="0.2">
      <c r="A227" s="27">
        <f t="shared" si="70"/>
        <v>50495</v>
      </c>
      <c r="B227" s="25">
        <f>ROWS($B$23:B227)</f>
        <v>205</v>
      </c>
      <c r="C227" s="34">
        <f>MIN(IF(A227&lt;=WIBOR!$K$5,0,ROUND(YEARFRAC(A227,WIBOR!$K$5)*12,0)),$B$10)</f>
        <v>36</v>
      </c>
      <c r="D227" s="28">
        <f>($B$9-IF(Kredyt!$B$5="3M",WIBOR!$K$6,WIBOR!$K$7)/100)*MIN(IF(A227&lt;=WIBOR!$K$5,0,ROUND(YEARFRAC(A227,WIBOR!$K$5)*12,0)),$B$10)/$B$10+IF(Kredyt!$B$5="3M",WIBOR!$K$6,WIBOR!$K$7)/100</f>
        <v>0.04</v>
      </c>
      <c r="E227" s="28">
        <f>IFERROR(VLOOKUP(A227,WIBOR!$F:$H,IF(Kredyt!$B$5="3M",2,3),FALSE)/100,$B$9)</f>
        <v>0.04</v>
      </c>
      <c r="F227" s="26">
        <f t="shared" si="73"/>
        <v>6.0999999999999999E-2</v>
      </c>
      <c r="G227" s="39">
        <f t="shared" si="62"/>
        <v>351866.66666667274</v>
      </c>
      <c r="H227" s="40">
        <f t="shared" si="56"/>
        <v>2255.5555555555557</v>
      </c>
      <c r="I227" s="41">
        <f t="shared" si="63"/>
        <v>1788.6555555555863</v>
      </c>
      <c r="J227" s="42">
        <f t="shared" si="57"/>
        <v>4044.2111111111417</v>
      </c>
      <c r="K227" s="39">
        <f t="shared" si="64"/>
        <v>534392.71879630175</v>
      </c>
      <c r="L227" s="40">
        <f t="shared" si="71"/>
        <v>2253.2661401977321</v>
      </c>
      <c r="M227" s="41">
        <f t="shared" si="58"/>
        <v>2716.4963205478671</v>
      </c>
      <c r="N227" s="42">
        <f t="shared" si="59"/>
        <v>4969.7624607455991</v>
      </c>
      <c r="O227" s="39" t="str">
        <f t="shared" si="65"/>
        <v/>
      </c>
      <c r="P227" s="43">
        <f>IF(O227="",0,IF(A227&lt;MIN(Nadpłaty!E:E),0,IF(O227&lt;IFERROR(VLOOKUP(A227,Nadpłaty!$E:$F,2,FALSE),Nadpłaty!$I$2*Kredyt!$B$7),O227-Q227,IF(A227&gt;MAX(Nadpłaty!$E:$E),Nadpłaty!$I$2*Kredyt!$B$7,IFERROR(VLOOKUP(A227,Nadpłaty!$E:$F,2,FALSE),0)))))</f>
        <v>0</v>
      </c>
      <c r="Q227" s="40" t="str">
        <f t="shared" si="66"/>
        <v/>
      </c>
      <c r="R227" s="41" t="str">
        <f t="shared" si="67"/>
        <v/>
      </c>
      <c r="S227" s="42">
        <f t="shared" si="60"/>
        <v>0</v>
      </c>
      <c r="T227" s="39" t="str">
        <f t="shared" si="68"/>
        <v/>
      </c>
      <c r="U227" s="43">
        <f>IF(T227="",0,IF(A227&lt;MIN(Nadpłaty!J:J),0,IF(T227&lt;IFERROR(VLOOKUP(A227,Nadpłaty!$E:$F,2,FALSE),Nadpłaty!$I$2*Kredyt!$B$7),T227-V227,IF(A227&gt;MAX(Nadpłaty!$E:$E),Nadpłaty!$I$2*Kredyt!$B$7,IFERROR(VLOOKUP(A227,Nadpłaty!$E:$F,2,FALSE),0)))))</f>
        <v>0</v>
      </c>
      <c r="V227" s="40" t="str">
        <f t="shared" si="69"/>
        <v/>
      </c>
      <c r="W227" s="41" t="str">
        <f t="shared" si="61"/>
        <v/>
      </c>
      <c r="X227" s="42">
        <f t="shared" si="72"/>
        <v>0</v>
      </c>
      <c r="Y227" s="2"/>
    </row>
    <row r="228" spans="1:25" ht="12.75" customHeight="1" x14ac:dyDescent="0.2">
      <c r="A228" s="27">
        <f t="shared" si="70"/>
        <v>50525</v>
      </c>
      <c r="B228" s="25">
        <f>ROWS($B$23:B228)</f>
        <v>206</v>
      </c>
      <c r="C228" s="34">
        <f>MIN(IF(A228&lt;=WIBOR!$K$5,0,ROUND(YEARFRAC(A228,WIBOR!$K$5)*12,0)),$B$10)</f>
        <v>36</v>
      </c>
      <c r="D228" s="28">
        <f>($B$9-IF(Kredyt!$B$5="3M",WIBOR!$K$6,WIBOR!$K$7)/100)*MIN(IF(A228&lt;=WIBOR!$K$5,0,ROUND(YEARFRAC(A228,WIBOR!$K$5)*12,0)),$B$10)/$B$10+IF(Kredyt!$B$5="3M",WIBOR!$K$6,WIBOR!$K$7)/100</f>
        <v>0.04</v>
      </c>
      <c r="E228" s="28">
        <f>IFERROR(VLOOKUP(A228,WIBOR!$F:$H,IF(Kredyt!$B$5="3M",2,3),FALSE)/100,$B$9)</f>
        <v>0.04</v>
      </c>
      <c r="F228" s="26">
        <f t="shared" si="73"/>
        <v>6.0999999999999999E-2</v>
      </c>
      <c r="G228" s="39">
        <f t="shared" si="62"/>
        <v>349611.11111111718</v>
      </c>
      <c r="H228" s="40">
        <f t="shared" si="56"/>
        <v>2255.5555555555557</v>
      </c>
      <c r="I228" s="41">
        <f t="shared" si="63"/>
        <v>1777.1898148148457</v>
      </c>
      <c r="J228" s="42">
        <f t="shared" si="57"/>
        <v>4032.7453703704014</v>
      </c>
      <c r="K228" s="39">
        <f t="shared" si="64"/>
        <v>532139.452656104</v>
      </c>
      <c r="L228" s="40">
        <f t="shared" si="71"/>
        <v>2264.7202430770708</v>
      </c>
      <c r="M228" s="41">
        <f t="shared" si="58"/>
        <v>2705.0422176685283</v>
      </c>
      <c r="N228" s="42">
        <f t="shared" si="59"/>
        <v>4969.7624607455991</v>
      </c>
      <c r="O228" s="39" t="str">
        <f t="shared" si="65"/>
        <v/>
      </c>
      <c r="P228" s="43">
        <f>IF(O228="",0,IF(A228&lt;MIN(Nadpłaty!E:E),0,IF(O228&lt;IFERROR(VLOOKUP(A228,Nadpłaty!$E:$F,2,FALSE),Nadpłaty!$I$2*Kredyt!$B$7),O228-Q228,IF(A228&gt;MAX(Nadpłaty!$E:$E),Nadpłaty!$I$2*Kredyt!$B$7,IFERROR(VLOOKUP(A228,Nadpłaty!$E:$F,2,FALSE),0)))))</f>
        <v>0</v>
      </c>
      <c r="Q228" s="40" t="str">
        <f t="shared" si="66"/>
        <v/>
      </c>
      <c r="R228" s="41" t="str">
        <f t="shared" si="67"/>
        <v/>
      </c>
      <c r="S228" s="42">
        <f t="shared" si="60"/>
        <v>0</v>
      </c>
      <c r="T228" s="39" t="str">
        <f t="shared" si="68"/>
        <v/>
      </c>
      <c r="U228" s="43">
        <f>IF(T228="",0,IF(A228&lt;MIN(Nadpłaty!J:J),0,IF(T228&lt;IFERROR(VLOOKUP(A228,Nadpłaty!$E:$F,2,FALSE),Nadpłaty!$I$2*Kredyt!$B$7),T228-V228,IF(A228&gt;MAX(Nadpłaty!$E:$E),Nadpłaty!$I$2*Kredyt!$B$7,IFERROR(VLOOKUP(A228,Nadpłaty!$E:$F,2,FALSE),0)))))</f>
        <v>0</v>
      </c>
      <c r="V228" s="40" t="str">
        <f t="shared" si="69"/>
        <v/>
      </c>
      <c r="W228" s="41" t="str">
        <f t="shared" si="61"/>
        <v/>
      </c>
      <c r="X228" s="42">
        <f t="shared" si="72"/>
        <v>0</v>
      </c>
      <c r="Y228" s="2"/>
    </row>
    <row r="229" spans="1:25" ht="12.75" customHeight="1" x14ac:dyDescent="0.2">
      <c r="A229" s="27">
        <f t="shared" si="70"/>
        <v>50556</v>
      </c>
      <c r="B229" s="25">
        <f>ROWS($B$23:B229)</f>
        <v>207</v>
      </c>
      <c r="C229" s="34">
        <f>MIN(IF(A229&lt;=WIBOR!$K$5,0,ROUND(YEARFRAC(A229,WIBOR!$K$5)*12,0)),$B$10)</f>
        <v>36</v>
      </c>
      <c r="D229" s="28">
        <f>($B$9-IF(Kredyt!$B$5="3M",WIBOR!$K$6,WIBOR!$K$7)/100)*MIN(IF(A229&lt;=WIBOR!$K$5,0,ROUND(YEARFRAC(A229,WIBOR!$K$5)*12,0)),$B$10)/$B$10+IF(Kredyt!$B$5="3M",WIBOR!$K$6,WIBOR!$K$7)/100</f>
        <v>0.04</v>
      </c>
      <c r="E229" s="28">
        <f>IFERROR(VLOOKUP(A229,WIBOR!$F:$H,IF(Kredyt!$B$5="3M",2,3),FALSE)/100,$B$9)</f>
        <v>0.04</v>
      </c>
      <c r="F229" s="26">
        <f t="shared" si="73"/>
        <v>6.0999999999999999E-2</v>
      </c>
      <c r="G229" s="39">
        <f t="shared" si="62"/>
        <v>347355.55555556162</v>
      </c>
      <c r="H229" s="40">
        <f t="shared" si="56"/>
        <v>2255.5555555555557</v>
      </c>
      <c r="I229" s="41">
        <f t="shared" si="63"/>
        <v>1765.7240740741047</v>
      </c>
      <c r="J229" s="42">
        <f t="shared" si="57"/>
        <v>4021.2796296296601</v>
      </c>
      <c r="K229" s="39">
        <f t="shared" si="64"/>
        <v>529874.73241302697</v>
      </c>
      <c r="L229" s="40">
        <f t="shared" si="71"/>
        <v>2276.2325709793799</v>
      </c>
      <c r="M229" s="41">
        <f t="shared" si="58"/>
        <v>2693.5298897662201</v>
      </c>
      <c r="N229" s="42">
        <f t="shared" si="59"/>
        <v>4969.7624607456</v>
      </c>
      <c r="O229" s="39" t="str">
        <f t="shared" si="65"/>
        <v/>
      </c>
      <c r="P229" s="43">
        <f>IF(O229="",0,IF(A229&lt;MIN(Nadpłaty!E:E),0,IF(O229&lt;IFERROR(VLOOKUP(A229,Nadpłaty!$E:$F,2,FALSE),Nadpłaty!$I$2*Kredyt!$B$7),O229-Q229,IF(A229&gt;MAX(Nadpłaty!$E:$E),Nadpłaty!$I$2*Kredyt!$B$7,IFERROR(VLOOKUP(A229,Nadpłaty!$E:$F,2,FALSE),0)))))</f>
        <v>0</v>
      </c>
      <c r="Q229" s="40" t="str">
        <f t="shared" si="66"/>
        <v/>
      </c>
      <c r="R229" s="41" t="str">
        <f t="shared" si="67"/>
        <v/>
      </c>
      <c r="S229" s="42">
        <f t="shared" si="60"/>
        <v>0</v>
      </c>
      <c r="T229" s="39" t="str">
        <f t="shared" si="68"/>
        <v/>
      </c>
      <c r="U229" s="43">
        <f>IF(T229="",0,IF(A229&lt;MIN(Nadpłaty!J:J),0,IF(T229&lt;IFERROR(VLOOKUP(A229,Nadpłaty!$E:$F,2,FALSE),Nadpłaty!$I$2*Kredyt!$B$7),T229-V229,IF(A229&gt;MAX(Nadpłaty!$E:$E),Nadpłaty!$I$2*Kredyt!$B$7,IFERROR(VLOOKUP(A229,Nadpłaty!$E:$F,2,FALSE),0)))))</f>
        <v>0</v>
      </c>
      <c r="V229" s="40" t="str">
        <f t="shared" si="69"/>
        <v/>
      </c>
      <c r="W229" s="41" t="str">
        <f t="shared" si="61"/>
        <v/>
      </c>
      <c r="X229" s="42">
        <f t="shared" si="72"/>
        <v>0</v>
      </c>
      <c r="Y229" s="2"/>
    </row>
    <row r="230" spans="1:25" ht="12.75" customHeight="1" x14ac:dyDescent="0.2">
      <c r="A230" s="27">
        <f t="shared" si="70"/>
        <v>50586</v>
      </c>
      <c r="B230" s="25">
        <f>ROWS($B$23:B230)</f>
        <v>208</v>
      </c>
      <c r="C230" s="34">
        <f>MIN(IF(A230&lt;=WIBOR!$K$5,0,ROUND(YEARFRAC(A230,WIBOR!$K$5)*12,0)),$B$10)</f>
        <v>36</v>
      </c>
      <c r="D230" s="28">
        <f>($B$9-IF(Kredyt!$B$5="3M",WIBOR!$K$6,WIBOR!$K$7)/100)*MIN(IF(A230&lt;=WIBOR!$K$5,0,ROUND(YEARFRAC(A230,WIBOR!$K$5)*12,0)),$B$10)/$B$10+IF(Kredyt!$B$5="3M",WIBOR!$K$6,WIBOR!$K$7)/100</f>
        <v>0.04</v>
      </c>
      <c r="E230" s="28">
        <f>IFERROR(VLOOKUP(A230,WIBOR!$F:$H,IF(Kredyt!$B$5="3M",2,3),FALSE)/100,$B$9)</f>
        <v>0.04</v>
      </c>
      <c r="F230" s="26">
        <f t="shared" si="73"/>
        <v>6.0999999999999999E-2</v>
      </c>
      <c r="G230" s="39">
        <f t="shared" si="62"/>
        <v>345100.00000000605</v>
      </c>
      <c r="H230" s="40">
        <f t="shared" si="56"/>
        <v>2255.5555555555557</v>
      </c>
      <c r="I230" s="41">
        <f t="shared" si="63"/>
        <v>1754.2583333333641</v>
      </c>
      <c r="J230" s="42">
        <f t="shared" si="57"/>
        <v>4009.8138888889198</v>
      </c>
      <c r="K230" s="39">
        <f t="shared" si="64"/>
        <v>527598.49984204757</v>
      </c>
      <c r="L230" s="40">
        <f t="shared" si="71"/>
        <v>2287.8034198818577</v>
      </c>
      <c r="M230" s="41">
        <f t="shared" si="58"/>
        <v>2681.9590408637418</v>
      </c>
      <c r="N230" s="42">
        <f t="shared" si="59"/>
        <v>4969.7624607456</v>
      </c>
      <c r="O230" s="39" t="str">
        <f t="shared" si="65"/>
        <v/>
      </c>
      <c r="P230" s="43">
        <f>IF(O230="",0,IF(A230&lt;MIN(Nadpłaty!E:E),0,IF(O230&lt;IFERROR(VLOOKUP(A230,Nadpłaty!$E:$F,2,FALSE),Nadpłaty!$I$2*Kredyt!$B$7),O230-Q230,IF(A230&gt;MAX(Nadpłaty!$E:$E),Nadpłaty!$I$2*Kredyt!$B$7,IFERROR(VLOOKUP(A230,Nadpłaty!$E:$F,2,FALSE),0)))))</f>
        <v>0</v>
      </c>
      <c r="Q230" s="40" t="str">
        <f t="shared" si="66"/>
        <v/>
      </c>
      <c r="R230" s="41" t="str">
        <f t="shared" si="67"/>
        <v/>
      </c>
      <c r="S230" s="42">
        <f t="shared" si="60"/>
        <v>0</v>
      </c>
      <c r="T230" s="39" t="str">
        <f t="shared" si="68"/>
        <v/>
      </c>
      <c r="U230" s="43">
        <f>IF(T230="",0,IF(A230&lt;MIN(Nadpłaty!J:J),0,IF(T230&lt;IFERROR(VLOOKUP(A230,Nadpłaty!$E:$F,2,FALSE),Nadpłaty!$I$2*Kredyt!$B$7),T230-V230,IF(A230&gt;MAX(Nadpłaty!$E:$E),Nadpłaty!$I$2*Kredyt!$B$7,IFERROR(VLOOKUP(A230,Nadpłaty!$E:$F,2,FALSE),0)))))</f>
        <v>0</v>
      </c>
      <c r="V230" s="40" t="str">
        <f t="shared" si="69"/>
        <v/>
      </c>
      <c r="W230" s="41" t="str">
        <f t="shared" si="61"/>
        <v/>
      </c>
      <c r="X230" s="42">
        <f t="shared" si="72"/>
        <v>0</v>
      </c>
      <c r="Y230" s="2"/>
    </row>
    <row r="231" spans="1:25" ht="12.75" customHeight="1" x14ac:dyDescent="0.2">
      <c r="A231" s="27">
        <f t="shared" si="70"/>
        <v>50617</v>
      </c>
      <c r="B231" s="25">
        <f>ROWS($B$23:B231)</f>
        <v>209</v>
      </c>
      <c r="C231" s="34">
        <f>MIN(IF(A231&lt;=WIBOR!$K$5,0,ROUND(YEARFRAC(A231,WIBOR!$K$5)*12,0)),$B$10)</f>
        <v>36</v>
      </c>
      <c r="D231" s="28">
        <f>($B$9-IF(Kredyt!$B$5="3M",WIBOR!$K$6,WIBOR!$K$7)/100)*MIN(IF(A231&lt;=WIBOR!$K$5,0,ROUND(YEARFRAC(A231,WIBOR!$K$5)*12,0)),$B$10)/$B$10+IF(Kredyt!$B$5="3M",WIBOR!$K$6,WIBOR!$K$7)/100</f>
        <v>0.04</v>
      </c>
      <c r="E231" s="28">
        <f>IFERROR(VLOOKUP(A231,WIBOR!$F:$H,IF(Kredyt!$B$5="3M",2,3),FALSE)/100,$B$9)</f>
        <v>0.04</v>
      </c>
      <c r="F231" s="26">
        <f t="shared" si="73"/>
        <v>6.0999999999999999E-2</v>
      </c>
      <c r="G231" s="39">
        <f t="shared" si="62"/>
        <v>342844.44444445049</v>
      </c>
      <c r="H231" s="40">
        <f t="shared" si="56"/>
        <v>2255.5555555555557</v>
      </c>
      <c r="I231" s="41">
        <f t="shared" si="63"/>
        <v>1742.7925925926231</v>
      </c>
      <c r="J231" s="42">
        <f t="shared" si="57"/>
        <v>3998.3481481481786</v>
      </c>
      <c r="K231" s="39">
        <f t="shared" si="64"/>
        <v>525310.69642216573</v>
      </c>
      <c r="L231" s="40">
        <f t="shared" si="71"/>
        <v>2299.4330872662567</v>
      </c>
      <c r="M231" s="41">
        <f t="shared" si="58"/>
        <v>2670.3293734793424</v>
      </c>
      <c r="N231" s="42">
        <f t="shared" si="59"/>
        <v>4969.7624607455991</v>
      </c>
      <c r="O231" s="39" t="str">
        <f t="shared" si="65"/>
        <v/>
      </c>
      <c r="P231" s="43">
        <f>IF(O231="",0,IF(A231&lt;MIN(Nadpłaty!E:E),0,IF(O231&lt;IFERROR(VLOOKUP(A231,Nadpłaty!$E:$F,2,FALSE),Nadpłaty!$I$2*Kredyt!$B$7),O231-Q231,IF(A231&gt;MAX(Nadpłaty!$E:$E),Nadpłaty!$I$2*Kredyt!$B$7,IFERROR(VLOOKUP(A231,Nadpłaty!$E:$F,2,FALSE),0)))))</f>
        <v>0</v>
      </c>
      <c r="Q231" s="40" t="str">
        <f t="shared" si="66"/>
        <v/>
      </c>
      <c r="R231" s="41" t="str">
        <f t="shared" si="67"/>
        <v/>
      </c>
      <c r="S231" s="42">
        <f t="shared" si="60"/>
        <v>0</v>
      </c>
      <c r="T231" s="39" t="str">
        <f t="shared" si="68"/>
        <v/>
      </c>
      <c r="U231" s="43">
        <f>IF(T231="",0,IF(A231&lt;MIN(Nadpłaty!J:J),0,IF(T231&lt;IFERROR(VLOOKUP(A231,Nadpłaty!$E:$F,2,FALSE),Nadpłaty!$I$2*Kredyt!$B$7),T231-V231,IF(A231&gt;MAX(Nadpłaty!$E:$E),Nadpłaty!$I$2*Kredyt!$B$7,IFERROR(VLOOKUP(A231,Nadpłaty!$E:$F,2,FALSE),0)))))</f>
        <v>0</v>
      </c>
      <c r="V231" s="40" t="str">
        <f t="shared" si="69"/>
        <v/>
      </c>
      <c r="W231" s="41" t="str">
        <f t="shared" si="61"/>
        <v/>
      </c>
      <c r="X231" s="42">
        <f t="shared" si="72"/>
        <v>0</v>
      </c>
      <c r="Y231" s="2"/>
    </row>
    <row r="232" spans="1:25" ht="12.75" customHeight="1" x14ac:dyDescent="0.2">
      <c r="A232" s="27">
        <f t="shared" si="70"/>
        <v>50648</v>
      </c>
      <c r="B232" s="25">
        <f>ROWS($B$23:B232)</f>
        <v>210</v>
      </c>
      <c r="C232" s="34">
        <f>MIN(IF(A232&lt;=WIBOR!$K$5,0,ROUND(YEARFRAC(A232,WIBOR!$K$5)*12,0)),$B$10)</f>
        <v>36</v>
      </c>
      <c r="D232" s="28">
        <f>($B$9-IF(Kredyt!$B$5="3M",WIBOR!$K$6,WIBOR!$K$7)/100)*MIN(IF(A232&lt;=WIBOR!$K$5,0,ROUND(YEARFRAC(A232,WIBOR!$K$5)*12,0)),$B$10)/$B$10+IF(Kredyt!$B$5="3M",WIBOR!$K$6,WIBOR!$K$7)/100</f>
        <v>0.04</v>
      </c>
      <c r="E232" s="28">
        <f>IFERROR(VLOOKUP(A232,WIBOR!$F:$H,IF(Kredyt!$B$5="3M",2,3),FALSE)/100,$B$9)</f>
        <v>0.04</v>
      </c>
      <c r="F232" s="26">
        <f t="shared" si="73"/>
        <v>6.0999999999999999E-2</v>
      </c>
      <c r="G232" s="39">
        <f t="shared" si="62"/>
        <v>340588.88888889493</v>
      </c>
      <c r="H232" s="40">
        <f t="shared" si="56"/>
        <v>2255.5555555555557</v>
      </c>
      <c r="I232" s="41">
        <f t="shared" si="63"/>
        <v>1731.3268518518826</v>
      </c>
      <c r="J232" s="42">
        <f t="shared" si="57"/>
        <v>3986.8824074074382</v>
      </c>
      <c r="K232" s="39">
        <f t="shared" si="64"/>
        <v>523011.26333489944</v>
      </c>
      <c r="L232" s="40">
        <f t="shared" si="71"/>
        <v>2311.1218721265273</v>
      </c>
      <c r="M232" s="41">
        <f t="shared" si="58"/>
        <v>2658.6405886190719</v>
      </c>
      <c r="N232" s="42">
        <f t="shared" si="59"/>
        <v>4969.7624607455991</v>
      </c>
      <c r="O232" s="39" t="str">
        <f t="shared" si="65"/>
        <v/>
      </c>
      <c r="P232" s="43">
        <f>IF(O232="",0,IF(A232&lt;MIN(Nadpłaty!E:E),0,IF(O232&lt;IFERROR(VLOOKUP(A232,Nadpłaty!$E:$F,2,FALSE),Nadpłaty!$I$2*Kredyt!$B$7),O232-Q232,IF(A232&gt;MAX(Nadpłaty!$E:$E),Nadpłaty!$I$2*Kredyt!$B$7,IFERROR(VLOOKUP(A232,Nadpłaty!$E:$F,2,FALSE),0)))))</f>
        <v>0</v>
      </c>
      <c r="Q232" s="40" t="str">
        <f t="shared" si="66"/>
        <v/>
      </c>
      <c r="R232" s="41" t="str">
        <f t="shared" si="67"/>
        <v/>
      </c>
      <c r="S232" s="42">
        <f t="shared" si="60"/>
        <v>0</v>
      </c>
      <c r="T232" s="39" t="str">
        <f t="shared" si="68"/>
        <v/>
      </c>
      <c r="U232" s="43">
        <f>IF(T232="",0,IF(A232&lt;MIN(Nadpłaty!J:J),0,IF(T232&lt;IFERROR(VLOOKUP(A232,Nadpłaty!$E:$F,2,FALSE),Nadpłaty!$I$2*Kredyt!$B$7),T232-V232,IF(A232&gt;MAX(Nadpłaty!$E:$E),Nadpłaty!$I$2*Kredyt!$B$7,IFERROR(VLOOKUP(A232,Nadpłaty!$E:$F,2,FALSE),0)))))</f>
        <v>0</v>
      </c>
      <c r="V232" s="40" t="str">
        <f t="shared" si="69"/>
        <v/>
      </c>
      <c r="W232" s="41" t="str">
        <f t="shared" si="61"/>
        <v/>
      </c>
      <c r="X232" s="42">
        <f t="shared" si="72"/>
        <v>0</v>
      </c>
      <c r="Y232" s="2"/>
    </row>
    <row r="233" spans="1:25" ht="12.75" customHeight="1" x14ac:dyDescent="0.2">
      <c r="A233" s="27">
        <f t="shared" si="70"/>
        <v>50678</v>
      </c>
      <c r="B233" s="25">
        <f>ROWS($B$23:B233)</f>
        <v>211</v>
      </c>
      <c r="C233" s="34">
        <f>MIN(IF(A233&lt;=WIBOR!$K$5,0,ROUND(YEARFRAC(A233,WIBOR!$K$5)*12,0)),$B$10)</f>
        <v>36</v>
      </c>
      <c r="D233" s="28">
        <f>($B$9-IF(Kredyt!$B$5="3M",WIBOR!$K$6,WIBOR!$K$7)/100)*MIN(IF(A233&lt;=WIBOR!$K$5,0,ROUND(YEARFRAC(A233,WIBOR!$K$5)*12,0)),$B$10)/$B$10+IF(Kredyt!$B$5="3M",WIBOR!$K$6,WIBOR!$K$7)/100</f>
        <v>0.04</v>
      </c>
      <c r="E233" s="28">
        <f>IFERROR(VLOOKUP(A233,WIBOR!$F:$H,IF(Kredyt!$B$5="3M",2,3),FALSE)/100,$B$9)</f>
        <v>0.04</v>
      </c>
      <c r="F233" s="26">
        <f t="shared" si="73"/>
        <v>6.0999999999999999E-2</v>
      </c>
      <c r="G233" s="39">
        <f t="shared" si="62"/>
        <v>338333.33333333937</v>
      </c>
      <c r="H233" s="40">
        <f t="shared" si="56"/>
        <v>2255.5555555555557</v>
      </c>
      <c r="I233" s="41">
        <f t="shared" si="63"/>
        <v>1719.8611111111416</v>
      </c>
      <c r="J233" s="42">
        <f t="shared" si="57"/>
        <v>3975.416666666697</v>
      </c>
      <c r="K233" s="39">
        <f t="shared" si="64"/>
        <v>520700.14146277291</v>
      </c>
      <c r="L233" s="40">
        <f t="shared" si="71"/>
        <v>2322.8700749765039</v>
      </c>
      <c r="M233" s="41">
        <f t="shared" si="58"/>
        <v>2646.8923857690957</v>
      </c>
      <c r="N233" s="42">
        <f t="shared" si="59"/>
        <v>4969.7624607456</v>
      </c>
      <c r="O233" s="39" t="str">
        <f t="shared" si="65"/>
        <v/>
      </c>
      <c r="P233" s="43">
        <f>IF(O233="",0,IF(A233&lt;MIN(Nadpłaty!E:E),0,IF(O233&lt;IFERROR(VLOOKUP(A233,Nadpłaty!$E:$F,2,FALSE),Nadpłaty!$I$2*Kredyt!$B$7),O233-Q233,IF(A233&gt;MAX(Nadpłaty!$E:$E),Nadpłaty!$I$2*Kredyt!$B$7,IFERROR(VLOOKUP(A233,Nadpłaty!$E:$F,2,FALSE),0)))))</f>
        <v>0</v>
      </c>
      <c r="Q233" s="40" t="str">
        <f t="shared" si="66"/>
        <v/>
      </c>
      <c r="R233" s="41" t="str">
        <f t="shared" si="67"/>
        <v/>
      </c>
      <c r="S233" s="42">
        <f t="shared" si="60"/>
        <v>0</v>
      </c>
      <c r="T233" s="39" t="str">
        <f t="shared" si="68"/>
        <v/>
      </c>
      <c r="U233" s="43">
        <f>IF(T233="",0,IF(A233&lt;MIN(Nadpłaty!J:J),0,IF(T233&lt;IFERROR(VLOOKUP(A233,Nadpłaty!$E:$F,2,FALSE),Nadpłaty!$I$2*Kredyt!$B$7),T233-V233,IF(A233&gt;MAX(Nadpłaty!$E:$E),Nadpłaty!$I$2*Kredyt!$B$7,IFERROR(VLOOKUP(A233,Nadpłaty!$E:$F,2,FALSE),0)))))</f>
        <v>0</v>
      </c>
      <c r="V233" s="40" t="str">
        <f t="shared" si="69"/>
        <v/>
      </c>
      <c r="W233" s="41" t="str">
        <f t="shared" si="61"/>
        <v/>
      </c>
      <c r="X233" s="42">
        <f t="shared" si="72"/>
        <v>0</v>
      </c>
      <c r="Y233" s="2"/>
    </row>
    <row r="234" spans="1:25" ht="12.75" customHeight="1" x14ac:dyDescent="0.2">
      <c r="A234" s="27">
        <f t="shared" si="70"/>
        <v>50709</v>
      </c>
      <c r="B234" s="25">
        <f>ROWS($B$23:B234)</f>
        <v>212</v>
      </c>
      <c r="C234" s="34">
        <f>MIN(IF(A234&lt;=WIBOR!$K$5,0,ROUND(YEARFRAC(A234,WIBOR!$K$5)*12,0)),$B$10)</f>
        <v>36</v>
      </c>
      <c r="D234" s="28">
        <f>($B$9-IF(Kredyt!$B$5="3M",WIBOR!$K$6,WIBOR!$K$7)/100)*MIN(IF(A234&lt;=WIBOR!$K$5,0,ROUND(YEARFRAC(A234,WIBOR!$K$5)*12,0)),$B$10)/$B$10+IF(Kredyt!$B$5="3M",WIBOR!$K$6,WIBOR!$K$7)/100</f>
        <v>0.04</v>
      </c>
      <c r="E234" s="28">
        <f>IFERROR(VLOOKUP(A234,WIBOR!$F:$H,IF(Kredyt!$B$5="3M",2,3),FALSE)/100,$B$9)</f>
        <v>0.04</v>
      </c>
      <c r="F234" s="26">
        <f t="shared" si="73"/>
        <v>6.0999999999999999E-2</v>
      </c>
      <c r="G234" s="39">
        <f t="shared" si="62"/>
        <v>336077.77777778381</v>
      </c>
      <c r="H234" s="40">
        <f t="shared" si="56"/>
        <v>2255.5555555555557</v>
      </c>
      <c r="I234" s="41">
        <f t="shared" si="63"/>
        <v>1708.395370370401</v>
      </c>
      <c r="J234" s="42">
        <f t="shared" si="57"/>
        <v>3963.9509259259567</v>
      </c>
      <c r="K234" s="39">
        <f t="shared" si="64"/>
        <v>518377.27138779638</v>
      </c>
      <c r="L234" s="40">
        <f t="shared" si="71"/>
        <v>2334.6779978576342</v>
      </c>
      <c r="M234" s="41">
        <f t="shared" si="58"/>
        <v>2635.0844628879649</v>
      </c>
      <c r="N234" s="42">
        <f t="shared" si="59"/>
        <v>4969.7624607455991</v>
      </c>
      <c r="O234" s="39" t="str">
        <f t="shared" si="65"/>
        <v/>
      </c>
      <c r="P234" s="43">
        <f>IF(O234="",0,IF(A234&lt;MIN(Nadpłaty!E:E),0,IF(O234&lt;IFERROR(VLOOKUP(A234,Nadpłaty!$E:$F,2,FALSE),Nadpłaty!$I$2*Kredyt!$B$7),O234-Q234,IF(A234&gt;MAX(Nadpłaty!$E:$E),Nadpłaty!$I$2*Kredyt!$B$7,IFERROR(VLOOKUP(A234,Nadpłaty!$E:$F,2,FALSE),0)))))</f>
        <v>0</v>
      </c>
      <c r="Q234" s="40" t="str">
        <f t="shared" si="66"/>
        <v/>
      </c>
      <c r="R234" s="41" t="str">
        <f t="shared" si="67"/>
        <v/>
      </c>
      <c r="S234" s="42">
        <f t="shared" si="60"/>
        <v>0</v>
      </c>
      <c r="T234" s="39" t="str">
        <f t="shared" si="68"/>
        <v/>
      </c>
      <c r="U234" s="43">
        <f>IF(T234="",0,IF(A234&lt;MIN(Nadpłaty!J:J),0,IF(T234&lt;IFERROR(VLOOKUP(A234,Nadpłaty!$E:$F,2,FALSE),Nadpłaty!$I$2*Kredyt!$B$7),T234-V234,IF(A234&gt;MAX(Nadpłaty!$E:$E),Nadpłaty!$I$2*Kredyt!$B$7,IFERROR(VLOOKUP(A234,Nadpłaty!$E:$F,2,FALSE),0)))))</f>
        <v>0</v>
      </c>
      <c r="V234" s="40" t="str">
        <f t="shared" si="69"/>
        <v/>
      </c>
      <c r="W234" s="41" t="str">
        <f t="shared" si="61"/>
        <v/>
      </c>
      <c r="X234" s="42">
        <f t="shared" si="72"/>
        <v>0</v>
      </c>
      <c r="Y234" s="2"/>
    </row>
    <row r="235" spans="1:25" ht="12.75" customHeight="1" x14ac:dyDescent="0.2">
      <c r="A235" s="27">
        <f t="shared" si="70"/>
        <v>50739</v>
      </c>
      <c r="B235" s="25">
        <f>ROWS($B$23:B235)</f>
        <v>213</v>
      </c>
      <c r="C235" s="34">
        <f>MIN(IF(A235&lt;=WIBOR!$K$5,0,ROUND(YEARFRAC(A235,WIBOR!$K$5)*12,0)),$B$10)</f>
        <v>36</v>
      </c>
      <c r="D235" s="28">
        <f>($B$9-IF(Kredyt!$B$5="3M",WIBOR!$K$6,WIBOR!$K$7)/100)*MIN(IF(A235&lt;=WIBOR!$K$5,0,ROUND(YEARFRAC(A235,WIBOR!$K$5)*12,0)),$B$10)/$B$10+IF(Kredyt!$B$5="3M",WIBOR!$K$6,WIBOR!$K$7)/100</f>
        <v>0.04</v>
      </c>
      <c r="E235" s="28">
        <f>IFERROR(VLOOKUP(A235,WIBOR!$F:$H,IF(Kredyt!$B$5="3M",2,3),FALSE)/100,$B$9)</f>
        <v>0.04</v>
      </c>
      <c r="F235" s="26">
        <f t="shared" si="73"/>
        <v>6.0999999999999999E-2</v>
      </c>
      <c r="G235" s="39">
        <f t="shared" si="62"/>
        <v>333822.22222222824</v>
      </c>
      <c r="H235" s="40">
        <f t="shared" si="56"/>
        <v>2255.5555555555557</v>
      </c>
      <c r="I235" s="41">
        <f t="shared" si="63"/>
        <v>1696.92962962966</v>
      </c>
      <c r="J235" s="42">
        <f t="shared" si="57"/>
        <v>3952.4851851852154</v>
      </c>
      <c r="K235" s="39">
        <f t="shared" si="64"/>
        <v>516042.59338993876</v>
      </c>
      <c r="L235" s="40">
        <f t="shared" si="71"/>
        <v>2346.5459443467439</v>
      </c>
      <c r="M235" s="41">
        <f t="shared" si="58"/>
        <v>2623.2165163988552</v>
      </c>
      <c r="N235" s="42">
        <f t="shared" si="59"/>
        <v>4969.7624607455991</v>
      </c>
      <c r="O235" s="39" t="str">
        <f t="shared" si="65"/>
        <v/>
      </c>
      <c r="P235" s="43">
        <f>IF(O235="",0,IF(A235&lt;MIN(Nadpłaty!E:E),0,IF(O235&lt;IFERROR(VLOOKUP(A235,Nadpłaty!$E:$F,2,FALSE),Nadpłaty!$I$2*Kredyt!$B$7),O235-Q235,IF(A235&gt;MAX(Nadpłaty!$E:$E),Nadpłaty!$I$2*Kredyt!$B$7,IFERROR(VLOOKUP(A235,Nadpłaty!$E:$F,2,FALSE),0)))))</f>
        <v>0</v>
      </c>
      <c r="Q235" s="40" t="str">
        <f t="shared" si="66"/>
        <v/>
      </c>
      <c r="R235" s="41" t="str">
        <f t="shared" si="67"/>
        <v/>
      </c>
      <c r="S235" s="42">
        <f t="shared" si="60"/>
        <v>0</v>
      </c>
      <c r="T235" s="39" t="str">
        <f t="shared" si="68"/>
        <v/>
      </c>
      <c r="U235" s="43">
        <f>IF(T235="",0,IF(A235&lt;MIN(Nadpłaty!J:J),0,IF(T235&lt;IFERROR(VLOOKUP(A235,Nadpłaty!$E:$F,2,FALSE),Nadpłaty!$I$2*Kredyt!$B$7),T235-V235,IF(A235&gt;MAX(Nadpłaty!$E:$E),Nadpłaty!$I$2*Kredyt!$B$7,IFERROR(VLOOKUP(A235,Nadpłaty!$E:$F,2,FALSE),0)))))</f>
        <v>0</v>
      </c>
      <c r="V235" s="40" t="str">
        <f t="shared" si="69"/>
        <v/>
      </c>
      <c r="W235" s="41" t="str">
        <f t="shared" si="61"/>
        <v/>
      </c>
      <c r="X235" s="42">
        <f t="shared" si="72"/>
        <v>0</v>
      </c>
      <c r="Y235" s="2"/>
    </row>
    <row r="236" spans="1:25" ht="12.75" customHeight="1" x14ac:dyDescent="0.2">
      <c r="A236" s="27">
        <f t="shared" si="70"/>
        <v>50770</v>
      </c>
      <c r="B236" s="25">
        <f>ROWS($B$23:B236)</f>
        <v>214</v>
      </c>
      <c r="C236" s="34">
        <f>MIN(IF(A236&lt;=WIBOR!$K$5,0,ROUND(YEARFRAC(A236,WIBOR!$K$5)*12,0)),$B$10)</f>
        <v>36</v>
      </c>
      <c r="D236" s="28">
        <f>($B$9-IF(Kredyt!$B$5="3M",WIBOR!$K$6,WIBOR!$K$7)/100)*MIN(IF(A236&lt;=WIBOR!$K$5,0,ROUND(YEARFRAC(A236,WIBOR!$K$5)*12,0)),$B$10)/$B$10+IF(Kredyt!$B$5="3M",WIBOR!$K$6,WIBOR!$K$7)/100</f>
        <v>0.04</v>
      </c>
      <c r="E236" s="28">
        <f>IFERROR(VLOOKUP(A236,WIBOR!$F:$H,IF(Kredyt!$B$5="3M",2,3),FALSE)/100,$B$9)</f>
        <v>0.04</v>
      </c>
      <c r="F236" s="26">
        <f t="shared" si="73"/>
        <v>6.0999999999999999E-2</v>
      </c>
      <c r="G236" s="39">
        <f t="shared" si="62"/>
        <v>331566.66666667268</v>
      </c>
      <c r="H236" s="40">
        <f t="shared" si="56"/>
        <v>2255.5555555555557</v>
      </c>
      <c r="I236" s="41">
        <f t="shared" si="63"/>
        <v>1685.4638888889194</v>
      </c>
      <c r="J236" s="42">
        <f t="shared" si="57"/>
        <v>3941.0194444444751</v>
      </c>
      <c r="K236" s="39">
        <f t="shared" si="64"/>
        <v>513696.047445592</v>
      </c>
      <c r="L236" s="40">
        <f t="shared" si="71"/>
        <v>2358.4742195638396</v>
      </c>
      <c r="M236" s="41">
        <f t="shared" si="58"/>
        <v>2611.2882411817595</v>
      </c>
      <c r="N236" s="42">
        <f t="shared" si="59"/>
        <v>4969.7624607455991</v>
      </c>
      <c r="O236" s="39" t="str">
        <f t="shared" si="65"/>
        <v/>
      </c>
      <c r="P236" s="43">
        <f>IF(O236="",0,IF(A236&lt;MIN(Nadpłaty!E:E),0,IF(O236&lt;IFERROR(VLOOKUP(A236,Nadpłaty!$E:$F,2,FALSE),Nadpłaty!$I$2*Kredyt!$B$7),O236-Q236,IF(A236&gt;MAX(Nadpłaty!$E:$E),Nadpłaty!$I$2*Kredyt!$B$7,IFERROR(VLOOKUP(A236,Nadpłaty!$E:$F,2,FALSE),0)))))</f>
        <v>0</v>
      </c>
      <c r="Q236" s="40" t="str">
        <f t="shared" si="66"/>
        <v/>
      </c>
      <c r="R236" s="41" t="str">
        <f t="shared" si="67"/>
        <v/>
      </c>
      <c r="S236" s="42">
        <f t="shared" si="60"/>
        <v>0</v>
      </c>
      <c r="T236" s="39" t="str">
        <f t="shared" si="68"/>
        <v/>
      </c>
      <c r="U236" s="43">
        <f>IF(T236="",0,IF(A236&lt;MIN(Nadpłaty!J:J),0,IF(T236&lt;IFERROR(VLOOKUP(A236,Nadpłaty!$E:$F,2,FALSE),Nadpłaty!$I$2*Kredyt!$B$7),T236-V236,IF(A236&gt;MAX(Nadpłaty!$E:$E),Nadpłaty!$I$2*Kredyt!$B$7,IFERROR(VLOOKUP(A236,Nadpłaty!$E:$F,2,FALSE),0)))))</f>
        <v>0</v>
      </c>
      <c r="V236" s="40" t="str">
        <f t="shared" si="69"/>
        <v/>
      </c>
      <c r="W236" s="41" t="str">
        <f t="shared" si="61"/>
        <v/>
      </c>
      <c r="X236" s="42">
        <f t="shared" si="72"/>
        <v>0</v>
      </c>
      <c r="Y236" s="2"/>
    </row>
    <row r="237" spans="1:25" ht="12.75" customHeight="1" x14ac:dyDescent="0.2">
      <c r="A237" s="27">
        <f t="shared" si="70"/>
        <v>50801</v>
      </c>
      <c r="B237" s="25">
        <f>ROWS($B$23:B237)</f>
        <v>215</v>
      </c>
      <c r="C237" s="34">
        <f>MIN(IF(A237&lt;=WIBOR!$K$5,0,ROUND(YEARFRAC(A237,WIBOR!$K$5)*12,0)),$B$10)</f>
        <v>36</v>
      </c>
      <c r="D237" s="28">
        <f>($B$9-IF(Kredyt!$B$5="3M",WIBOR!$K$6,WIBOR!$K$7)/100)*MIN(IF(A237&lt;=WIBOR!$K$5,0,ROUND(YEARFRAC(A237,WIBOR!$K$5)*12,0)),$B$10)/$B$10+IF(Kredyt!$B$5="3M",WIBOR!$K$6,WIBOR!$K$7)/100</f>
        <v>0.04</v>
      </c>
      <c r="E237" s="28">
        <f>IFERROR(VLOOKUP(A237,WIBOR!$F:$H,IF(Kredyt!$B$5="3M",2,3),FALSE)/100,$B$9)</f>
        <v>0.04</v>
      </c>
      <c r="F237" s="26">
        <f t="shared" si="73"/>
        <v>6.0999999999999999E-2</v>
      </c>
      <c r="G237" s="39">
        <f t="shared" si="62"/>
        <v>329311.11111111712</v>
      </c>
      <c r="H237" s="40">
        <f t="shared" si="56"/>
        <v>2255.5555555555557</v>
      </c>
      <c r="I237" s="41">
        <f t="shared" si="63"/>
        <v>1673.9981481481789</v>
      </c>
      <c r="J237" s="42">
        <f t="shared" si="57"/>
        <v>3929.5537037037348</v>
      </c>
      <c r="K237" s="39">
        <f t="shared" si="64"/>
        <v>511337.57322602818</v>
      </c>
      <c r="L237" s="40">
        <f t="shared" si="71"/>
        <v>2370.4631301799559</v>
      </c>
      <c r="M237" s="41">
        <f t="shared" si="58"/>
        <v>2599.2993305656432</v>
      </c>
      <c r="N237" s="42">
        <f t="shared" si="59"/>
        <v>4969.7624607455991</v>
      </c>
      <c r="O237" s="39" t="str">
        <f t="shared" si="65"/>
        <v/>
      </c>
      <c r="P237" s="43">
        <f>IF(O237="",0,IF(A237&lt;MIN(Nadpłaty!E:E),0,IF(O237&lt;IFERROR(VLOOKUP(A237,Nadpłaty!$E:$F,2,FALSE),Nadpłaty!$I$2*Kredyt!$B$7),O237-Q237,IF(A237&gt;MAX(Nadpłaty!$E:$E),Nadpłaty!$I$2*Kredyt!$B$7,IFERROR(VLOOKUP(A237,Nadpłaty!$E:$F,2,FALSE),0)))))</f>
        <v>0</v>
      </c>
      <c r="Q237" s="40" t="str">
        <f t="shared" si="66"/>
        <v/>
      </c>
      <c r="R237" s="41" t="str">
        <f t="shared" si="67"/>
        <v/>
      </c>
      <c r="S237" s="42">
        <f t="shared" si="60"/>
        <v>0</v>
      </c>
      <c r="T237" s="39" t="str">
        <f t="shared" si="68"/>
        <v/>
      </c>
      <c r="U237" s="43">
        <f>IF(T237="",0,IF(A237&lt;MIN(Nadpłaty!J:J),0,IF(T237&lt;IFERROR(VLOOKUP(A237,Nadpłaty!$E:$F,2,FALSE),Nadpłaty!$I$2*Kredyt!$B$7),T237-V237,IF(A237&gt;MAX(Nadpłaty!$E:$E),Nadpłaty!$I$2*Kredyt!$B$7,IFERROR(VLOOKUP(A237,Nadpłaty!$E:$F,2,FALSE),0)))))</f>
        <v>0</v>
      </c>
      <c r="V237" s="40" t="str">
        <f t="shared" si="69"/>
        <v/>
      </c>
      <c r="W237" s="41" t="str">
        <f t="shared" si="61"/>
        <v/>
      </c>
      <c r="X237" s="42">
        <f t="shared" si="72"/>
        <v>0</v>
      </c>
      <c r="Y237" s="2"/>
    </row>
    <row r="238" spans="1:25" ht="12.75" customHeight="1" x14ac:dyDescent="0.2">
      <c r="A238" s="27">
        <f t="shared" si="70"/>
        <v>50829</v>
      </c>
      <c r="B238" s="25">
        <f>ROWS($B$23:B238)</f>
        <v>216</v>
      </c>
      <c r="C238" s="34">
        <f>MIN(IF(A238&lt;=WIBOR!$K$5,0,ROUND(YEARFRAC(A238,WIBOR!$K$5)*12,0)),$B$10)</f>
        <v>36</v>
      </c>
      <c r="D238" s="28">
        <f>($B$9-IF(Kredyt!$B$5="3M",WIBOR!$K$6,WIBOR!$K$7)/100)*MIN(IF(A238&lt;=WIBOR!$K$5,0,ROUND(YEARFRAC(A238,WIBOR!$K$5)*12,0)),$B$10)/$B$10+IF(Kredyt!$B$5="3M",WIBOR!$K$6,WIBOR!$K$7)/100</f>
        <v>0.04</v>
      </c>
      <c r="E238" s="28">
        <f>IFERROR(VLOOKUP(A238,WIBOR!$F:$H,IF(Kredyt!$B$5="3M",2,3),FALSE)/100,$B$9)</f>
        <v>0.04</v>
      </c>
      <c r="F238" s="26">
        <f t="shared" si="73"/>
        <v>6.0999999999999999E-2</v>
      </c>
      <c r="G238" s="39">
        <f t="shared" si="62"/>
        <v>327055.55555556156</v>
      </c>
      <c r="H238" s="40">
        <f t="shared" si="56"/>
        <v>2255.5555555555557</v>
      </c>
      <c r="I238" s="41">
        <f t="shared" si="63"/>
        <v>1662.5324074074379</v>
      </c>
      <c r="J238" s="42">
        <f t="shared" si="57"/>
        <v>3918.0879629629935</v>
      </c>
      <c r="K238" s="39">
        <f t="shared" si="64"/>
        <v>508967.11009584821</v>
      </c>
      <c r="L238" s="40">
        <f t="shared" si="71"/>
        <v>2382.5129844250368</v>
      </c>
      <c r="M238" s="41">
        <f t="shared" si="58"/>
        <v>2587.2494763205618</v>
      </c>
      <c r="N238" s="42">
        <f t="shared" si="59"/>
        <v>4969.7624607455982</v>
      </c>
      <c r="O238" s="39" t="str">
        <f t="shared" si="65"/>
        <v/>
      </c>
      <c r="P238" s="43">
        <f>IF(O238="",0,IF(A238&lt;MIN(Nadpłaty!E:E),0,IF(O238&lt;IFERROR(VLOOKUP(A238,Nadpłaty!$E:$F,2,FALSE),Nadpłaty!$I$2*Kredyt!$B$7),O238-Q238,IF(A238&gt;MAX(Nadpłaty!$E:$E),Nadpłaty!$I$2*Kredyt!$B$7,IFERROR(VLOOKUP(A238,Nadpłaty!$E:$F,2,FALSE),0)))))</f>
        <v>0</v>
      </c>
      <c r="Q238" s="40" t="str">
        <f t="shared" si="66"/>
        <v/>
      </c>
      <c r="R238" s="41" t="str">
        <f t="shared" si="67"/>
        <v/>
      </c>
      <c r="S238" s="42">
        <f t="shared" si="60"/>
        <v>0</v>
      </c>
      <c r="T238" s="39" t="str">
        <f t="shared" si="68"/>
        <v/>
      </c>
      <c r="U238" s="43">
        <f>IF(T238="",0,IF(A238&lt;MIN(Nadpłaty!J:J),0,IF(T238&lt;IFERROR(VLOOKUP(A238,Nadpłaty!$E:$F,2,FALSE),Nadpłaty!$I$2*Kredyt!$B$7),T238-V238,IF(A238&gt;MAX(Nadpłaty!$E:$E),Nadpłaty!$I$2*Kredyt!$B$7,IFERROR(VLOOKUP(A238,Nadpłaty!$E:$F,2,FALSE),0)))))</f>
        <v>0</v>
      </c>
      <c r="V238" s="40" t="str">
        <f t="shared" si="69"/>
        <v/>
      </c>
      <c r="W238" s="41" t="str">
        <f t="shared" si="61"/>
        <v/>
      </c>
      <c r="X238" s="42">
        <f t="shared" si="72"/>
        <v>0</v>
      </c>
      <c r="Y238" s="2"/>
    </row>
    <row r="239" spans="1:25" ht="12.75" customHeight="1" x14ac:dyDescent="0.2">
      <c r="A239" s="27">
        <f t="shared" si="70"/>
        <v>50860</v>
      </c>
      <c r="B239" s="25">
        <f>ROWS($B$23:B239)</f>
        <v>217</v>
      </c>
      <c r="C239" s="34">
        <f>MIN(IF(A239&lt;=WIBOR!$K$5,0,ROUND(YEARFRAC(A239,WIBOR!$K$5)*12,0)),$B$10)</f>
        <v>36</v>
      </c>
      <c r="D239" s="28">
        <f>($B$9-IF(Kredyt!$B$5="3M",WIBOR!$K$6,WIBOR!$K$7)/100)*MIN(IF(A239&lt;=WIBOR!$K$5,0,ROUND(YEARFRAC(A239,WIBOR!$K$5)*12,0)),$B$10)/$B$10+IF(Kredyt!$B$5="3M",WIBOR!$K$6,WIBOR!$K$7)/100</f>
        <v>0.04</v>
      </c>
      <c r="E239" s="28">
        <f>IFERROR(VLOOKUP(A239,WIBOR!$F:$H,IF(Kredyt!$B$5="3M",2,3),FALSE)/100,$B$9)</f>
        <v>0.04</v>
      </c>
      <c r="F239" s="26">
        <f t="shared" si="73"/>
        <v>6.0999999999999999E-2</v>
      </c>
      <c r="G239" s="39">
        <f t="shared" si="62"/>
        <v>324800.000000006</v>
      </c>
      <c r="H239" s="40">
        <f t="shared" si="56"/>
        <v>2255.5555555555557</v>
      </c>
      <c r="I239" s="41">
        <f t="shared" si="63"/>
        <v>1651.0666666666973</v>
      </c>
      <c r="J239" s="42">
        <f t="shared" si="57"/>
        <v>3906.6222222222532</v>
      </c>
      <c r="K239" s="39">
        <f t="shared" si="64"/>
        <v>506584.59711142315</v>
      </c>
      <c r="L239" s="40">
        <f t="shared" si="71"/>
        <v>2394.6240920958644</v>
      </c>
      <c r="M239" s="41">
        <f t="shared" si="58"/>
        <v>2575.1383686497343</v>
      </c>
      <c r="N239" s="42">
        <f t="shared" si="59"/>
        <v>4969.7624607455982</v>
      </c>
      <c r="O239" s="39" t="str">
        <f t="shared" si="65"/>
        <v/>
      </c>
      <c r="P239" s="43">
        <f>IF(O239="",0,IF(A239&lt;MIN(Nadpłaty!E:E),0,IF(O239&lt;IFERROR(VLOOKUP(A239,Nadpłaty!$E:$F,2,FALSE),Nadpłaty!$I$2*Kredyt!$B$7),O239-Q239,IF(A239&gt;MAX(Nadpłaty!$E:$E),Nadpłaty!$I$2*Kredyt!$B$7,IFERROR(VLOOKUP(A239,Nadpłaty!$E:$F,2,FALSE),0)))))</f>
        <v>0</v>
      </c>
      <c r="Q239" s="40" t="str">
        <f t="shared" si="66"/>
        <v/>
      </c>
      <c r="R239" s="41" t="str">
        <f t="shared" si="67"/>
        <v/>
      </c>
      <c r="S239" s="42">
        <f t="shared" si="60"/>
        <v>0</v>
      </c>
      <c r="T239" s="39" t="str">
        <f t="shared" si="68"/>
        <v/>
      </c>
      <c r="U239" s="43">
        <f>IF(T239="",0,IF(A239&lt;MIN(Nadpłaty!J:J),0,IF(T239&lt;IFERROR(VLOOKUP(A239,Nadpłaty!$E:$F,2,FALSE),Nadpłaty!$I$2*Kredyt!$B$7),T239-V239,IF(A239&gt;MAX(Nadpłaty!$E:$E),Nadpłaty!$I$2*Kredyt!$B$7,IFERROR(VLOOKUP(A239,Nadpłaty!$E:$F,2,FALSE),0)))))</f>
        <v>0</v>
      </c>
      <c r="V239" s="40" t="str">
        <f t="shared" si="69"/>
        <v/>
      </c>
      <c r="W239" s="41" t="str">
        <f t="shared" si="61"/>
        <v/>
      </c>
      <c r="X239" s="42">
        <f t="shared" si="72"/>
        <v>0</v>
      </c>
      <c r="Y239" s="2"/>
    </row>
    <row r="240" spans="1:25" ht="12.75" customHeight="1" x14ac:dyDescent="0.2">
      <c r="A240" s="27">
        <f t="shared" si="70"/>
        <v>50890</v>
      </c>
      <c r="B240" s="25">
        <f>ROWS($B$23:B240)</f>
        <v>218</v>
      </c>
      <c r="C240" s="34">
        <f>MIN(IF(A240&lt;=WIBOR!$K$5,0,ROUND(YEARFRAC(A240,WIBOR!$K$5)*12,0)),$B$10)</f>
        <v>36</v>
      </c>
      <c r="D240" s="28">
        <f>($B$9-IF(Kredyt!$B$5="3M",WIBOR!$K$6,WIBOR!$K$7)/100)*MIN(IF(A240&lt;=WIBOR!$K$5,0,ROUND(YEARFRAC(A240,WIBOR!$K$5)*12,0)),$B$10)/$B$10+IF(Kredyt!$B$5="3M",WIBOR!$K$6,WIBOR!$K$7)/100</f>
        <v>0.04</v>
      </c>
      <c r="E240" s="28">
        <f>IFERROR(VLOOKUP(A240,WIBOR!$F:$H,IF(Kredyt!$B$5="3M",2,3),FALSE)/100,$B$9)</f>
        <v>0.04</v>
      </c>
      <c r="F240" s="26">
        <f t="shared" si="73"/>
        <v>6.0999999999999999E-2</v>
      </c>
      <c r="G240" s="39">
        <f t="shared" si="62"/>
        <v>322544.44444445043</v>
      </c>
      <c r="H240" s="40">
        <f t="shared" si="56"/>
        <v>2255.5555555555557</v>
      </c>
      <c r="I240" s="41">
        <f t="shared" si="63"/>
        <v>1639.6009259259563</v>
      </c>
      <c r="J240" s="42">
        <f t="shared" si="57"/>
        <v>3895.1564814815119</v>
      </c>
      <c r="K240" s="39">
        <f t="shared" si="64"/>
        <v>504189.97301932727</v>
      </c>
      <c r="L240" s="40">
        <f t="shared" si="71"/>
        <v>2406.7967645640188</v>
      </c>
      <c r="M240" s="41">
        <f t="shared" si="58"/>
        <v>2562.9656961815804</v>
      </c>
      <c r="N240" s="42">
        <f t="shared" si="59"/>
        <v>4969.7624607455991</v>
      </c>
      <c r="O240" s="39" t="str">
        <f t="shared" si="65"/>
        <v/>
      </c>
      <c r="P240" s="43">
        <f>IF(O240="",0,IF(A240&lt;MIN(Nadpłaty!E:E),0,IF(O240&lt;IFERROR(VLOOKUP(A240,Nadpłaty!$E:$F,2,FALSE),Nadpłaty!$I$2*Kredyt!$B$7),O240-Q240,IF(A240&gt;MAX(Nadpłaty!$E:$E),Nadpłaty!$I$2*Kredyt!$B$7,IFERROR(VLOOKUP(A240,Nadpłaty!$E:$F,2,FALSE),0)))))</f>
        <v>0</v>
      </c>
      <c r="Q240" s="40" t="str">
        <f t="shared" si="66"/>
        <v/>
      </c>
      <c r="R240" s="41" t="str">
        <f t="shared" si="67"/>
        <v/>
      </c>
      <c r="S240" s="42">
        <f t="shared" si="60"/>
        <v>0</v>
      </c>
      <c r="T240" s="39" t="str">
        <f t="shared" si="68"/>
        <v/>
      </c>
      <c r="U240" s="43">
        <f>IF(T240="",0,IF(A240&lt;MIN(Nadpłaty!J:J),0,IF(T240&lt;IFERROR(VLOOKUP(A240,Nadpłaty!$E:$F,2,FALSE),Nadpłaty!$I$2*Kredyt!$B$7),T240-V240,IF(A240&gt;MAX(Nadpłaty!$E:$E),Nadpłaty!$I$2*Kredyt!$B$7,IFERROR(VLOOKUP(A240,Nadpłaty!$E:$F,2,FALSE),0)))))</f>
        <v>0</v>
      </c>
      <c r="V240" s="40" t="str">
        <f t="shared" si="69"/>
        <v/>
      </c>
      <c r="W240" s="41" t="str">
        <f t="shared" si="61"/>
        <v/>
      </c>
      <c r="X240" s="42">
        <f t="shared" si="72"/>
        <v>0</v>
      </c>
      <c r="Y240" s="2"/>
    </row>
    <row r="241" spans="1:25" ht="12.75" customHeight="1" x14ac:dyDescent="0.2">
      <c r="A241" s="27">
        <f t="shared" si="70"/>
        <v>50921</v>
      </c>
      <c r="B241" s="25">
        <f>ROWS($B$23:B241)</f>
        <v>219</v>
      </c>
      <c r="C241" s="34">
        <f>MIN(IF(A241&lt;=WIBOR!$K$5,0,ROUND(YEARFRAC(A241,WIBOR!$K$5)*12,0)),$B$10)</f>
        <v>36</v>
      </c>
      <c r="D241" s="28">
        <f>($B$9-IF(Kredyt!$B$5="3M",WIBOR!$K$6,WIBOR!$K$7)/100)*MIN(IF(A241&lt;=WIBOR!$K$5,0,ROUND(YEARFRAC(A241,WIBOR!$K$5)*12,0)),$B$10)/$B$10+IF(Kredyt!$B$5="3M",WIBOR!$K$6,WIBOR!$K$7)/100</f>
        <v>0.04</v>
      </c>
      <c r="E241" s="28">
        <f>IFERROR(VLOOKUP(A241,WIBOR!$F:$H,IF(Kredyt!$B$5="3M",2,3),FALSE)/100,$B$9)</f>
        <v>0.04</v>
      </c>
      <c r="F241" s="26">
        <f t="shared" si="73"/>
        <v>6.0999999999999999E-2</v>
      </c>
      <c r="G241" s="39">
        <f t="shared" si="62"/>
        <v>320288.88888889487</v>
      </c>
      <c r="H241" s="40">
        <f t="shared" si="56"/>
        <v>2255.5555555555557</v>
      </c>
      <c r="I241" s="41">
        <f t="shared" si="63"/>
        <v>1628.1351851852157</v>
      </c>
      <c r="J241" s="42">
        <f t="shared" si="57"/>
        <v>3883.6907407407716</v>
      </c>
      <c r="K241" s="39">
        <f t="shared" si="64"/>
        <v>501783.17625476327</v>
      </c>
      <c r="L241" s="40">
        <f t="shared" si="71"/>
        <v>2419.0313147838865</v>
      </c>
      <c r="M241" s="41">
        <f t="shared" si="58"/>
        <v>2550.7311459617131</v>
      </c>
      <c r="N241" s="42">
        <f t="shared" si="59"/>
        <v>4969.7624607456</v>
      </c>
      <c r="O241" s="39" t="str">
        <f t="shared" si="65"/>
        <v/>
      </c>
      <c r="P241" s="43">
        <f>IF(O241="",0,IF(A241&lt;MIN(Nadpłaty!E:E),0,IF(O241&lt;IFERROR(VLOOKUP(A241,Nadpłaty!$E:$F,2,FALSE),Nadpłaty!$I$2*Kredyt!$B$7),O241-Q241,IF(A241&gt;MAX(Nadpłaty!$E:$E),Nadpłaty!$I$2*Kredyt!$B$7,IFERROR(VLOOKUP(A241,Nadpłaty!$E:$F,2,FALSE),0)))))</f>
        <v>0</v>
      </c>
      <c r="Q241" s="40" t="str">
        <f t="shared" si="66"/>
        <v/>
      </c>
      <c r="R241" s="41" t="str">
        <f t="shared" si="67"/>
        <v/>
      </c>
      <c r="S241" s="42">
        <f t="shared" si="60"/>
        <v>0</v>
      </c>
      <c r="T241" s="39" t="str">
        <f t="shared" si="68"/>
        <v/>
      </c>
      <c r="U241" s="43">
        <f>IF(T241="",0,IF(A241&lt;MIN(Nadpłaty!J:J),0,IF(T241&lt;IFERROR(VLOOKUP(A241,Nadpłaty!$E:$F,2,FALSE),Nadpłaty!$I$2*Kredyt!$B$7),T241-V241,IF(A241&gt;MAX(Nadpłaty!$E:$E),Nadpłaty!$I$2*Kredyt!$B$7,IFERROR(VLOOKUP(A241,Nadpłaty!$E:$F,2,FALSE),0)))))</f>
        <v>0</v>
      </c>
      <c r="V241" s="40" t="str">
        <f t="shared" si="69"/>
        <v/>
      </c>
      <c r="W241" s="41" t="str">
        <f t="shared" si="61"/>
        <v/>
      </c>
      <c r="X241" s="42">
        <f t="shared" si="72"/>
        <v>0</v>
      </c>
      <c r="Y241" s="2"/>
    </row>
    <row r="242" spans="1:25" ht="12.75" customHeight="1" x14ac:dyDescent="0.2">
      <c r="A242" s="27">
        <f t="shared" si="70"/>
        <v>50951</v>
      </c>
      <c r="B242" s="25">
        <f>ROWS($B$23:B242)</f>
        <v>220</v>
      </c>
      <c r="C242" s="34">
        <f>MIN(IF(A242&lt;=WIBOR!$K$5,0,ROUND(YEARFRAC(A242,WIBOR!$K$5)*12,0)),$B$10)</f>
        <v>36</v>
      </c>
      <c r="D242" s="28">
        <f>($B$9-IF(Kredyt!$B$5="3M",WIBOR!$K$6,WIBOR!$K$7)/100)*MIN(IF(A242&lt;=WIBOR!$K$5,0,ROUND(YEARFRAC(A242,WIBOR!$K$5)*12,0)),$B$10)/$B$10+IF(Kredyt!$B$5="3M",WIBOR!$K$6,WIBOR!$K$7)/100</f>
        <v>0.04</v>
      </c>
      <c r="E242" s="28">
        <f>IFERROR(VLOOKUP(A242,WIBOR!$F:$H,IF(Kredyt!$B$5="3M",2,3),FALSE)/100,$B$9)</f>
        <v>0.04</v>
      </c>
      <c r="F242" s="26">
        <f t="shared" si="73"/>
        <v>6.0999999999999999E-2</v>
      </c>
      <c r="G242" s="39">
        <f t="shared" si="62"/>
        <v>318033.33333333931</v>
      </c>
      <c r="H242" s="40">
        <f t="shared" si="56"/>
        <v>2255.5555555555557</v>
      </c>
      <c r="I242" s="41">
        <f t="shared" si="63"/>
        <v>1616.6694444444747</v>
      </c>
      <c r="J242" s="42">
        <f t="shared" si="57"/>
        <v>3872.2250000000304</v>
      </c>
      <c r="K242" s="39">
        <f t="shared" si="64"/>
        <v>499364.14493997936</v>
      </c>
      <c r="L242" s="40">
        <f t="shared" si="71"/>
        <v>2431.3280573007037</v>
      </c>
      <c r="M242" s="41">
        <f t="shared" si="58"/>
        <v>2538.434403444895</v>
      </c>
      <c r="N242" s="42">
        <f t="shared" si="59"/>
        <v>4969.7624607455982</v>
      </c>
      <c r="O242" s="39" t="str">
        <f t="shared" si="65"/>
        <v/>
      </c>
      <c r="P242" s="43">
        <f>IF(O242="",0,IF(A242&lt;MIN(Nadpłaty!E:E),0,IF(O242&lt;IFERROR(VLOOKUP(A242,Nadpłaty!$E:$F,2,FALSE),Nadpłaty!$I$2*Kredyt!$B$7),O242-Q242,IF(A242&gt;MAX(Nadpłaty!$E:$E),Nadpłaty!$I$2*Kredyt!$B$7,IFERROR(VLOOKUP(A242,Nadpłaty!$E:$F,2,FALSE),0)))))</f>
        <v>0</v>
      </c>
      <c r="Q242" s="40" t="str">
        <f t="shared" si="66"/>
        <v/>
      </c>
      <c r="R242" s="41" t="str">
        <f t="shared" si="67"/>
        <v/>
      </c>
      <c r="S242" s="42">
        <f t="shared" si="60"/>
        <v>0</v>
      </c>
      <c r="T242" s="39" t="str">
        <f t="shared" si="68"/>
        <v/>
      </c>
      <c r="U242" s="43">
        <f>IF(T242="",0,IF(A242&lt;MIN(Nadpłaty!J:J),0,IF(T242&lt;IFERROR(VLOOKUP(A242,Nadpłaty!$E:$F,2,FALSE),Nadpłaty!$I$2*Kredyt!$B$7),T242-V242,IF(A242&gt;MAX(Nadpłaty!$E:$E),Nadpłaty!$I$2*Kredyt!$B$7,IFERROR(VLOOKUP(A242,Nadpłaty!$E:$F,2,FALSE),0)))))</f>
        <v>0</v>
      </c>
      <c r="V242" s="40" t="str">
        <f t="shared" si="69"/>
        <v/>
      </c>
      <c r="W242" s="41" t="str">
        <f t="shared" si="61"/>
        <v/>
      </c>
      <c r="X242" s="42">
        <f t="shared" si="72"/>
        <v>0</v>
      </c>
      <c r="Y242" s="2"/>
    </row>
    <row r="243" spans="1:25" ht="12.75" customHeight="1" x14ac:dyDescent="0.2">
      <c r="A243" s="27">
        <f t="shared" si="70"/>
        <v>50982</v>
      </c>
      <c r="B243" s="25">
        <f>ROWS($B$23:B243)</f>
        <v>221</v>
      </c>
      <c r="C243" s="34">
        <f>MIN(IF(A243&lt;=WIBOR!$K$5,0,ROUND(YEARFRAC(A243,WIBOR!$K$5)*12,0)),$B$10)</f>
        <v>36</v>
      </c>
      <c r="D243" s="28">
        <f>($B$9-IF(Kredyt!$B$5="3M",WIBOR!$K$6,WIBOR!$K$7)/100)*MIN(IF(A243&lt;=WIBOR!$K$5,0,ROUND(YEARFRAC(A243,WIBOR!$K$5)*12,0)),$B$10)/$B$10+IF(Kredyt!$B$5="3M",WIBOR!$K$6,WIBOR!$K$7)/100</f>
        <v>0.04</v>
      </c>
      <c r="E243" s="28">
        <f>IFERROR(VLOOKUP(A243,WIBOR!$F:$H,IF(Kredyt!$B$5="3M",2,3),FALSE)/100,$B$9)</f>
        <v>0.04</v>
      </c>
      <c r="F243" s="26">
        <f t="shared" si="73"/>
        <v>6.0999999999999999E-2</v>
      </c>
      <c r="G243" s="39">
        <f t="shared" si="62"/>
        <v>315777.77777778375</v>
      </c>
      <c r="H243" s="40">
        <f t="shared" si="56"/>
        <v>2255.5555555555557</v>
      </c>
      <c r="I243" s="41">
        <f t="shared" si="63"/>
        <v>1605.2037037037342</v>
      </c>
      <c r="J243" s="42">
        <f t="shared" si="57"/>
        <v>3860.75925925929</v>
      </c>
      <c r="K243" s="39">
        <f t="shared" si="64"/>
        <v>496932.81688267866</v>
      </c>
      <c r="L243" s="40">
        <f t="shared" si="71"/>
        <v>2443.687308258649</v>
      </c>
      <c r="M243" s="41">
        <f t="shared" si="58"/>
        <v>2526.0751524869497</v>
      </c>
      <c r="N243" s="42">
        <f t="shared" si="59"/>
        <v>4969.7624607455982</v>
      </c>
      <c r="O243" s="39" t="str">
        <f t="shared" si="65"/>
        <v/>
      </c>
      <c r="P243" s="43">
        <f>IF(O243="",0,IF(A243&lt;MIN(Nadpłaty!E:E),0,IF(O243&lt;IFERROR(VLOOKUP(A243,Nadpłaty!$E:$F,2,FALSE),Nadpłaty!$I$2*Kredyt!$B$7),O243-Q243,IF(A243&gt;MAX(Nadpłaty!$E:$E),Nadpłaty!$I$2*Kredyt!$B$7,IFERROR(VLOOKUP(A243,Nadpłaty!$E:$F,2,FALSE),0)))))</f>
        <v>0</v>
      </c>
      <c r="Q243" s="40" t="str">
        <f t="shared" si="66"/>
        <v/>
      </c>
      <c r="R243" s="41" t="str">
        <f t="shared" si="67"/>
        <v/>
      </c>
      <c r="S243" s="42">
        <f t="shared" si="60"/>
        <v>0</v>
      </c>
      <c r="T243" s="39" t="str">
        <f t="shared" si="68"/>
        <v/>
      </c>
      <c r="U243" s="43">
        <f>IF(T243="",0,IF(A243&lt;MIN(Nadpłaty!J:J),0,IF(T243&lt;IFERROR(VLOOKUP(A243,Nadpłaty!$E:$F,2,FALSE),Nadpłaty!$I$2*Kredyt!$B$7),T243-V243,IF(A243&gt;MAX(Nadpłaty!$E:$E),Nadpłaty!$I$2*Kredyt!$B$7,IFERROR(VLOOKUP(A243,Nadpłaty!$E:$F,2,FALSE),0)))))</f>
        <v>0</v>
      </c>
      <c r="V243" s="40" t="str">
        <f t="shared" si="69"/>
        <v/>
      </c>
      <c r="W243" s="41" t="str">
        <f t="shared" si="61"/>
        <v/>
      </c>
      <c r="X243" s="42">
        <f t="shared" si="72"/>
        <v>0</v>
      </c>
      <c r="Y243" s="2"/>
    </row>
    <row r="244" spans="1:25" ht="12.75" customHeight="1" x14ac:dyDescent="0.2">
      <c r="A244" s="27">
        <f t="shared" si="70"/>
        <v>51013</v>
      </c>
      <c r="B244" s="25">
        <f>ROWS($B$23:B244)</f>
        <v>222</v>
      </c>
      <c r="C244" s="34">
        <f>MIN(IF(A244&lt;=WIBOR!$K$5,0,ROUND(YEARFRAC(A244,WIBOR!$K$5)*12,0)),$B$10)</f>
        <v>36</v>
      </c>
      <c r="D244" s="28">
        <f>($B$9-IF(Kredyt!$B$5="3M",WIBOR!$K$6,WIBOR!$K$7)/100)*MIN(IF(A244&lt;=WIBOR!$K$5,0,ROUND(YEARFRAC(A244,WIBOR!$K$5)*12,0)),$B$10)/$B$10+IF(Kredyt!$B$5="3M",WIBOR!$K$6,WIBOR!$K$7)/100</f>
        <v>0.04</v>
      </c>
      <c r="E244" s="28">
        <f>IFERROR(VLOOKUP(A244,WIBOR!$F:$H,IF(Kredyt!$B$5="3M",2,3),FALSE)/100,$B$9)</f>
        <v>0.04</v>
      </c>
      <c r="F244" s="26">
        <f t="shared" si="73"/>
        <v>6.0999999999999999E-2</v>
      </c>
      <c r="G244" s="39">
        <f t="shared" si="62"/>
        <v>313522.22222222819</v>
      </c>
      <c r="H244" s="40">
        <f t="shared" si="56"/>
        <v>2255.5555555555557</v>
      </c>
      <c r="I244" s="41">
        <f t="shared" si="63"/>
        <v>1593.7379629629932</v>
      </c>
      <c r="J244" s="42">
        <f t="shared" si="57"/>
        <v>3849.2935185185488</v>
      </c>
      <c r="K244" s="39">
        <f t="shared" si="64"/>
        <v>494489.12957441999</v>
      </c>
      <c r="L244" s="40">
        <f t="shared" si="71"/>
        <v>2456.109385408964</v>
      </c>
      <c r="M244" s="41">
        <f t="shared" si="58"/>
        <v>2513.6530753366346</v>
      </c>
      <c r="N244" s="42">
        <f t="shared" si="59"/>
        <v>4969.7624607455982</v>
      </c>
      <c r="O244" s="39" t="str">
        <f t="shared" si="65"/>
        <v/>
      </c>
      <c r="P244" s="43">
        <f>IF(O244="",0,IF(A244&lt;MIN(Nadpłaty!E:E),0,IF(O244&lt;IFERROR(VLOOKUP(A244,Nadpłaty!$E:$F,2,FALSE),Nadpłaty!$I$2*Kredyt!$B$7),O244-Q244,IF(A244&gt;MAX(Nadpłaty!$E:$E),Nadpłaty!$I$2*Kredyt!$B$7,IFERROR(VLOOKUP(A244,Nadpłaty!$E:$F,2,FALSE),0)))))</f>
        <v>0</v>
      </c>
      <c r="Q244" s="40" t="str">
        <f t="shared" si="66"/>
        <v/>
      </c>
      <c r="R244" s="41" t="str">
        <f t="shared" si="67"/>
        <v/>
      </c>
      <c r="S244" s="42">
        <f t="shared" si="60"/>
        <v>0</v>
      </c>
      <c r="T244" s="39" t="str">
        <f t="shared" si="68"/>
        <v/>
      </c>
      <c r="U244" s="43">
        <f>IF(T244="",0,IF(A244&lt;MIN(Nadpłaty!J:J),0,IF(T244&lt;IFERROR(VLOOKUP(A244,Nadpłaty!$E:$F,2,FALSE),Nadpłaty!$I$2*Kredyt!$B$7),T244-V244,IF(A244&gt;MAX(Nadpłaty!$E:$E),Nadpłaty!$I$2*Kredyt!$B$7,IFERROR(VLOOKUP(A244,Nadpłaty!$E:$F,2,FALSE),0)))))</f>
        <v>0</v>
      </c>
      <c r="V244" s="40" t="str">
        <f t="shared" si="69"/>
        <v/>
      </c>
      <c r="W244" s="41" t="str">
        <f t="shared" si="61"/>
        <v/>
      </c>
      <c r="X244" s="42">
        <f t="shared" si="72"/>
        <v>0</v>
      </c>
      <c r="Y244" s="2"/>
    </row>
    <row r="245" spans="1:25" ht="12.75" customHeight="1" x14ac:dyDescent="0.2">
      <c r="A245" s="27">
        <f t="shared" si="70"/>
        <v>51043</v>
      </c>
      <c r="B245" s="25">
        <f>ROWS($B$23:B245)</f>
        <v>223</v>
      </c>
      <c r="C245" s="34">
        <f>MIN(IF(A245&lt;=WIBOR!$K$5,0,ROUND(YEARFRAC(A245,WIBOR!$K$5)*12,0)),$B$10)</f>
        <v>36</v>
      </c>
      <c r="D245" s="28">
        <f>($B$9-IF(Kredyt!$B$5="3M",WIBOR!$K$6,WIBOR!$K$7)/100)*MIN(IF(A245&lt;=WIBOR!$K$5,0,ROUND(YEARFRAC(A245,WIBOR!$K$5)*12,0)),$B$10)/$B$10+IF(Kredyt!$B$5="3M",WIBOR!$K$6,WIBOR!$K$7)/100</f>
        <v>0.04</v>
      </c>
      <c r="E245" s="28">
        <f>IFERROR(VLOOKUP(A245,WIBOR!$F:$H,IF(Kredyt!$B$5="3M",2,3),FALSE)/100,$B$9)</f>
        <v>0.04</v>
      </c>
      <c r="F245" s="26">
        <f t="shared" si="73"/>
        <v>6.0999999999999999E-2</v>
      </c>
      <c r="G245" s="39">
        <f t="shared" si="62"/>
        <v>311266.66666667262</v>
      </c>
      <c r="H245" s="40">
        <f t="shared" si="56"/>
        <v>2255.5555555555557</v>
      </c>
      <c r="I245" s="41">
        <f t="shared" si="63"/>
        <v>1582.2722222222526</v>
      </c>
      <c r="J245" s="42">
        <f t="shared" si="57"/>
        <v>3837.8277777778085</v>
      </c>
      <c r="K245" s="39">
        <f t="shared" si="64"/>
        <v>492033.020189011</v>
      </c>
      <c r="L245" s="40">
        <f t="shared" si="71"/>
        <v>2468.5946081181255</v>
      </c>
      <c r="M245" s="41">
        <f t="shared" si="58"/>
        <v>2501.1678526274723</v>
      </c>
      <c r="N245" s="42">
        <f t="shared" si="59"/>
        <v>4969.7624607455982</v>
      </c>
      <c r="O245" s="39" t="str">
        <f t="shared" si="65"/>
        <v/>
      </c>
      <c r="P245" s="43">
        <f>IF(O245="",0,IF(A245&lt;MIN(Nadpłaty!E:E),0,IF(O245&lt;IFERROR(VLOOKUP(A245,Nadpłaty!$E:$F,2,FALSE),Nadpłaty!$I$2*Kredyt!$B$7),O245-Q245,IF(A245&gt;MAX(Nadpłaty!$E:$E),Nadpłaty!$I$2*Kredyt!$B$7,IFERROR(VLOOKUP(A245,Nadpłaty!$E:$F,2,FALSE),0)))))</f>
        <v>0</v>
      </c>
      <c r="Q245" s="40" t="str">
        <f t="shared" si="66"/>
        <v/>
      </c>
      <c r="R245" s="41" t="str">
        <f t="shared" si="67"/>
        <v/>
      </c>
      <c r="S245" s="42">
        <f t="shared" si="60"/>
        <v>0</v>
      </c>
      <c r="T245" s="39" t="str">
        <f t="shared" si="68"/>
        <v/>
      </c>
      <c r="U245" s="43">
        <f>IF(T245="",0,IF(A245&lt;MIN(Nadpłaty!J:J),0,IF(T245&lt;IFERROR(VLOOKUP(A245,Nadpłaty!$E:$F,2,FALSE),Nadpłaty!$I$2*Kredyt!$B$7),T245-V245,IF(A245&gt;MAX(Nadpłaty!$E:$E),Nadpłaty!$I$2*Kredyt!$B$7,IFERROR(VLOOKUP(A245,Nadpłaty!$E:$F,2,FALSE),0)))))</f>
        <v>0</v>
      </c>
      <c r="V245" s="40" t="str">
        <f t="shared" si="69"/>
        <v/>
      </c>
      <c r="W245" s="41" t="str">
        <f t="shared" si="61"/>
        <v/>
      </c>
      <c r="X245" s="42">
        <f t="shared" si="72"/>
        <v>0</v>
      </c>
      <c r="Y245" s="2"/>
    </row>
    <row r="246" spans="1:25" ht="12.75" customHeight="1" x14ac:dyDescent="0.2">
      <c r="A246" s="27">
        <f t="shared" si="70"/>
        <v>51074</v>
      </c>
      <c r="B246" s="25">
        <f>ROWS($B$23:B246)</f>
        <v>224</v>
      </c>
      <c r="C246" s="34">
        <f>MIN(IF(A246&lt;=WIBOR!$K$5,0,ROUND(YEARFRAC(A246,WIBOR!$K$5)*12,0)),$B$10)</f>
        <v>36</v>
      </c>
      <c r="D246" s="28">
        <f>($B$9-IF(Kredyt!$B$5="3M",WIBOR!$K$6,WIBOR!$K$7)/100)*MIN(IF(A246&lt;=WIBOR!$K$5,0,ROUND(YEARFRAC(A246,WIBOR!$K$5)*12,0)),$B$10)/$B$10+IF(Kredyt!$B$5="3M",WIBOR!$K$6,WIBOR!$K$7)/100</f>
        <v>0.04</v>
      </c>
      <c r="E246" s="28">
        <f>IFERROR(VLOOKUP(A246,WIBOR!$F:$H,IF(Kredyt!$B$5="3M",2,3),FALSE)/100,$B$9)</f>
        <v>0.04</v>
      </c>
      <c r="F246" s="26">
        <f t="shared" si="73"/>
        <v>6.0999999999999999E-2</v>
      </c>
      <c r="G246" s="39">
        <f t="shared" si="62"/>
        <v>309011.11111111706</v>
      </c>
      <c r="H246" s="40">
        <f t="shared" si="56"/>
        <v>2255.5555555555557</v>
      </c>
      <c r="I246" s="41">
        <f t="shared" si="63"/>
        <v>1570.8064814815116</v>
      </c>
      <c r="J246" s="42">
        <f t="shared" si="57"/>
        <v>3826.3620370370672</v>
      </c>
      <c r="K246" s="39">
        <f t="shared" si="64"/>
        <v>489564.42558089289</v>
      </c>
      <c r="L246" s="40">
        <f t="shared" si="71"/>
        <v>2481.1432973760593</v>
      </c>
      <c r="M246" s="41">
        <f t="shared" si="58"/>
        <v>2488.6191633695389</v>
      </c>
      <c r="N246" s="42">
        <f t="shared" si="59"/>
        <v>4969.7624607455982</v>
      </c>
      <c r="O246" s="39" t="str">
        <f t="shared" si="65"/>
        <v/>
      </c>
      <c r="P246" s="43">
        <f>IF(O246="",0,IF(A246&lt;MIN(Nadpłaty!E:E),0,IF(O246&lt;IFERROR(VLOOKUP(A246,Nadpłaty!$E:$F,2,FALSE),Nadpłaty!$I$2*Kredyt!$B$7),O246-Q246,IF(A246&gt;MAX(Nadpłaty!$E:$E),Nadpłaty!$I$2*Kredyt!$B$7,IFERROR(VLOOKUP(A246,Nadpłaty!$E:$F,2,FALSE),0)))))</f>
        <v>0</v>
      </c>
      <c r="Q246" s="40" t="str">
        <f t="shared" si="66"/>
        <v/>
      </c>
      <c r="R246" s="41" t="str">
        <f t="shared" si="67"/>
        <v/>
      </c>
      <c r="S246" s="42">
        <f t="shared" si="60"/>
        <v>0</v>
      </c>
      <c r="T246" s="39" t="str">
        <f t="shared" si="68"/>
        <v/>
      </c>
      <c r="U246" s="43">
        <f>IF(T246="",0,IF(A246&lt;MIN(Nadpłaty!J:J),0,IF(T246&lt;IFERROR(VLOOKUP(A246,Nadpłaty!$E:$F,2,FALSE),Nadpłaty!$I$2*Kredyt!$B$7),T246-V246,IF(A246&gt;MAX(Nadpłaty!$E:$E),Nadpłaty!$I$2*Kredyt!$B$7,IFERROR(VLOOKUP(A246,Nadpłaty!$E:$F,2,FALSE),0)))))</f>
        <v>0</v>
      </c>
      <c r="V246" s="40" t="str">
        <f t="shared" si="69"/>
        <v/>
      </c>
      <c r="W246" s="41" t="str">
        <f t="shared" si="61"/>
        <v/>
      </c>
      <c r="X246" s="42">
        <f t="shared" si="72"/>
        <v>0</v>
      </c>
      <c r="Y246" s="2"/>
    </row>
    <row r="247" spans="1:25" ht="12.75" customHeight="1" x14ac:dyDescent="0.2">
      <c r="A247" s="27">
        <f t="shared" si="70"/>
        <v>51104</v>
      </c>
      <c r="B247" s="25">
        <f>ROWS($B$23:B247)</f>
        <v>225</v>
      </c>
      <c r="C247" s="34">
        <f>MIN(IF(A247&lt;=WIBOR!$K$5,0,ROUND(YEARFRAC(A247,WIBOR!$K$5)*12,0)),$B$10)</f>
        <v>36</v>
      </c>
      <c r="D247" s="28">
        <f>($B$9-IF(Kredyt!$B$5="3M",WIBOR!$K$6,WIBOR!$K$7)/100)*MIN(IF(A247&lt;=WIBOR!$K$5,0,ROUND(YEARFRAC(A247,WIBOR!$K$5)*12,0)),$B$10)/$B$10+IF(Kredyt!$B$5="3M",WIBOR!$K$6,WIBOR!$K$7)/100</f>
        <v>0.04</v>
      </c>
      <c r="E247" s="28">
        <f>IFERROR(VLOOKUP(A247,WIBOR!$F:$H,IF(Kredyt!$B$5="3M",2,3),FALSE)/100,$B$9)</f>
        <v>0.04</v>
      </c>
      <c r="F247" s="26">
        <f t="shared" si="73"/>
        <v>6.0999999999999999E-2</v>
      </c>
      <c r="G247" s="39">
        <f t="shared" si="62"/>
        <v>306755.5555555615</v>
      </c>
      <c r="H247" s="40">
        <f t="shared" si="56"/>
        <v>2255.5555555555557</v>
      </c>
      <c r="I247" s="41">
        <f t="shared" si="63"/>
        <v>1559.340740740771</v>
      </c>
      <c r="J247" s="42">
        <f t="shared" si="57"/>
        <v>3814.8962962963269</v>
      </c>
      <c r="K247" s="39">
        <f t="shared" si="64"/>
        <v>487083.28228351683</v>
      </c>
      <c r="L247" s="40">
        <f t="shared" si="71"/>
        <v>2493.7557758043881</v>
      </c>
      <c r="M247" s="41">
        <f t="shared" si="58"/>
        <v>2476.0066849412106</v>
      </c>
      <c r="N247" s="42">
        <f t="shared" si="59"/>
        <v>4969.7624607455982</v>
      </c>
      <c r="O247" s="39" t="str">
        <f t="shared" si="65"/>
        <v/>
      </c>
      <c r="P247" s="43">
        <f>IF(O247="",0,IF(A247&lt;MIN(Nadpłaty!E:E),0,IF(O247&lt;IFERROR(VLOOKUP(A247,Nadpłaty!$E:$F,2,FALSE),Nadpłaty!$I$2*Kredyt!$B$7),O247-Q247,IF(A247&gt;MAX(Nadpłaty!$E:$E),Nadpłaty!$I$2*Kredyt!$B$7,IFERROR(VLOOKUP(A247,Nadpłaty!$E:$F,2,FALSE),0)))))</f>
        <v>0</v>
      </c>
      <c r="Q247" s="40" t="str">
        <f t="shared" si="66"/>
        <v/>
      </c>
      <c r="R247" s="41" t="str">
        <f t="shared" si="67"/>
        <v/>
      </c>
      <c r="S247" s="42">
        <f t="shared" si="60"/>
        <v>0</v>
      </c>
      <c r="T247" s="39" t="str">
        <f t="shared" si="68"/>
        <v/>
      </c>
      <c r="U247" s="43">
        <f>IF(T247="",0,IF(A247&lt;MIN(Nadpłaty!J:J),0,IF(T247&lt;IFERROR(VLOOKUP(A247,Nadpłaty!$E:$F,2,FALSE),Nadpłaty!$I$2*Kredyt!$B$7),T247-V247,IF(A247&gt;MAX(Nadpłaty!$E:$E),Nadpłaty!$I$2*Kredyt!$B$7,IFERROR(VLOOKUP(A247,Nadpłaty!$E:$F,2,FALSE),0)))))</f>
        <v>0</v>
      </c>
      <c r="V247" s="40" t="str">
        <f t="shared" si="69"/>
        <v/>
      </c>
      <c r="W247" s="41" t="str">
        <f t="shared" si="61"/>
        <v/>
      </c>
      <c r="X247" s="42">
        <f t="shared" si="72"/>
        <v>0</v>
      </c>
      <c r="Y247" s="2"/>
    </row>
    <row r="248" spans="1:25" ht="12.75" customHeight="1" x14ac:dyDescent="0.2">
      <c r="A248" s="27">
        <f t="shared" si="70"/>
        <v>51135</v>
      </c>
      <c r="B248" s="25">
        <f>ROWS($B$23:B248)</f>
        <v>226</v>
      </c>
      <c r="C248" s="34">
        <f>MIN(IF(A248&lt;=WIBOR!$K$5,0,ROUND(YEARFRAC(A248,WIBOR!$K$5)*12,0)),$B$10)</f>
        <v>36</v>
      </c>
      <c r="D248" s="28">
        <f>($B$9-IF(Kredyt!$B$5="3M",WIBOR!$K$6,WIBOR!$K$7)/100)*MIN(IF(A248&lt;=WIBOR!$K$5,0,ROUND(YEARFRAC(A248,WIBOR!$K$5)*12,0)),$B$10)/$B$10+IF(Kredyt!$B$5="3M",WIBOR!$K$6,WIBOR!$K$7)/100</f>
        <v>0.04</v>
      </c>
      <c r="E248" s="28">
        <f>IFERROR(VLOOKUP(A248,WIBOR!$F:$H,IF(Kredyt!$B$5="3M",2,3),FALSE)/100,$B$9)</f>
        <v>0.04</v>
      </c>
      <c r="F248" s="26">
        <f t="shared" si="73"/>
        <v>6.0999999999999999E-2</v>
      </c>
      <c r="G248" s="39">
        <f t="shared" si="62"/>
        <v>304500.00000000594</v>
      </c>
      <c r="H248" s="40">
        <f t="shared" si="56"/>
        <v>2255.5555555555557</v>
      </c>
      <c r="I248" s="41">
        <f t="shared" si="63"/>
        <v>1547.87500000003</v>
      </c>
      <c r="J248" s="42">
        <f t="shared" si="57"/>
        <v>3803.4305555555857</v>
      </c>
      <c r="K248" s="39">
        <f t="shared" si="64"/>
        <v>484589.52650771243</v>
      </c>
      <c r="L248" s="40">
        <f t="shared" si="71"/>
        <v>2506.4323676647268</v>
      </c>
      <c r="M248" s="41">
        <f t="shared" si="58"/>
        <v>2463.3300930808714</v>
      </c>
      <c r="N248" s="42">
        <f t="shared" si="59"/>
        <v>4969.7624607455982</v>
      </c>
      <c r="O248" s="39" t="str">
        <f t="shared" si="65"/>
        <v/>
      </c>
      <c r="P248" s="43">
        <f>IF(O248="",0,IF(A248&lt;MIN(Nadpłaty!E:E),0,IF(O248&lt;IFERROR(VLOOKUP(A248,Nadpłaty!$E:$F,2,FALSE),Nadpłaty!$I$2*Kredyt!$B$7),O248-Q248,IF(A248&gt;MAX(Nadpłaty!$E:$E),Nadpłaty!$I$2*Kredyt!$B$7,IFERROR(VLOOKUP(A248,Nadpłaty!$E:$F,2,FALSE),0)))))</f>
        <v>0</v>
      </c>
      <c r="Q248" s="40" t="str">
        <f t="shared" si="66"/>
        <v/>
      </c>
      <c r="R248" s="41" t="str">
        <f t="shared" si="67"/>
        <v/>
      </c>
      <c r="S248" s="42">
        <f t="shared" si="60"/>
        <v>0</v>
      </c>
      <c r="T248" s="39" t="str">
        <f t="shared" si="68"/>
        <v/>
      </c>
      <c r="U248" s="43">
        <f>IF(T248="",0,IF(A248&lt;MIN(Nadpłaty!J:J),0,IF(T248&lt;IFERROR(VLOOKUP(A248,Nadpłaty!$E:$F,2,FALSE),Nadpłaty!$I$2*Kredyt!$B$7),T248-V248,IF(A248&gt;MAX(Nadpłaty!$E:$E),Nadpłaty!$I$2*Kredyt!$B$7,IFERROR(VLOOKUP(A248,Nadpłaty!$E:$F,2,FALSE),0)))))</f>
        <v>0</v>
      </c>
      <c r="V248" s="40" t="str">
        <f t="shared" si="69"/>
        <v/>
      </c>
      <c r="W248" s="41" t="str">
        <f t="shared" si="61"/>
        <v/>
      </c>
      <c r="X248" s="42">
        <f t="shared" si="72"/>
        <v>0</v>
      </c>
      <c r="Y248" s="2"/>
    </row>
    <row r="249" spans="1:25" ht="12.75" customHeight="1" x14ac:dyDescent="0.2">
      <c r="A249" s="27">
        <f t="shared" si="70"/>
        <v>51166</v>
      </c>
      <c r="B249" s="25">
        <f>ROWS($B$23:B249)</f>
        <v>227</v>
      </c>
      <c r="C249" s="34">
        <f>MIN(IF(A249&lt;=WIBOR!$K$5,0,ROUND(YEARFRAC(A249,WIBOR!$K$5)*12,0)),$B$10)</f>
        <v>36</v>
      </c>
      <c r="D249" s="28">
        <f>($B$9-IF(Kredyt!$B$5="3M",WIBOR!$K$6,WIBOR!$K$7)/100)*MIN(IF(A249&lt;=WIBOR!$K$5,0,ROUND(YEARFRAC(A249,WIBOR!$K$5)*12,0)),$B$10)/$B$10+IF(Kredyt!$B$5="3M",WIBOR!$K$6,WIBOR!$K$7)/100</f>
        <v>0.04</v>
      </c>
      <c r="E249" s="28">
        <f>IFERROR(VLOOKUP(A249,WIBOR!$F:$H,IF(Kredyt!$B$5="3M",2,3),FALSE)/100,$B$9)</f>
        <v>0.04</v>
      </c>
      <c r="F249" s="26">
        <f t="shared" si="73"/>
        <v>6.0999999999999999E-2</v>
      </c>
      <c r="G249" s="39">
        <f t="shared" si="62"/>
        <v>302244.44444445038</v>
      </c>
      <c r="H249" s="40">
        <f t="shared" si="56"/>
        <v>2255.5555555555557</v>
      </c>
      <c r="I249" s="41">
        <f t="shared" si="63"/>
        <v>1536.4092592592895</v>
      </c>
      <c r="J249" s="42">
        <f t="shared" si="57"/>
        <v>3791.9648148148453</v>
      </c>
      <c r="K249" s="39">
        <f t="shared" si="64"/>
        <v>482083.09414004773</v>
      </c>
      <c r="L249" s="40">
        <f t="shared" si="71"/>
        <v>2519.173398867023</v>
      </c>
      <c r="M249" s="41">
        <f t="shared" si="58"/>
        <v>2450.5890618785756</v>
      </c>
      <c r="N249" s="42">
        <f t="shared" si="59"/>
        <v>4969.7624607455982</v>
      </c>
      <c r="O249" s="39" t="str">
        <f t="shared" si="65"/>
        <v/>
      </c>
      <c r="P249" s="43">
        <f>IF(O249="",0,IF(A249&lt;MIN(Nadpłaty!E:E),0,IF(O249&lt;IFERROR(VLOOKUP(A249,Nadpłaty!$E:$F,2,FALSE),Nadpłaty!$I$2*Kredyt!$B$7),O249-Q249,IF(A249&gt;MAX(Nadpłaty!$E:$E),Nadpłaty!$I$2*Kredyt!$B$7,IFERROR(VLOOKUP(A249,Nadpłaty!$E:$F,2,FALSE),0)))))</f>
        <v>0</v>
      </c>
      <c r="Q249" s="40" t="str">
        <f t="shared" si="66"/>
        <v/>
      </c>
      <c r="R249" s="41" t="str">
        <f t="shared" si="67"/>
        <v/>
      </c>
      <c r="S249" s="42">
        <f t="shared" si="60"/>
        <v>0</v>
      </c>
      <c r="T249" s="39" t="str">
        <f t="shared" si="68"/>
        <v/>
      </c>
      <c r="U249" s="43">
        <f>IF(T249="",0,IF(A249&lt;MIN(Nadpłaty!J:J),0,IF(T249&lt;IFERROR(VLOOKUP(A249,Nadpłaty!$E:$F,2,FALSE),Nadpłaty!$I$2*Kredyt!$B$7),T249-V249,IF(A249&gt;MAX(Nadpłaty!$E:$E),Nadpłaty!$I$2*Kredyt!$B$7,IFERROR(VLOOKUP(A249,Nadpłaty!$E:$F,2,FALSE),0)))))</f>
        <v>0</v>
      </c>
      <c r="V249" s="40" t="str">
        <f t="shared" si="69"/>
        <v/>
      </c>
      <c r="W249" s="41" t="str">
        <f t="shared" si="61"/>
        <v/>
      </c>
      <c r="X249" s="42">
        <f t="shared" si="72"/>
        <v>0</v>
      </c>
      <c r="Y249" s="2"/>
    </row>
    <row r="250" spans="1:25" ht="12.75" customHeight="1" x14ac:dyDescent="0.2">
      <c r="A250" s="27">
        <f t="shared" si="70"/>
        <v>51195</v>
      </c>
      <c r="B250" s="25">
        <f>ROWS($B$23:B250)</f>
        <v>228</v>
      </c>
      <c r="C250" s="34">
        <f>MIN(IF(A250&lt;=WIBOR!$K$5,0,ROUND(YEARFRAC(A250,WIBOR!$K$5)*12,0)),$B$10)</f>
        <v>36</v>
      </c>
      <c r="D250" s="28">
        <f>($B$9-IF(Kredyt!$B$5="3M",WIBOR!$K$6,WIBOR!$K$7)/100)*MIN(IF(A250&lt;=WIBOR!$K$5,0,ROUND(YEARFRAC(A250,WIBOR!$K$5)*12,0)),$B$10)/$B$10+IF(Kredyt!$B$5="3M",WIBOR!$K$6,WIBOR!$K$7)/100</f>
        <v>0.04</v>
      </c>
      <c r="E250" s="28">
        <f>IFERROR(VLOOKUP(A250,WIBOR!$F:$H,IF(Kredyt!$B$5="3M",2,3),FALSE)/100,$B$9)</f>
        <v>0.04</v>
      </c>
      <c r="F250" s="26">
        <f t="shared" si="73"/>
        <v>6.0999999999999999E-2</v>
      </c>
      <c r="G250" s="39">
        <f t="shared" si="62"/>
        <v>299988.88888889481</v>
      </c>
      <c r="H250" s="40">
        <f t="shared" si="56"/>
        <v>2255.5555555555557</v>
      </c>
      <c r="I250" s="41">
        <f t="shared" si="63"/>
        <v>1524.9435185185487</v>
      </c>
      <c r="J250" s="42">
        <f t="shared" si="57"/>
        <v>3780.4990740741041</v>
      </c>
      <c r="K250" s="39">
        <f t="shared" si="64"/>
        <v>479563.92074118071</v>
      </c>
      <c r="L250" s="40">
        <f t="shared" si="71"/>
        <v>2531.9791969779303</v>
      </c>
      <c r="M250" s="41">
        <f t="shared" si="58"/>
        <v>2437.7832637676688</v>
      </c>
      <c r="N250" s="42">
        <f t="shared" si="59"/>
        <v>4969.7624607455991</v>
      </c>
      <c r="O250" s="39" t="str">
        <f t="shared" si="65"/>
        <v/>
      </c>
      <c r="P250" s="43">
        <f>IF(O250="",0,IF(A250&lt;MIN(Nadpłaty!E:E),0,IF(O250&lt;IFERROR(VLOOKUP(A250,Nadpłaty!$E:$F,2,FALSE),Nadpłaty!$I$2*Kredyt!$B$7),O250-Q250,IF(A250&gt;MAX(Nadpłaty!$E:$E),Nadpłaty!$I$2*Kredyt!$B$7,IFERROR(VLOOKUP(A250,Nadpłaty!$E:$F,2,FALSE),0)))))</f>
        <v>0</v>
      </c>
      <c r="Q250" s="40" t="str">
        <f t="shared" si="66"/>
        <v/>
      </c>
      <c r="R250" s="41" t="str">
        <f t="shared" si="67"/>
        <v/>
      </c>
      <c r="S250" s="42">
        <f t="shared" si="60"/>
        <v>0</v>
      </c>
      <c r="T250" s="39" t="str">
        <f t="shared" si="68"/>
        <v/>
      </c>
      <c r="U250" s="43">
        <f>IF(T250="",0,IF(A250&lt;MIN(Nadpłaty!J:J),0,IF(T250&lt;IFERROR(VLOOKUP(A250,Nadpłaty!$E:$F,2,FALSE),Nadpłaty!$I$2*Kredyt!$B$7),T250-V250,IF(A250&gt;MAX(Nadpłaty!$E:$E),Nadpłaty!$I$2*Kredyt!$B$7,IFERROR(VLOOKUP(A250,Nadpłaty!$E:$F,2,FALSE),0)))))</f>
        <v>0</v>
      </c>
      <c r="V250" s="40" t="str">
        <f t="shared" si="69"/>
        <v/>
      </c>
      <c r="W250" s="41" t="str">
        <f t="shared" si="61"/>
        <v/>
      </c>
      <c r="X250" s="42">
        <f t="shared" si="72"/>
        <v>0</v>
      </c>
      <c r="Y250" s="2"/>
    </row>
    <row r="251" spans="1:25" ht="12.75" customHeight="1" x14ac:dyDescent="0.2">
      <c r="A251" s="27">
        <f t="shared" si="70"/>
        <v>51226</v>
      </c>
      <c r="B251" s="25">
        <f>ROWS($B$23:B251)</f>
        <v>229</v>
      </c>
      <c r="C251" s="34">
        <f>MIN(IF(A251&lt;=WIBOR!$K$5,0,ROUND(YEARFRAC(A251,WIBOR!$K$5)*12,0)),$B$10)</f>
        <v>36</v>
      </c>
      <c r="D251" s="28">
        <f>($B$9-IF(Kredyt!$B$5="3M",WIBOR!$K$6,WIBOR!$K$7)/100)*MIN(IF(A251&lt;=WIBOR!$K$5,0,ROUND(YEARFRAC(A251,WIBOR!$K$5)*12,0)),$B$10)/$B$10+IF(Kredyt!$B$5="3M",WIBOR!$K$6,WIBOR!$K$7)/100</f>
        <v>0.04</v>
      </c>
      <c r="E251" s="28">
        <f>IFERROR(VLOOKUP(A251,WIBOR!$F:$H,IF(Kredyt!$B$5="3M",2,3),FALSE)/100,$B$9)</f>
        <v>0.04</v>
      </c>
      <c r="F251" s="26">
        <f t="shared" si="73"/>
        <v>6.0999999999999999E-2</v>
      </c>
      <c r="G251" s="39">
        <f t="shared" si="62"/>
        <v>297733.33333333925</v>
      </c>
      <c r="H251" s="40">
        <f t="shared" si="56"/>
        <v>2255.5555555555557</v>
      </c>
      <c r="I251" s="41">
        <f t="shared" si="63"/>
        <v>1513.4777777778079</v>
      </c>
      <c r="J251" s="42">
        <f t="shared" si="57"/>
        <v>3769.0333333333638</v>
      </c>
      <c r="K251" s="39">
        <f t="shared" si="64"/>
        <v>477031.9415442028</v>
      </c>
      <c r="L251" s="40">
        <f t="shared" si="71"/>
        <v>2544.8500912292352</v>
      </c>
      <c r="M251" s="41">
        <f t="shared" si="58"/>
        <v>2424.9123695163639</v>
      </c>
      <c r="N251" s="42">
        <f t="shared" si="59"/>
        <v>4969.7624607455991</v>
      </c>
      <c r="O251" s="39" t="str">
        <f t="shared" si="65"/>
        <v/>
      </c>
      <c r="P251" s="43">
        <f>IF(O251="",0,IF(A251&lt;MIN(Nadpłaty!E:E),0,IF(O251&lt;IFERROR(VLOOKUP(A251,Nadpłaty!$E:$F,2,FALSE),Nadpłaty!$I$2*Kredyt!$B$7),O251-Q251,IF(A251&gt;MAX(Nadpłaty!$E:$E),Nadpłaty!$I$2*Kredyt!$B$7,IFERROR(VLOOKUP(A251,Nadpłaty!$E:$F,2,FALSE),0)))))</f>
        <v>0</v>
      </c>
      <c r="Q251" s="40" t="str">
        <f t="shared" si="66"/>
        <v/>
      </c>
      <c r="R251" s="41" t="str">
        <f t="shared" si="67"/>
        <v/>
      </c>
      <c r="S251" s="42">
        <f t="shared" si="60"/>
        <v>0</v>
      </c>
      <c r="T251" s="39" t="str">
        <f t="shared" si="68"/>
        <v/>
      </c>
      <c r="U251" s="43">
        <f>IF(T251="",0,IF(A251&lt;MIN(Nadpłaty!J:J),0,IF(T251&lt;IFERROR(VLOOKUP(A251,Nadpłaty!$E:$F,2,FALSE),Nadpłaty!$I$2*Kredyt!$B$7),T251-V251,IF(A251&gt;MAX(Nadpłaty!$E:$E),Nadpłaty!$I$2*Kredyt!$B$7,IFERROR(VLOOKUP(A251,Nadpłaty!$E:$F,2,FALSE),0)))))</f>
        <v>0</v>
      </c>
      <c r="V251" s="40" t="str">
        <f t="shared" si="69"/>
        <v/>
      </c>
      <c r="W251" s="41" t="str">
        <f t="shared" si="61"/>
        <v/>
      </c>
      <c r="X251" s="42">
        <f t="shared" si="72"/>
        <v>0</v>
      </c>
      <c r="Y251" s="2"/>
    </row>
    <row r="252" spans="1:25" ht="12.75" customHeight="1" x14ac:dyDescent="0.2">
      <c r="A252" s="27">
        <f t="shared" si="70"/>
        <v>51256</v>
      </c>
      <c r="B252" s="25">
        <f>ROWS($B$23:B252)</f>
        <v>230</v>
      </c>
      <c r="C252" s="34">
        <f>MIN(IF(A252&lt;=WIBOR!$K$5,0,ROUND(YEARFRAC(A252,WIBOR!$K$5)*12,0)),$B$10)</f>
        <v>36</v>
      </c>
      <c r="D252" s="28">
        <f>($B$9-IF(Kredyt!$B$5="3M",WIBOR!$K$6,WIBOR!$K$7)/100)*MIN(IF(A252&lt;=WIBOR!$K$5,0,ROUND(YEARFRAC(A252,WIBOR!$K$5)*12,0)),$B$10)/$B$10+IF(Kredyt!$B$5="3M",WIBOR!$K$6,WIBOR!$K$7)/100</f>
        <v>0.04</v>
      </c>
      <c r="E252" s="28">
        <f>IFERROR(VLOOKUP(A252,WIBOR!$F:$H,IF(Kredyt!$B$5="3M",2,3),FALSE)/100,$B$9)</f>
        <v>0.04</v>
      </c>
      <c r="F252" s="26">
        <f t="shared" si="73"/>
        <v>6.0999999999999999E-2</v>
      </c>
      <c r="G252" s="39">
        <f t="shared" si="62"/>
        <v>295477.77777778369</v>
      </c>
      <c r="H252" s="40">
        <f t="shared" si="56"/>
        <v>2255.5555555555557</v>
      </c>
      <c r="I252" s="41">
        <f t="shared" si="63"/>
        <v>1502.0120370370671</v>
      </c>
      <c r="J252" s="42">
        <f t="shared" si="57"/>
        <v>3757.5675925926225</v>
      </c>
      <c r="K252" s="39">
        <f t="shared" si="64"/>
        <v>474487.09145297355</v>
      </c>
      <c r="L252" s="40">
        <f t="shared" si="71"/>
        <v>2557.7864125263163</v>
      </c>
      <c r="M252" s="41">
        <f t="shared" si="58"/>
        <v>2411.9760482192819</v>
      </c>
      <c r="N252" s="42">
        <f t="shared" si="59"/>
        <v>4969.7624607455982</v>
      </c>
      <c r="O252" s="39" t="str">
        <f t="shared" si="65"/>
        <v/>
      </c>
      <c r="P252" s="43">
        <f>IF(O252="",0,IF(A252&lt;MIN(Nadpłaty!E:E),0,IF(O252&lt;IFERROR(VLOOKUP(A252,Nadpłaty!$E:$F,2,FALSE),Nadpłaty!$I$2*Kredyt!$B$7),O252-Q252,IF(A252&gt;MAX(Nadpłaty!$E:$E),Nadpłaty!$I$2*Kredyt!$B$7,IFERROR(VLOOKUP(A252,Nadpłaty!$E:$F,2,FALSE),0)))))</f>
        <v>0</v>
      </c>
      <c r="Q252" s="40" t="str">
        <f t="shared" si="66"/>
        <v/>
      </c>
      <c r="R252" s="41" t="str">
        <f t="shared" si="67"/>
        <v/>
      </c>
      <c r="S252" s="42">
        <f t="shared" si="60"/>
        <v>0</v>
      </c>
      <c r="T252" s="39" t="str">
        <f t="shared" si="68"/>
        <v/>
      </c>
      <c r="U252" s="43">
        <f>IF(T252="",0,IF(A252&lt;MIN(Nadpłaty!J:J),0,IF(T252&lt;IFERROR(VLOOKUP(A252,Nadpłaty!$E:$F,2,FALSE),Nadpłaty!$I$2*Kredyt!$B$7),T252-V252,IF(A252&gt;MAX(Nadpłaty!$E:$E),Nadpłaty!$I$2*Kredyt!$B$7,IFERROR(VLOOKUP(A252,Nadpłaty!$E:$F,2,FALSE),0)))))</f>
        <v>0</v>
      </c>
      <c r="V252" s="40" t="str">
        <f t="shared" si="69"/>
        <v/>
      </c>
      <c r="W252" s="41" t="str">
        <f t="shared" si="61"/>
        <v/>
      </c>
      <c r="X252" s="42">
        <f t="shared" si="72"/>
        <v>0</v>
      </c>
      <c r="Y252" s="2"/>
    </row>
    <row r="253" spans="1:25" ht="12.75" customHeight="1" x14ac:dyDescent="0.2">
      <c r="A253" s="27">
        <f t="shared" si="70"/>
        <v>51287</v>
      </c>
      <c r="B253" s="25">
        <f>ROWS($B$23:B253)</f>
        <v>231</v>
      </c>
      <c r="C253" s="34">
        <f>MIN(IF(A253&lt;=WIBOR!$K$5,0,ROUND(YEARFRAC(A253,WIBOR!$K$5)*12,0)),$B$10)</f>
        <v>36</v>
      </c>
      <c r="D253" s="28">
        <f>($B$9-IF(Kredyt!$B$5="3M",WIBOR!$K$6,WIBOR!$K$7)/100)*MIN(IF(A253&lt;=WIBOR!$K$5,0,ROUND(YEARFRAC(A253,WIBOR!$K$5)*12,0)),$B$10)/$B$10+IF(Kredyt!$B$5="3M",WIBOR!$K$6,WIBOR!$K$7)/100</f>
        <v>0.04</v>
      </c>
      <c r="E253" s="28">
        <f>IFERROR(VLOOKUP(A253,WIBOR!$F:$H,IF(Kredyt!$B$5="3M",2,3),FALSE)/100,$B$9)</f>
        <v>0.04</v>
      </c>
      <c r="F253" s="26">
        <f t="shared" si="73"/>
        <v>6.0999999999999999E-2</v>
      </c>
      <c r="G253" s="39">
        <f t="shared" si="62"/>
        <v>293222.22222222813</v>
      </c>
      <c r="H253" s="40">
        <f t="shared" si="56"/>
        <v>2255.5555555555557</v>
      </c>
      <c r="I253" s="41">
        <f t="shared" si="63"/>
        <v>1490.5462962963263</v>
      </c>
      <c r="J253" s="42">
        <f t="shared" si="57"/>
        <v>3746.1018518518822</v>
      </c>
      <c r="K253" s="39">
        <f t="shared" si="64"/>
        <v>471929.30504044722</v>
      </c>
      <c r="L253" s="40">
        <f t="shared" si="71"/>
        <v>2570.7884934566582</v>
      </c>
      <c r="M253" s="41">
        <f t="shared" si="58"/>
        <v>2398.97396728894</v>
      </c>
      <c r="N253" s="42">
        <f t="shared" si="59"/>
        <v>4969.7624607455982</v>
      </c>
      <c r="O253" s="39" t="str">
        <f t="shared" si="65"/>
        <v/>
      </c>
      <c r="P253" s="43">
        <f>IF(O253="",0,IF(A253&lt;MIN(Nadpłaty!E:E),0,IF(O253&lt;IFERROR(VLOOKUP(A253,Nadpłaty!$E:$F,2,FALSE),Nadpłaty!$I$2*Kredyt!$B$7),O253-Q253,IF(A253&gt;MAX(Nadpłaty!$E:$E),Nadpłaty!$I$2*Kredyt!$B$7,IFERROR(VLOOKUP(A253,Nadpłaty!$E:$F,2,FALSE),0)))))</f>
        <v>0</v>
      </c>
      <c r="Q253" s="40" t="str">
        <f t="shared" si="66"/>
        <v/>
      </c>
      <c r="R253" s="41" t="str">
        <f t="shared" si="67"/>
        <v/>
      </c>
      <c r="S253" s="42">
        <f t="shared" si="60"/>
        <v>0</v>
      </c>
      <c r="T253" s="39" t="str">
        <f t="shared" si="68"/>
        <v/>
      </c>
      <c r="U253" s="43">
        <f>IF(T253="",0,IF(A253&lt;MIN(Nadpłaty!J:J),0,IF(T253&lt;IFERROR(VLOOKUP(A253,Nadpłaty!$E:$F,2,FALSE),Nadpłaty!$I$2*Kredyt!$B$7),T253-V253,IF(A253&gt;MAX(Nadpłaty!$E:$E),Nadpłaty!$I$2*Kredyt!$B$7,IFERROR(VLOOKUP(A253,Nadpłaty!$E:$F,2,FALSE),0)))))</f>
        <v>0</v>
      </c>
      <c r="V253" s="40" t="str">
        <f t="shared" si="69"/>
        <v/>
      </c>
      <c r="W253" s="41" t="str">
        <f t="shared" si="61"/>
        <v/>
      </c>
      <c r="X253" s="42">
        <f t="shared" si="72"/>
        <v>0</v>
      </c>
      <c r="Y253" s="2"/>
    </row>
    <row r="254" spans="1:25" ht="12.75" customHeight="1" x14ac:dyDescent="0.2">
      <c r="A254" s="27">
        <f t="shared" si="70"/>
        <v>51317</v>
      </c>
      <c r="B254" s="25">
        <f>ROWS($B$23:B254)</f>
        <v>232</v>
      </c>
      <c r="C254" s="34">
        <f>MIN(IF(A254&lt;=WIBOR!$K$5,0,ROUND(YEARFRAC(A254,WIBOR!$K$5)*12,0)),$B$10)</f>
        <v>36</v>
      </c>
      <c r="D254" s="28">
        <f>($B$9-IF(Kredyt!$B$5="3M",WIBOR!$K$6,WIBOR!$K$7)/100)*MIN(IF(A254&lt;=WIBOR!$K$5,0,ROUND(YEARFRAC(A254,WIBOR!$K$5)*12,0)),$B$10)/$B$10+IF(Kredyt!$B$5="3M",WIBOR!$K$6,WIBOR!$K$7)/100</f>
        <v>0.04</v>
      </c>
      <c r="E254" s="28">
        <f>IFERROR(VLOOKUP(A254,WIBOR!$F:$H,IF(Kredyt!$B$5="3M",2,3),FALSE)/100,$B$9)</f>
        <v>0.04</v>
      </c>
      <c r="F254" s="26">
        <f t="shared" si="73"/>
        <v>6.0999999999999999E-2</v>
      </c>
      <c r="G254" s="39">
        <f t="shared" si="62"/>
        <v>290966.66666667257</v>
      </c>
      <c r="H254" s="40">
        <f t="shared" si="56"/>
        <v>2255.5555555555557</v>
      </c>
      <c r="I254" s="41">
        <f t="shared" si="63"/>
        <v>1479.0805555555855</v>
      </c>
      <c r="J254" s="42">
        <f t="shared" si="57"/>
        <v>3734.636111111141</v>
      </c>
      <c r="K254" s="39">
        <f t="shared" si="64"/>
        <v>469358.51654699055</v>
      </c>
      <c r="L254" s="40">
        <f t="shared" si="71"/>
        <v>2583.8566682983965</v>
      </c>
      <c r="M254" s="41">
        <f t="shared" si="58"/>
        <v>2385.9057924472017</v>
      </c>
      <c r="N254" s="42">
        <f t="shared" si="59"/>
        <v>4969.7624607455982</v>
      </c>
      <c r="O254" s="39" t="str">
        <f t="shared" si="65"/>
        <v/>
      </c>
      <c r="P254" s="43">
        <f>IF(O254="",0,IF(A254&lt;MIN(Nadpłaty!E:E),0,IF(O254&lt;IFERROR(VLOOKUP(A254,Nadpłaty!$E:$F,2,FALSE),Nadpłaty!$I$2*Kredyt!$B$7),O254-Q254,IF(A254&gt;MAX(Nadpłaty!$E:$E),Nadpłaty!$I$2*Kredyt!$B$7,IFERROR(VLOOKUP(A254,Nadpłaty!$E:$F,2,FALSE),0)))))</f>
        <v>0</v>
      </c>
      <c r="Q254" s="40" t="str">
        <f t="shared" si="66"/>
        <v/>
      </c>
      <c r="R254" s="41" t="str">
        <f t="shared" si="67"/>
        <v/>
      </c>
      <c r="S254" s="42">
        <f t="shared" si="60"/>
        <v>0</v>
      </c>
      <c r="T254" s="39" t="str">
        <f t="shared" si="68"/>
        <v/>
      </c>
      <c r="U254" s="43">
        <f>IF(T254="",0,IF(A254&lt;MIN(Nadpłaty!J:J),0,IF(T254&lt;IFERROR(VLOOKUP(A254,Nadpłaty!$E:$F,2,FALSE),Nadpłaty!$I$2*Kredyt!$B$7),T254-V254,IF(A254&gt;MAX(Nadpłaty!$E:$E),Nadpłaty!$I$2*Kredyt!$B$7,IFERROR(VLOOKUP(A254,Nadpłaty!$E:$F,2,FALSE),0)))))</f>
        <v>0</v>
      </c>
      <c r="V254" s="40" t="str">
        <f t="shared" si="69"/>
        <v/>
      </c>
      <c r="W254" s="41" t="str">
        <f t="shared" si="61"/>
        <v/>
      </c>
      <c r="X254" s="42">
        <f t="shared" si="72"/>
        <v>0</v>
      </c>
      <c r="Y254" s="2"/>
    </row>
    <row r="255" spans="1:25" ht="12.75" customHeight="1" x14ac:dyDescent="0.2">
      <c r="A255" s="27">
        <f t="shared" si="70"/>
        <v>51348</v>
      </c>
      <c r="B255" s="25">
        <f>ROWS($B$23:B255)</f>
        <v>233</v>
      </c>
      <c r="C255" s="34">
        <f>MIN(IF(A255&lt;=WIBOR!$K$5,0,ROUND(YEARFRAC(A255,WIBOR!$K$5)*12,0)),$B$10)</f>
        <v>36</v>
      </c>
      <c r="D255" s="28">
        <f>($B$9-IF(Kredyt!$B$5="3M",WIBOR!$K$6,WIBOR!$K$7)/100)*MIN(IF(A255&lt;=WIBOR!$K$5,0,ROUND(YEARFRAC(A255,WIBOR!$K$5)*12,0)),$B$10)/$B$10+IF(Kredyt!$B$5="3M",WIBOR!$K$6,WIBOR!$K$7)/100</f>
        <v>0.04</v>
      </c>
      <c r="E255" s="28">
        <f>IFERROR(VLOOKUP(A255,WIBOR!$F:$H,IF(Kredyt!$B$5="3M",2,3),FALSE)/100,$B$9)</f>
        <v>0.04</v>
      </c>
      <c r="F255" s="26">
        <f t="shared" si="73"/>
        <v>6.0999999999999999E-2</v>
      </c>
      <c r="G255" s="39">
        <f t="shared" si="62"/>
        <v>288711.111111117</v>
      </c>
      <c r="H255" s="40">
        <f t="shared" si="56"/>
        <v>2255.5555555555557</v>
      </c>
      <c r="I255" s="41">
        <f t="shared" si="63"/>
        <v>1467.6148148148447</v>
      </c>
      <c r="J255" s="42">
        <f t="shared" si="57"/>
        <v>3723.1703703704006</v>
      </c>
      <c r="K255" s="39">
        <f t="shared" si="64"/>
        <v>466774.65987869212</v>
      </c>
      <c r="L255" s="40">
        <f t="shared" si="71"/>
        <v>2596.9912730289125</v>
      </c>
      <c r="M255" s="41">
        <f t="shared" si="58"/>
        <v>2372.7711877166848</v>
      </c>
      <c r="N255" s="42">
        <f t="shared" si="59"/>
        <v>4969.7624607455973</v>
      </c>
      <c r="O255" s="39" t="str">
        <f t="shared" si="65"/>
        <v/>
      </c>
      <c r="P255" s="43">
        <f>IF(O255="",0,IF(A255&lt;MIN(Nadpłaty!E:E),0,IF(O255&lt;IFERROR(VLOOKUP(A255,Nadpłaty!$E:$F,2,FALSE),Nadpłaty!$I$2*Kredyt!$B$7),O255-Q255,IF(A255&gt;MAX(Nadpłaty!$E:$E),Nadpłaty!$I$2*Kredyt!$B$7,IFERROR(VLOOKUP(A255,Nadpłaty!$E:$F,2,FALSE),0)))))</f>
        <v>0</v>
      </c>
      <c r="Q255" s="40" t="str">
        <f t="shared" si="66"/>
        <v/>
      </c>
      <c r="R255" s="41" t="str">
        <f t="shared" si="67"/>
        <v/>
      </c>
      <c r="S255" s="42">
        <f t="shared" si="60"/>
        <v>0</v>
      </c>
      <c r="T255" s="39" t="str">
        <f t="shared" si="68"/>
        <v/>
      </c>
      <c r="U255" s="43">
        <f>IF(T255="",0,IF(A255&lt;MIN(Nadpłaty!J:J),0,IF(T255&lt;IFERROR(VLOOKUP(A255,Nadpłaty!$E:$F,2,FALSE),Nadpłaty!$I$2*Kredyt!$B$7),T255-V255,IF(A255&gt;MAX(Nadpłaty!$E:$E),Nadpłaty!$I$2*Kredyt!$B$7,IFERROR(VLOOKUP(A255,Nadpłaty!$E:$F,2,FALSE),0)))))</f>
        <v>0</v>
      </c>
      <c r="V255" s="40" t="str">
        <f t="shared" si="69"/>
        <v/>
      </c>
      <c r="W255" s="41" t="str">
        <f t="shared" si="61"/>
        <v/>
      </c>
      <c r="X255" s="42">
        <f t="shared" si="72"/>
        <v>0</v>
      </c>
      <c r="Y255" s="2"/>
    </row>
    <row r="256" spans="1:25" ht="12.75" customHeight="1" x14ac:dyDescent="0.2">
      <c r="A256" s="27">
        <f t="shared" si="70"/>
        <v>51379</v>
      </c>
      <c r="B256" s="25">
        <f>ROWS($B$23:B256)</f>
        <v>234</v>
      </c>
      <c r="C256" s="34">
        <f>MIN(IF(A256&lt;=WIBOR!$K$5,0,ROUND(YEARFRAC(A256,WIBOR!$K$5)*12,0)),$B$10)</f>
        <v>36</v>
      </c>
      <c r="D256" s="28">
        <f>($B$9-IF(Kredyt!$B$5="3M",WIBOR!$K$6,WIBOR!$K$7)/100)*MIN(IF(A256&lt;=WIBOR!$K$5,0,ROUND(YEARFRAC(A256,WIBOR!$K$5)*12,0)),$B$10)/$B$10+IF(Kredyt!$B$5="3M",WIBOR!$K$6,WIBOR!$K$7)/100</f>
        <v>0.04</v>
      </c>
      <c r="E256" s="28">
        <f>IFERROR(VLOOKUP(A256,WIBOR!$F:$H,IF(Kredyt!$B$5="3M",2,3),FALSE)/100,$B$9)</f>
        <v>0.04</v>
      </c>
      <c r="F256" s="26">
        <f t="shared" si="73"/>
        <v>6.0999999999999999E-2</v>
      </c>
      <c r="G256" s="39">
        <f t="shared" si="62"/>
        <v>286455.55555556144</v>
      </c>
      <c r="H256" s="40">
        <f t="shared" si="56"/>
        <v>2255.5555555555557</v>
      </c>
      <c r="I256" s="41">
        <f t="shared" si="63"/>
        <v>1456.149074074104</v>
      </c>
      <c r="J256" s="42">
        <f t="shared" si="57"/>
        <v>3711.7046296296594</v>
      </c>
      <c r="K256" s="39">
        <f t="shared" si="64"/>
        <v>464177.66860566323</v>
      </c>
      <c r="L256" s="40">
        <f t="shared" si="71"/>
        <v>2610.1926453334768</v>
      </c>
      <c r="M256" s="41">
        <f t="shared" si="58"/>
        <v>2359.5698154121214</v>
      </c>
      <c r="N256" s="42">
        <f t="shared" si="59"/>
        <v>4969.7624607455982</v>
      </c>
      <c r="O256" s="39" t="str">
        <f t="shared" si="65"/>
        <v/>
      </c>
      <c r="P256" s="43">
        <f>IF(O256="",0,IF(A256&lt;MIN(Nadpłaty!E:E),0,IF(O256&lt;IFERROR(VLOOKUP(A256,Nadpłaty!$E:$F,2,FALSE),Nadpłaty!$I$2*Kredyt!$B$7),O256-Q256,IF(A256&gt;MAX(Nadpłaty!$E:$E),Nadpłaty!$I$2*Kredyt!$B$7,IFERROR(VLOOKUP(A256,Nadpłaty!$E:$F,2,FALSE),0)))))</f>
        <v>0</v>
      </c>
      <c r="Q256" s="40" t="str">
        <f t="shared" si="66"/>
        <v/>
      </c>
      <c r="R256" s="41" t="str">
        <f t="shared" si="67"/>
        <v/>
      </c>
      <c r="S256" s="42">
        <f t="shared" si="60"/>
        <v>0</v>
      </c>
      <c r="T256" s="39" t="str">
        <f t="shared" si="68"/>
        <v/>
      </c>
      <c r="U256" s="43">
        <f>IF(T256="",0,IF(A256&lt;MIN(Nadpłaty!J:J),0,IF(T256&lt;IFERROR(VLOOKUP(A256,Nadpłaty!$E:$F,2,FALSE),Nadpłaty!$I$2*Kredyt!$B$7),T256-V256,IF(A256&gt;MAX(Nadpłaty!$E:$E),Nadpłaty!$I$2*Kredyt!$B$7,IFERROR(VLOOKUP(A256,Nadpłaty!$E:$F,2,FALSE),0)))))</f>
        <v>0</v>
      </c>
      <c r="V256" s="40" t="str">
        <f t="shared" si="69"/>
        <v/>
      </c>
      <c r="W256" s="41" t="str">
        <f t="shared" si="61"/>
        <v/>
      </c>
      <c r="X256" s="42">
        <f t="shared" si="72"/>
        <v>0</v>
      </c>
      <c r="Y256" s="2"/>
    </row>
    <row r="257" spans="1:25" ht="12.75" customHeight="1" x14ac:dyDescent="0.2">
      <c r="A257" s="27">
        <f t="shared" si="70"/>
        <v>51409</v>
      </c>
      <c r="B257" s="25">
        <f>ROWS($B$23:B257)</f>
        <v>235</v>
      </c>
      <c r="C257" s="34">
        <f>MIN(IF(A257&lt;=WIBOR!$K$5,0,ROUND(YEARFRAC(A257,WIBOR!$K$5)*12,0)),$B$10)</f>
        <v>36</v>
      </c>
      <c r="D257" s="28">
        <f>($B$9-IF(Kredyt!$B$5="3M",WIBOR!$K$6,WIBOR!$K$7)/100)*MIN(IF(A257&lt;=WIBOR!$K$5,0,ROUND(YEARFRAC(A257,WIBOR!$K$5)*12,0)),$B$10)/$B$10+IF(Kredyt!$B$5="3M",WIBOR!$K$6,WIBOR!$K$7)/100</f>
        <v>0.04</v>
      </c>
      <c r="E257" s="28">
        <f>IFERROR(VLOOKUP(A257,WIBOR!$F:$H,IF(Kredyt!$B$5="3M",2,3),FALSE)/100,$B$9)</f>
        <v>0.04</v>
      </c>
      <c r="F257" s="26">
        <f t="shared" si="73"/>
        <v>6.0999999999999999E-2</v>
      </c>
      <c r="G257" s="39">
        <f t="shared" si="62"/>
        <v>284200.00000000588</v>
      </c>
      <c r="H257" s="40">
        <f t="shared" si="56"/>
        <v>2255.5555555555557</v>
      </c>
      <c r="I257" s="41">
        <f t="shared" si="63"/>
        <v>1444.6833333333632</v>
      </c>
      <c r="J257" s="42">
        <f t="shared" si="57"/>
        <v>3700.2388888889191</v>
      </c>
      <c r="K257" s="39">
        <f t="shared" si="64"/>
        <v>461567.47596032976</v>
      </c>
      <c r="L257" s="40">
        <f t="shared" si="71"/>
        <v>2623.4611246139225</v>
      </c>
      <c r="M257" s="41">
        <f t="shared" si="58"/>
        <v>2346.3013361316762</v>
      </c>
      <c r="N257" s="42">
        <f t="shared" si="59"/>
        <v>4969.7624607455982</v>
      </c>
      <c r="O257" s="39" t="str">
        <f t="shared" si="65"/>
        <v/>
      </c>
      <c r="P257" s="43">
        <f>IF(O257="",0,IF(A257&lt;MIN(Nadpłaty!E:E),0,IF(O257&lt;IFERROR(VLOOKUP(A257,Nadpłaty!$E:$F,2,FALSE),Nadpłaty!$I$2*Kredyt!$B$7),O257-Q257,IF(A257&gt;MAX(Nadpłaty!$E:$E),Nadpłaty!$I$2*Kredyt!$B$7,IFERROR(VLOOKUP(A257,Nadpłaty!$E:$F,2,FALSE),0)))))</f>
        <v>0</v>
      </c>
      <c r="Q257" s="40" t="str">
        <f t="shared" si="66"/>
        <v/>
      </c>
      <c r="R257" s="41" t="str">
        <f t="shared" si="67"/>
        <v/>
      </c>
      <c r="S257" s="42">
        <f t="shared" si="60"/>
        <v>0</v>
      </c>
      <c r="T257" s="39" t="str">
        <f t="shared" si="68"/>
        <v/>
      </c>
      <c r="U257" s="43">
        <f>IF(T257="",0,IF(A257&lt;MIN(Nadpłaty!J:J),0,IF(T257&lt;IFERROR(VLOOKUP(A257,Nadpłaty!$E:$F,2,FALSE),Nadpłaty!$I$2*Kredyt!$B$7),T257-V257,IF(A257&gt;MAX(Nadpłaty!$E:$E),Nadpłaty!$I$2*Kredyt!$B$7,IFERROR(VLOOKUP(A257,Nadpłaty!$E:$F,2,FALSE),0)))))</f>
        <v>0</v>
      </c>
      <c r="V257" s="40" t="str">
        <f t="shared" si="69"/>
        <v/>
      </c>
      <c r="W257" s="41" t="str">
        <f t="shared" si="61"/>
        <v/>
      </c>
      <c r="X257" s="42">
        <f t="shared" si="72"/>
        <v>0</v>
      </c>
      <c r="Y257" s="2"/>
    </row>
    <row r="258" spans="1:25" ht="12.75" customHeight="1" x14ac:dyDescent="0.2">
      <c r="A258" s="27">
        <f t="shared" si="70"/>
        <v>51440</v>
      </c>
      <c r="B258" s="25">
        <f>ROWS($B$23:B258)</f>
        <v>236</v>
      </c>
      <c r="C258" s="34">
        <f>MIN(IF(A258&lt;=WIBOR!$K$5,0,ROUND(YEARFRAC(A258,WIBOR!$K$5)*12,0)),$B$10)</f>
        <v>36</v>
      </c>
      <c r="D258" s="28">
        <f>($B$9-IF(Kredyt!$B$5="3M",WIBOR!$K$6,WIBOR!$K$7)/100)*MIN(IF(A258&lt;=WIBOR!$K$5,0,ROUND(YEARFRAC(A258,WIBOR!$K$5)*12,0)),$B$10)/$B$10+IF(Kredyt!$B$5="3M",WIBOR!$K$6,WIBOR!$K$7)/100</f>
        <v>0.04</v>
      </c>
      <c r="E258" s="28">
        <f>IFERROR(VLOOKUP(A258,WIBOR!$F:$H,IF(Kredyt!$B$5="3M",2,3),FALSE)/100,$B$9)</f>
        <v>0.04</v>
      </c>
      <c r="F258" s="26">
        <f t="shared" si="73"/>
        <v>6.0999999999999999E-2</v>
      </c>
      <c r="G258" s="39">
        <f t="shared" si="62"/>
        <v>281944.44444445032</v>
      </c>
      <c r="H258" s="40">
        <f t="shared" si="56"/>
        <v>2255.5555555555557</v>
      </c>
      <c r="I258" s="41">
        <f t="shared" si="63"/>
        <v>1433.2175925926224</v>
      </c>
      <c r="J258" s="42">
        <f t="shared" si="57"/>
        <v>3688.7731481481778</v>
      </c>
      <c r="K258" s="39">
        <f t="shared" si="64"/>
        <v>458944.01483571582</v>
      </c>
      <c r="L258" s="40">
        <f t="shared" si="71"/>
        <v>2636.7970519973755</v>
      </c>
      <c r="M258" s="41">
        <f t="shared" si="58"/>
        <v>2332.9654087482218</v>
      </c>
      <c r="N258" s="42">
        <f t="shared" si="59"/>
        <v>4969.7624607455973</v>
      </c>
      <c r="O258" s="39" t="str">
        <f t="shared" si="65"/>
        <v/>
      </c>
      <c r="P258" s="43">
        <f>IF(O258="",0,IF(A258&lt;MIN(Nadpłaty!E:E),0,IF(O258&lt;IFERROR(VLOOKUP(A258,Nadpłaty!$E:$F,2,FALSE),Nadpłaty!$I$2*Kredyt!$B$7),O258-Q258,IF(A258&gt;MAX(Nadpłaty!$E:$E),Nadpłaty!$I$2*Kredyt!$B$7,IFERROR(VLOOKUP(A258,Nadpłaty!$E:$F,2,FALSE),0)))))</f>
        <v>0</v>
      </c>
      <c r="Q258" s="40" t="str">
        <f t="shared" si="66"/>
        <v/>
      </c>
      <c r="R258" s="41" t="str">
        <f t="shared" si="67"/>
        <v/>
      </c>
      <c r="S258" s="42">
        <f t="shared" si="60"/>
        <v>0</v>
      </c>
      <c r="T258" s="39" t="str">
        <f t="shared" si="68"/>
        <v/>
      </c>
      <c r="U258" s="43">
        <f>IF(T258="",0,IF(A258&lt;MIN(Nadpłaty!J:J),0,IF(T258&lt;IFERROR(VLOOKUP(A258,Nadpłaty!$E:$F,2,FALSE),Nadpłaty!$I$2*Kredyt!$B$7),T258-V258,IF(A258&gt;MAX(Nadpłaty!$E:$E),Nadpłaty!$I$2*Kredyt!$B$7,IFERROR(VLOOKUP(A258,Nadpłaty!$E:$F,2,FALSE),0)))))</f>
        <v>0</v>
      </c>
      <c r="V258" s="40" t="str">
        <f t="shared" si="69"/>
        <v/>
      </c>
      <c r="W258" s="41" t="str">
        <f t="shared" si="61"/>
        <v/>
      </c>
      <c r="X258" s="42">
        <f t="shared" si="72"/>
        <v>0</v>
      </c>
      <c r="Y258" s="2"/>
    </row>
    <row r="259" spans="1:25" ht="12.75" customHeight="1" x14ac:dyDescent="0.2">
      <c r="A259" s="27">
        <f t="shared" si="70"/>
        <v>51470</v>
      </c>
      <c r="B259" s="25">
        <f>ROWS($B$23:B259)</f>
        <v>237</v>
      </c>
      <c r="C259" s="34">
        <f>MIN(IF(A259&lt;=WIBOR!$K$5,0,ROUND(YEARFRAC(A259,WIBOR!$K$5)*12,0)),$B$10)</f>
        <v>36</v>
      </c>
      <c r="D259" s="28">
        <f>($B$9-IF(Kredyt!$B$5="3M",WIBOR!$K$6,WIBOR!$K$7)/100)*MIN(IF(A259&lt;=WIBOR!$K$5,0,ROUND(YEARFRAC(A259,WIBOR!$K$5)*12,0)),$B$10)/$B$10+IF(Kredyt!$B$5="3M",WIBOR!$K$6,WIBOR!$K$7)/100</f>
        <v>0.04</v>
      </c>
      <c r="E259" s="28">
        <f>IFERROR(VLOOKUP(A259,WIBOR!$F:$H,IF(Kredyt!$B$5="3M",2,3),FALSE)/100,$B$9)</f>
        <v>0.04</v>
      </c>
      <c r="F259" s="26">
        <f t="shared" si="73"/>
        <v>6.0999999999999999E-2</v>
      </c>
      <c r="G259" s="39">
        <f t="shared" si="62"/>
        <v>279688.88888889475</v>
      </c>
      <c r="H259" s="40">
        <f t="shared" si="56"/>
        <v>2255.5555555555557</v>
      </c>
      <c r="I259" s="41">
        <f t="shared" si="63"/>
        <v>1421.7518518518816</v>
      </c>
      <c r="J259" s="42">
        <f t="shared" si="57"/>
        <v>3677.3074074074375</v>
      </c>
      <c r="K259" s="39">
        <f t="shared" si="64"/>
        <v>456307.21778371843</v>
      </c>
      <c r="L259" s="40">
        <f t="shared" si="71"/>
        <v>2650.2007703450295</v>
      </c>
      <c r="M259" s="41">
        <f t="shared" si="58"/>
        <v>2319.5616904005688</v>
      </c>
      <c r="N259" s="42">
        <f t="shared" si="59"/>
        <v>4969.7624607455982</v>
      </c>
      <c r="O259" s="39" t="str">
        <f t="shared" si="65"/>
        <v/>
      </c>
      <c r="P259" s="43">
        <f>IF(O259="",0,IF(A259&lt;MIN(Nadpłaty!E:E),0,IF(O259&lt;IFERROR(VLOOKUP(A259,Nadpłaty!$E:$F,2,FALSE),Nadpłaty!$I$2*Kredyt!$B$7),O259-Q259,IF(A259&gt;MAX(Nadpłaty!$E:$E),Nadpłaty!$I$2*Kredyt!$B$7,IFERROR(VLOOKUP(A259,Nadpłaty!$E:$F,2,FALSE),0)))))</f>
        <v>0</v>
      </c>
      <c r="Q259" s="40" t="str">
        <f t="shared" si="66"/>
        <v/>
      </c>
      <c r="R259" s="41" t="str">
        <f t="shared" si="67"/>
        <v/>
      </c>
      <c r="S259" s="42">
        <f t="shared" si="60"/>
        <v>0</v>
      </c>
      <c r="T259" s="39" t="str">
        <f t="shared" si="68"/>
        <v/>
      </c>
      <c r="U259" s="43">
        <f>IF(T259="",0,IF(A259&lt;MIN(Nadpłaty!J:J),0,IF(T259&lt;IFERROR(VLOOKUP(A259,Nadpłaty!$E:$F,2,FALSE),Nadpłaty!$I$2*Kredyt!$B$7),T259-V259,IF(A259&gt;MAX(Nadpłaty!$E:$E),Nadpłaty!$I$2*Kredyt!$B$7,IFERROR(VLOOKUP(A259,Nadpłaty!$E:$F,2,FALSE),0)))))</f>
        <v>0</v>
      </c>
      <c r="V259" s="40" t="str">
        <f t="shared" si="69"/>
        <v/>
      </c>
      <c r="W259" s="41" t="str">
        <f t="shared" si="61"/>
        <v/>
      </c>
      <c r="X259" s="42">
        <f t="shared" si="72"/>
        <v>0</v>
      </c>
      <c r="Y259" s="2"/>
    </row>
    <row r="260" spans="1:25" ht="12.75" customHeight="1" x14ac:dyDescent="0.2">
      <c r="A260" s="27">
        <f t="shared" si="70"/>
        <v>51501</v>
      </c>
      <c r="B260" s="25">
        <f>ROWS($B$23:B260)</f>
        <v>238</v>
      </c>
      <c r="C260" s="34">
        <f>MIN(IF(A260&lt;=WIBOR!$K$5,0,ROUND(YEARFRAC(A260,WIBOR!$K$5)*12,0)),$B$10)</f>
        <v>36</v>
      </c>
      <c r="D260" s="28">
        <f>($B$9-IF(Kredyt!$B$5="3M",WIBOR!$K$6,WIBOR!$K$7)/100)*MIN(IF(A260&lt;=WIBOR!$K$5,0,ROUND(YEARFRAC(A260,WIBOR!$K$5)*12,0)),$B$10)/$B$10+IF(Kredyt!$B$5="3M",WIBOR!$K$6,WIBOR!$K$7)/100</f>
        <v>0.04</v>
      </c>
      <c r="E260" s="28">
        <f>IFERROR(VLOOKUP(A260,WIBOR!$F:$H,IF(Kredyt!$B$5="3M",2,3),FALSE)/100,$B$9)</f>
        <v>0.04</v>
      </c>
      <c r="F260" s="26">
        <f t="shared" si="73"/>
        <v>6.0999999999999999E-2</v>
      </c>
      <c r="G260" s="39">
        <f t="shared" si="62"/>
        <v>277433.33333333919</v>
      </c>
      <c r="H260" s="40">
        <f t="shared" si="56"/>
        <v>2255.5555555555557</v>
      </c>
      <c r="I260" s="41">
        <f t="shared" si="63"/>
        <v>1410.2861111111408</v>
      </c>
      <c r="J260" s="42">
        <f t="shared" si="57"/>
        <v>3665.8416666666963</v>
      </c>
      <c r="K260" s="39">
        <f t="shared" si="64"/>
        <v>453657.01701337338</v>
      </c>
      <c r="L260" s="40">
        <f t="shared" si="71"/>
        <v>2663.6726242609498</v>
      </c>
      <c r="M260" s="41">
        <f t="shared" si="58"/>
        <v>2306.089836484648</v>
      </c>
      <c r="N260" s="42">
        <f t="shared" si="59"/>
        <v>4969.7624607455982</v>
      </c>
      <c r="O260" s="39" t="str">
        <f t="shared" si="65"/>
        <v/>
      </c>
      <c r="P260" s="43">
        <f>IF(O260="",0,IF(A260&lt;MIN(Nadpłaty!E:E),0,IF(O260&lt;IFERROR(VLOOKUP(A260,Nadpłaty!$E:$F,2,FALSE),Nadpłaty!$I$2*Kredyt!$B$7),O260-Q260,IF(A260&gt;MAX(Nadpłaty!$E:$E),Nadpłaty!$I$2*Kredyt!$B$7,IFERROR(VLOOKUP(A260,Nadpłaty!$E:$F,2,FALSE),0)))))</f>
        <v>0</v>
      </c>
      <c r="Q260" s="40" t="str">
        <f t="shared" si="66"/>
        <v/>
      </c>
      <c r="R260" s="41" t="str">
        <f t="shared" si="67"/>
        <v/>
      </c>
      <c r="S260" s="42">
        <f t="shared" si="60"/>
        <v>0</v>
      </c>
      <c r="T260" s="39" t="str">
        <f t="shared" si="68"/>
        <v/>
      </c>
      <c r="U260" s="43">
        <f>IF(T260="",0,IF(A260&lt;MIN(Nadpłaty!J:J),0,IF(T260&lt;IFERROR(VLOOKUP(A260,Nadpłaty!$E:$F,2,FALSE),Nadpłaty!$I$2*Kredyt!$B$7),T260-V260,IF(A260&gt;MAX(Nadpłaty!$E:$E),Nadpłaty!$I$2*Kredyt!$B$7,IFERROR(VLOOKUP(A260,Nadpłaty!$E:$F,2,FALSE),0)))))</f>
        <v>0</v>
      </c>
      <c r="V260" s="40" t="str">
        <f t="shared" si="69"/>
        <v/>
      </c>
      <c r="W260" s="41" t="str">
        <f t="shared" si="61"/>
        <v/>
      </c>
      <c r="X260" s="42">
        <f t="shared" si="72"/>
        <v>0</v>
      </c>
      <c r="Y260" s="2"/>
    </row>
    <row r="261" spans="1:25" ht="12.75" customHeight="1" x14ac:dyDescent="0.2">
      <c r="A261" s="27">
        <f t="shared" si="70"/>
        <v>51532</v>
      </c>
      <c r="B261" s="25">
        <f>ROWS($B$23:B261)</f>
        <v>239</v>
      </c>
      <c r="C261" s="34">
        <f>MIN(IF(A261&lt;=WIBOR!$K$5,0,ROUND(YEARFRAC(A261,WIBOR!$K$5)*12,0)),$B$10)</f>
        <v>36</v>
      </c>
      <c r="D261" s="28">
        <f>($B$9-IF(Kredyt!$B$5="3M",WIBOR!$K$6,WIBOR!$K$7)/100)*MIN(IF(A261&lt;=WIBOR!$K$5,0,ROUND(YEARFRAC(A261,WIBOR!$K$5)*12,0)),$B$10)/$B$10+IF(Kredyt!$B$5="3M",WIBOR!$K$6,WIBOR!$K$7)/100</f>
        <v>0.04</v>
      </c>
      <c r="E261" s="28">
        <f>IFERROR(VLOOKUP(A261,WIBOR!$F:$H,IF(Kredyt!$B$5="3M",2,3),FALSE)/100,$B$9)</f>
        <v>0.04</v>
      </c>
      <c r="F261" s="26">
        <f t="shared" si="73"/>
        <v>6.0999999999999999E-2</v>
      </c>
      <c r="G261" s="39">
        <f t="shared" si="62"/>
        <v>275177.77777778363</v>
      </c>
      <c r="H261" s="40">
        <f t="shared" si="56"/>
        <v>2255.5555555555557</v>
      </c>
      <c r="I261" s="41">
        <f t="shared" si="63"/>
        <v>1398.8203703704</v>
      </c>
      <c r="J261" s="42">
        <f t="shared" si="57"/>
        <v>3654.3759259259559</v>
      </c>
      <c r="K261" s="39">
        <f t="shared" si="64"/>
        <v>450993.34438911243</v>
      </c>
      <c r="L261" s="40">
        <f t="shared" si="71"/>
        <v>2677.2129601009433</v>
      </c>
      <c r="M261" s="41">
        <f t="shared" si="58"/>
        <v>2292.5495006446549</v>
      </c>
      <c r="N261" s="42">
        <f t="shared" si="59"/>
        <v>4969.7624607455982</v>
      </c>
      <c r="O261" s="39" t="str">
        <f t="shared" si="65"/>
        <v/>
      </c>
      <c r="P261" s="43">
        <f>IF(O261="",0,IF(A261&lt;MIN(Nadpłaty!E:E),0,IF(O261&lt;IFERROR(VLOOKUP(A261,Nadpłaty!$E:$F,2,FALSE),Nadpłaty!$I$2*Kredyt!$B$7),O261-Q261,IF(A261&gt;MAX(Nadpłaty!$E:$E),Nadpłaty!$I$2*Kredyt!$B$7,IFERROR(VLOOKUP(A261,Nadpłaty!$E:$F,2,FALSE),0)))))</f>
        <v>0</v>
      </c>
      <c r="Q261" s="40" t="str">
        <f t="shared" si="66"/>
        <v/>
      </c>
      <c r="R261" s="41" t="str">
        <f t="shared" si="67"/>
        <v/>
      </c>
      <c r="S261" s="42">
        <f t="shared" si="60"/>
        <v>0</v>
      </c>
      <c r="T261" s="39" t="str">
        <f t="shared" si="68"/>
        <v/>
      </c>
      <c r="U261" s="43">
        <f>IF(T261="",0,IF(A261&lt;MIN(Nadpłaty!J:J),0,IF(T261&lt;IFERROR(VLOOKUP(A261,Nadpłaty!$E:$F,2,FALSE),Nadpłaty!$I$2*Kredyt!$B$7),T261-V261,IF(A261&gt;MAX(Nadpłaty!$E:$E),Nadpłaty!$I$2*Kredyt!$B$7,IFERROR(VLOOKUP(A261,Nadpłaty!$E:$F,2,FALSE),0)))))</f>
        <v>0</v>
      </c>
      <c r="V261" s="40" t="str">
        <f t="shared" si="69"/>
        <v/>
      </c>
      <c r="W261" s="41" t="str">
        <f t="shared" si="61"/>
        <v/>
      </c>
      <c r="X261" s="42">
        <f t="shared" si="72"/>
        <v>0</v>
      </c>
      <c r="Y261" s="2"/>
    </row>
    <row r="262" spans="1:25" ht="12.75" customHeight="1" x14ac:dyDescent="0.2">
      <c r="A262" s="27">
        <f t="shared" si="70"/>
        <v>51560</v>
      </c>
      <c r="B262" s="25">
        <f>ROWS($B$23:B262)</f>
        <v>240</v>
      </c>
      <c r="C262" s="34">
        <f>MIN(IF(A262&lt;=WIBOR!$K$5,0,ROUND(YEARFRAC(A262,WIBOR!$K$5)*12,0)),$B$10)</f>
        <v>36</v>
      </c>
      <c r="D262" s="28">
        <f>($B$9-IF(Kredyt!$B$5="3M",WIBOR!$K$6,WIBOR!$K$7)/100)*MIN(IF(A262&lt;=WIBOR!$K$5,0,ROUND(YEARFRAC(A262,WIBOR!$K$5)*12,0)),$B$10)/$B$10+IF(Kredyt!$B$5="3M",WIBOR!$K$6,WIBOR!$K$7)/100</f>
        <v>0.04</v>
      </c>
      <c r="E262" s="28">
        <f>IFERROR(VLOOKUP(A262,WIBOR!$F:$H,IF(Kredyt!$B$5="3M",2,3),FALSE)/100,$B$9)</f>
        <v>0.04</v>
      </c>
      <c r="F262" s="26">
        <f t="shared" si="73"/>
        <v>6.0999999999999999E-2</v>
      </c>
      <c r="G262" s="39">
        <f t="shared" si="62"/>
        <v>272922.22222222807</v>
      </c>
      <c r="H262" s="40">
        <f t="shared" si="56"/>
        <v>2255.5555555555557</v>
      </c>
      <c r="I262" s="41">
        <f t="shared" si="63"/>
        <v>1387.3546296296593</v>
      </c>
      <c r="J262" s="42">
        <f t="shared" si="57"/>
        <v>3642.9101851852147</v>
      </c>
      <c r="K262" s="39">
        <f t="shared" si="64"/>
        <v>448316.13142901147</v>
      </c>
      <c r="L262" s="40">
        <f t="shared" si="71"/>
        <v>2690.8221259814554</v>
      </c>
      <c r="M262" s="41">
        <f t="shared" si="58"/>
        <v>2278.9403347641414</v>
      </c>
      <c r="N262" s="42">
        <f t="shared" si="59"/>
        <v>4969.7624607455964</v>
      </c>
      <c r="O262" s="39" t="str">
        <f t="shared" si="65"/>
        <v/>
      </c>
      <c r="P262" s="43">
        <f>IF(O262="",0,IF(A262&lt;MIN(Nadpłaty!E:E),0,IF(O262&lt;IFERROR(VLOOKUP(A262,Nadpłaty!$E:$F,2,FALSE),Nadpłaty!$I$2*Kredyt!$B$7),O262-Q262,IF(A262&gt;MAX(Nadpłaty!$E:$E),Nadpłaty!$I$2*Kredyt!$B$7,IFERROR(VLOOKUP(A262,Nadpłaty!$E:$F,2,FALSE),0)))))</f>
        <v>0</v>
      </c>
      <c r="Q262" s="40" t="str">
        <f t="shared" si="66"/>
        <v/>
      </c>
      <c r="R262" s="41" t="str">
        <f t="shared" si="67"/>
        <v/>
      </c>
      <c r="S262" s="42">
        <f t="shared" si="60"/>
        <v>0</v>
      </c>
      <c r="T262" s="39" t="str">
        <f t="shared" si="68"/>
        <v/>
      </c>
      <c r="U262" s="43">
        <f>IF(T262="",0,IF(A262&lt;MIN(Nadpłaty!J:J),0,IF(T262&lt;IFERROR(VLOOKUP(A262,Nadpłaty!$E:$F,2,FALSE),Nadpłaty!$I$2*Kredyt!$B$7),T262-V262,IF(A262&gt;MAX(Nadpłaty!$E:$E),Nadpłaty!$I$2*Kredyt!$B$7,IFERROR(VLOOKUP(A262,Nadpłaty!$E:$F,2,FALSE),0)))))</f>
        <v>0</v>
      </c>
      <c r="V262" s="40" t="str">
        <f t="shared" si="69"/>
        <v/>
      </c>
      <c r="W262" s="41" t="str">
        <f t="shared" si="61"/>
        <v/>
      </c>
      <c r="X262" s="42">
        <f t="shared" si="72"/>
        <v>0</v>
      </c>
      <c r="Y262" s="2"/>
    </row>
    <row r="263" spans="1:25" ht="12.75" customHeight="1" x14ac:dyDescent="0.2">
      <c r="A263" s="27">
        <f t="shared" si="70"/>
        <v>51591</v>
      </c>
      <c r="B263" s="25">
        <f>ROWS($B$23:B263)</f>
        <v>241</v>
      </c>
      <c r="C263" s="34">
        <f>MIN(IF(A263&lt;=WIBOR!$K$5,0,ROUND(YEARFRAC(A263,WIBOR!$K$5)*12,0)),$B$10)</f>
        <v>36</v>
      </c>
      <c r="D263" s="28">
        <f>($B$9-IF(Kredyt!$B$5="3M",WIBOR!$K$6,WIBOR!$K$7)/100)*MIN(IF(A263&lt;=WIBOR!$K$5,0,ROUND(YEARFRAC(A263,WIBOR!$K$5)*12,0)),$B$10)/$B$10+IF(Kredyt!$B$5="3M",WIBOR!$K$6,WIBOR!$K$7)/100</f>
        <v>0.04</v>
      </c>
      <c r="E263" s="28">
        <f>IFERROR(VLOOKUP(A263,WIBOR!$F:$H,IF(Kredyt!$B$5="3M",2,3),FALSE)/100,$B$9)</f>
        <v>0.04</v>
      </c>
      <c r="F263" s="26">
        <f t="shared" si="73"/>
        <v>6.0999999999999999E-2</v>
      </c>
      <c r="G263" s="39">
        <f t="shared" si="62"/>
        <v>270666.66666667251</v>
      </c>
      <c r="H263" s="40">
        <f t="shared" si="56"/>
        <v>2255.5555555555557</v>
      </c>
      <c r="I263" s="41">
        <f t="shared" si="63"/>
        <v>1375.8888888889185</v>
      </c>
      <c r="J263" s="42">
        <f t="shared" si="57"/>
        <v>3631.4444444444744</v>
      </c>
      <c r="K263" s="39">
        <f t="shared" si="64"/>
        <v>445625.30930303002</v>
      </c>
      <c r="L263" s="40">
        <f t="shared" si="71"/>
        <v>2704.5004717885286</v>
      </c>
      <c r="M263" s="41">
        <f t="shared" si="58"/>
        <v>2265.2619889570692</v>
      </c>
      <c r="N263" s="42">
        <f t="shared" si="59"/>
        <v>4969.7624607455982</v>
      </c>
      <c r="O263" s="39" t="str">
        <f t="shared" si="65"/>
        <v/>
      </c>
      <c r="P263" s="43">
        <f>IF(O263="",0,IF(A263&lt;MIN(Nadpłaty!E:E),0,IF(O263&lt;IFERROR(VLOOKUP(A263,Nadpłaty!$E:$F,2,FALSE),Nadpłaty!$I$2*Kredyt!$B$7),O263-Q263,IF(A263&gt;MAX(Nadpłaty!$E:$E),Nadpłaty!$I$2*Kredyt!$B$7,IFERROR(VLOOKUP(A263,Nadpłaty!$E:$F,2,FALSE),0)))))</f>
        <v>0</v>
      </c>
      <c r="Q263" s="40" t="str">
        <f t="shared" si="66"/>
        <v/>
      </c>
      <c r="R263" s="41" t="str">
        <f t="shared" si="67"/>
        <v/>
      </c>
      <c r="S263" s="42">
        <f t="shared" si="60"/>
        <v>0</v>
      </c>
      <c r="T263" s="39" t="str">
        <f t="shared" si="68"/>
        <v/>
      </c>
      <c r="U263" s="43">
        <f>IF(T263="",0,IF(A263&lt;MIN(Nadpłaty!J:J),0,IF(T263&lt;IFERROR(VLOOKUP(A263,Nadpłaty!$E:$F,2,FALSE),Nadpłaty!$I$2*Kredyt!$B$7),T263-V263,IF(A263&gt;MAX(Nadpłaty!$E:$E),Nadpłaty!$I$2*Kredyt!$B$7,IFERROR(VLOOKUP(A263,Nadpłaty!$E:$F,2,FALSE),0)))))</f>
        <v>0</v>
      </c>
      <c r="V263" s="40" t="str">
        <f t="shared" si="69"/>
        <v/>
      </c>
      <c r="W263" s="41" t="str">
        <f t="shared" si="61"/>
        <v/>
      </c>
      <c r="X263" s="42">
        <f t="shared" si="72"/>
        <v>0</v>
      </c>
      <c r="Y263" s="2"/>
    </row>
    <row r="264" spans="1:25" ht="12.75" customHeight="1" x14ac:dyDescent="0.2">
      <c r="A264" s="27">
        <f t="shared" si="70"/>
        <v>51621</v>
      </c>
      <c r="B264" s="25">
        <f>ROWS($B$23:B264)</f>
        <v>242</v>
      </c>
      <c r="C264" s="34">
        <f>MIN(IF(A264&lt;=WIBOR!$K$5,0,ROUND(YEARFRAC(A264,WIBOR!$K$5)*12,0)),$B$10)</f>
        <v>36</v>
      </c>
      <c r="D264" s="28">
        <f>($B$9-IF(Kredyt!$B$5="3M",WIBOR!$K$6,WIBOR!$K$7)/100)*MIN(IF(A264&lt;=WIBOR!$K$5,0,ROUND(YEARFRAC(A264,WIBOR!$K$5)*12,0)),$B$10)/$B$10+IF(Kredyt!$B$5="3M",WIBOR!$K$6,WIBOR!$K$7)/100</f>
        <v>0.04</v>
      </c>
      <c r="E264" s="28">
        <f>IFERROR(VLOOKUP(A264,WIBOR!$F:$H,IF(Kredyt!$B$5="3M",2,3),FALSE)/100,$B$9)</f>
        <v>0.04</v>
      </c>
      <c r="F264" s="26">
        <f t="shared" si="73"/>
        <v>6.0999999999999999E-2</v>
      </c>
      <c r="G264" s="39">
        <f t="shared" si="62"/>
        <v>268411.11111111694</v>
      </c>
      <c r="H264" s="40">
        <f t="shared" si="56"/>
        <v>2255.5555555555557</v>
      </c>
      <c r="I264" s="41">
        <f t="shared" si="63"/>
        <v>1364.4231481481777</v>
      </c>
      <c r="J264" s="42">
        <f t="shared" si="57"/>
        <v>3619.9787037037331</v>
      </c>
      <c r="K264" s="39">
        <f t="shared" si="64"/>
        <v>442920.80883124151</v>
      </c>
      <c r="L264" s="40">
        <f t="shared" si="71"/>
        <v>2718.248349186787</v>
      </c>
      <c r="M264" s="41">
        <f t="shared" si="58"/>
        <v>2251.5141115588108</v>
      </c>
      <c r="N264" s="42">
        <f t="shared" si="59"/>
        <v>4969.7624607455982</v>
      </c>
      <c r="O264" s="39" t="str">
        <f t="shared" si="65"/>
        <v/>
      </c>
      <c r="P264" s="43">
        <f>IF(O264="",0,IF(A264&lt;MIN(Nadpłaty!E:E),0,IF(O264&lt;IFERROR(VLOOKUP(A264,Nadpłaty!$E:$F,2,FALSE),Nadpłaty!$I$2*Kredyt!$B$7),O264-Q264,IF(A264&gt;MAX(Nadpłaty!$E:$E),Nadpłaty!$I$2*Kredyt!$B$7,IFERROR(VLOOKUP(A264,Nadpłaty!$E:$F,2,FALSE),0)))))</f>
        <v>0</v>
      </c>
      <c r="Q264" s="40" t="str">
        <f t="shared" si="66"/>
        <v/>
      </c>
      <c r="R264" s="41" t="str">
        <f t="shared" si="67"/>
        <v/>
      </c>
      <c r="S264" s="42">
        <f t="shared" si="60"/>
        <v>0</v>
      </c>
      <c r="T264" s="39" t="str">
        <f t="shared" si="68"/>
        <v/>
      </c>
      <c r="U264" s="43">
        <f>IF(T264="",0,IF(A264&lt;MIN(Nadpłaty!J:J),0,IF(T264&lt;IFERROR(VLOOKUP(A264,Nadpłaty!$E:$F,2,FALSE),Nadpłaty!$I$2*Kredyt!$B$7),T264-V264,IF(A264&gt;MAX(Nadpłaty!$E:$E),Nadpłaty!$I$2*Kredyt!$B$7,IFERROR(VLOOKUP(A264,Nadpłaty!$E:$F,2,FALSE),0)))))</f>
        <v>0</v>
      </c>
      <c r="V264" s="40" t="str">
        <f t="shared" si="69"/>
        <v/>
      </c>
      <c r="W264" s="41" t="str">
        <f t="shared" si="61"/>
        <v/>
      </c>
      <c r="X264" s="42">
        <f t="shared" si="72"/>
        <v>0</v>
      </c>
      <c r="Y264" s="2"/>
    </row>
    <row r="265" spans="1:25" ht="12.75" customHeight="1" x14ac:dyDescent="0.2">
      <c r="A265" s="27">
        <f t="shared" si="70"/>
        <v>51652</v>
      </c>
      <c r="B265" s="25">
        <f>ROWS($B$23:B265)</f>
        <v>243</v>
      </c>
      <c r="C265" s="34">
        <f>MIN(IF(A265&lt;=WIBOR!$K$5,0,ROUND(YEARFRAC(A265,WIBOR!$K$5)*12,0)),$B$10)</f>
        <v>36</v>
      </c>
      <c r="D265" s="28">
        <f>($B$9-IF(Kredyt!$B$5="3M",WIBOR!$K$6,WIBOR!$K$7)/100)*MIN(IF(A265&lt;=WIBOR!$K$5,0,ROUND(YEARFRAC(A265,WIBOR!$K$5)*12,0)),$B$10)/$B$10+IF(Kredyt!$B$5="3M",WIBOR!$K$6,WIBOR!$K$7)/100</f>
        <v>0.04</v>
      </c>
      <c r="E265" s="28">
        <f>IFERROR(VLOOKUP(A265,WIBOR!$F:$H,IF(Kredyt!$B$5="3M",2,3),FALSE)/100,$B$9)</f>
        <v>0.04</v>
      </c>
      <c r="F265" s="26">
        <f t="shared" si="73"/>
        <v>6.0999999999999999E-2</v>
      </c>
      <c r="G265" s="39">
        <f t="shared" si="62"/>
        <v>266155.55555556138</v>
      </c>
      <c r="H265" s="40">
        <f t="shared" si="56"/>
        <v>2255.5555555555557</v>
      </c>
      <c r="I265" s="41">
        <f t="shared" si="63"/>
        <v>1352.9574074074369</v>
      </c>
      <c r="J265" s="42">
        <f t="shared" si="57"/>
        <v>3608.5129629629928</v>
      </c>
      <c r="K265" s="39">
        <f t="shared" si="64"/>
        <v>440202.56048205472</v>
      </c>
      <c r="L265" s="40">
        <f t="shared" si="71"/>
        <v>2732.0661116284859</v>
      </c>
      <c r="M265" s="41">
        <f t="shared" si="58"/>
        <v>2237.6963491171114</v>
      </c>
      <c r="N265" s="42">
        <f t="shared" si="59"/>
        <v>4969.7624607455973</v>
      </c>
      <c r="O265" s="39" t="str">
        <f t="shared" si="65"/>
        <v/>
      </c>
      <c r="P265" s="43">
        <f>IF(O265="",0,IF(A265&lt;MIN(Nadpłaty!E:E),0,IF(O265&lt;IFERROR(VLOOKUP(A265,Nadpłaty!$E:$F,2,FALSE),Nadpłaty!$I$2*Kredyt!$B$7),O265-Q265,IF(A265&gt;MAX(Nadpłaty!$E:$E),Nadpłaty!$I$2*Kredyt!$B$7,IFERROR(VLOOKUP(A265,Nadpłaty!$E:$F,2,FALSE),0)))))</f>
        <v>0</v>
      </c>
      <c r="Q265" s="40" t="str">
        <f t="shared" si="66"/>
        <v/>
      </c>
      <c r="R265" s="41" t="str">
        <f t="shared" si="67"/>
        <v/>
      </c>
      <c r="S265" s="42">
        <f t="shared" si="60"/>
        <v>0</v>
      </c>
      <c r="T265" s="39" t="str">
        <f t="shared" si="68"/>
        <v/>
      </c>
      <c r="U265" s="43">
        <f>IF(T265="",0,IF(A265&lt;MIN(Nadpłaty!J:J),0,IF(T265&lt;IFERROR(VLOOKUP(A265,Nadpłaty!$E:$F,2,FALSE),Nadpłaty!$I$2*Kredyt!$B$7),T265-V265,IF(A265&gt;MAX(Nadpłaty!$E:$E),Nadpłaty!$I$2*Kredyt!$B$7,IFERROR(VLOOKUP(A265,Nadpłaty!$E:$F,2,FALSE),0)))))</f>
        <v>0</v>
      </c>
      <c r="V265" s="40" t="str">
        <f t="shared" si="69"/>
        <v/>
      </c>
      <c r="W265" s="41" t="str">
        <f t="shared" si="61"/>
        <v/>
      </c>
      <c r="X265" s="42">
        <f t="shared" si="72"/>
        <v>0</v>
      </c>
      <c r="Y265" s="2"/>
    </row>
    <row r="266" spans="1:25" ht="12.75" customHeight="1" x14ac:dyDescent="0.2">
      <c r="A266" s="27">
        <f t="shared" si="70"/>
        <v>51682</v>
      </c>
      <c r="B266" s="25">
        <f>ROWS($B$23:B266)</f>
        <v>244</v>
      </c>
      <c r="C266" s="34">
        <f>MIN(IF(A266&lt;=WIBOR!$K$5,0,ROUND(YEARFRAC(A266,WIBOR!$K$5)*12,0)),$B$10)</f>
        <v>36</v>
      </c>
      <c r="D266" s="28">
        <f>($B$9-IF(Kredyt!$B$5="3M",WIBOR!$K$6,WIBOR!$K$7)/100)*MIN(IF(A266&lt;=WIBOR!$K$5,0,ROUND(YEARFRAC(A266,WIBOR!$K$5)*12,0)),$B$10)/$B$10+IF(Kredyt!$B$5="3M",WIBOR!$K$6,WIBOR!$K$7)/100</f>
        <v>0.04</v>
      </c>
      <c r="E266" s="28">
        <f>IFERROR(VLOOKUP(A266,WIBOR!$F:$H,IF(Kredyt!$B$5="3M",2,3),FALSE)/100,$B$9)</f>
        <v>0.04</v>
      </c>
      <c r="F266" s="26">
        <f t="shared" si="73"/>
        <v>6.0999999999999999E-2</v>
      </c>
      <c r="G266" s="39">
        <f t="shared" si="62"/>
        <v>263900.00000000582</v>
      </c>
      <c r="H266" s="40">
        <f t="shared" si="56"/>
        <v>2255.5555555555557</v>
      </c>
      <c r="I266" s="41">
        <f t="shared" si="63"/>
        <v>1341.4916666666961</v>
      </c>
      <c r="J266" s="42">
        <f t="shared" si="57"/>
        <v>3597.0472222222515</v>
      </c>
      <c r="K266" s="39">
        <f t="shared" si="64"/>
        <v>437470.49437042623</v>
      </c>
      <c r="L266" s="40">
        <f t="shared" si="71"/>
        <v>2745.9541143625979</v>
      </c>
      <c r="M266" s="41">
        <f t="shared" si="58"/>
        <v>2223.8083463829998</v>
      </c>
      <c r="N266" s="42">
        <f t="shared" si="59"/>
        <v>4969.7624607455982</v>
      </c>
      <c r="O266" s="39" t="str">
        <f t="shared" si="65"/>
        <v/>
      </c>
      <c r="P266" s="43">
        <f>IF(O266="",0,IF(A266&lt;MIN(Nadpłaty!E:E),0,IF(O266&lt;IFERROR(VLOOKUP(A266,Nadpłaty!$E:$F,2,FALSE),Nadpłaty!$I$2*Kredyt!$B$7),O266-Q266,IF(A266&gt;MAX(Nadpłaty!$E:$E),Nadpłaty!$I$2*Kredyt!$B$7,IFERROR(VLOOKUP(A266,Nadpłaty!$E:$F,2,FALSE),0)))))</f>
        <v>0</v>
      </c>
      <c r="Q266" s="40" t="str">
        <f t="shared" si="66"/>
        <v/>
      </c>
      <c r="R266" s="41" t="str">
        <f t="shared" si="67"/>
        <v/>
      </c>
      <c r="S266" s="42">
        <f t="shared" si="60"/>
        <v>0</v>
      </c>
      <c r="T266" s="39" t="str">
        <f t="shared" si="68"/>
        <v/>
      </c>
      <c r="U266" s="43">
        <f>IF(T266="",0,IF(A266&lt;MIN(Nadpłaty!J:J),0,IF(T266&lt;IFERROR(VLOOKUP(A266,Nadpłaty!$E:$F,2,FALSE),Nadpłaty!$I$2*Kredyt!$B$7),T266-V266,IF(A266&gt;MAX(Nadpłaty!$E:$E),Nadpłaty!$I$2*Kredyt!$B$7,IFERROR(VLOOKUP(A266,Nadpłaty!$E:$F,2,FALSE),0)))))</f>
        <v>0</v>
      </c>
      <c r="V266" s="40" t="str">
        <f t="shared" si="69"/>
        <v/>
      </c>
      <c r="W266" s="41" t="str">
        <f t="shared" si="61"/>
        <v/>
      </c>
      <c r="X266" s="42">
        <f t="shared" si="72"/>
        <v>0</v>
      </c>
      <c r="Y266" s="2"/>
    </row>
    <row r="267" spans="1:25" ht="12.75" customHeight="1" x14ac:dyDescent="0.2">
      <c r="A267" s="27">
        <f t="shared" si="70"/>
        <v>51713</v>
      </c>
      <c r="B267" s="25">
        <f>ROWS($B$23:B267)</f>
        <v>245</v>
      </c>
      <c r="C267" s="34">
        <f>MIN(IF(A267&lt;=WIBOR!$K$5,0,ROUND(YEARFRAC(A267,WIBOR!$K$5)*12,0)),$B$10)</f>
        <v>36</v>
      </c>
      <c r="D267" s="28">
        <f>($B$9-IF(Kredyt!$B$5="3M",WIBOR!$K$6,WIBOR!$K$7)/100)*MIN(IF(A267&lt;=WIBOR!$K$5,0,ROUND(YEARFRAC(A267,WIBOR!$K$5)*12,0)),$B$10)/$B$10+IF(Kredyt!$B$5="3M",WIBOR!$K$6,WIBOR!$K$7)/100</f>
        <v>0.04</v>
      </c>
      <c r="E267" s="28">
        <f>IFERROR(VLOOKUP(A267,WIBOR!$F:$H,IF(Kredyt!$B$5="3M",2,3),FALSE)/100,$B$9)</f>
        <v>0.04</v>
      </c>
      <c r="F267" s="26">
        <f t="shared" si="73"/>
        <v>6.0999999999999999E-2</v>
      </c>
      <c r="G267" s="39">
        <f t="shared" si="62"/>
        <v>261644.44444445026</v>
      </c>
      <c r="H267" s="40">
        <f t="shared" si="56"/>
        <v>2255.5555555555557</v>
      </c>
      <c r="I267" s="41">
        <f t="shared" si="63"/>
        <v>1330.0259259259553</v>
      </c>
      <c r="J267" s="42">
        <f t="shared" si="57"/>
        <v>3585.5814814815112</v>
      </c>
      <c r="K267" s="39">
        <f t="shared" si="64"/>
        <v>434724.54025606363</v>
      </c>
      <c r="L267" s="40">
        <f t="shared" si="71"/>
        <v>2759.9127144439412</v>
      </c>
      <c r="M267" s="41">
        <f t="shared" si="58"/>
        <v>2209.849746301657</v>
      </c>
      <c r="N267" s="42">
        <f t="shared" si="59"/>
        <v>4969.7624607455982</v>
      </c>
      <c r="O267" s="39" t="str">
        <f t="shared" si="65"/>
        <v/>
      </c>
      <c r="P267" s="43">
        <f>IF(O267="",0,IF(A267&lt;MIN(Nadpłaty!E:E),0,IF(O267&lt;IFERROR(VLOOKUP(A267,Nadpłaty!$E:$F,2,FALSE),Nadpłaty!$I$2*Kredyt!$B$7),O267-Q267,IF(A267&gt;MAX(Nadpłaty!$E:$E),Nadpłaty!$I$2*Kredyt!$B$7,IFERROR(VLOOKUP(A267,Nadpłaty!$E:$F,2,FALSE),0)))))</f>
        <v>0</v>
      </c>
      <c r="Q267" s="40" t="str">
        <f t="shared" si="66"/>
        <v/>
      </c>
      <c r="R267" s="41" t="str">
        <f t="shared" si="67"/>
        <v/>
      </c>
      <c r="S267" s="42">
        <f t="shared" si="60"/>
        <v>0</v>
      </c>
      <c r="T267" s="39" t="str">
        <f t="shared" si="68"/>
        <v/>
      </c>
      <c r="U267" s="43">
        <f>IF(T267="",0,IF(A267&lt;MIN(Nadpłaty!J:J),0,IF(T267&lt;IFERROR(VLOOKUP(A267,Nadpłaty!$E:$F,2,FALSE),Nadpłaty!$I$2*Kredyt!$B$7),T267-V267,IF(A267&gt;MAX(Nadpłaty!$E:$E),Nadpłaty!$I$2*Kredyt!$B$7,IFERROR(VLOOKUP(A267,Nadpłaty!$E:$F,2,FALSE),0)))))</f>
        <v>0</v>
      </c>
      <c r="V267" s="40" t="str">
        <f t="shared" si="69"/>
        <v/>
      </c>
      <c r="W267" s="41" t="str">
        <f t="shared" si="61"/>
        <v/>
      </c>
      <c r="X267" s="42">
        <f t="shared" si="72"/>
        <v>0</v>
      </c>
      <c r="Y267" s="2"/>
    </row>
    <row r="268" spans="1:25" ht="12.75" customHeight="1" x14ac:dyDescent="0.2">
      <c r="A268" s="27">
        <f t="shared" si="70"/>
        <v>51744</v>
      </c>
      <c r="B268" s="25">
        <f>ROWS($B$23:B268)</f>
        <v>246</v>
      </c>
      <c r="C268" s="34">
        <f>MIN(IF(A268&lt;=WIBOR!$K$5,0,ROUND(YEARFRAC(A268,WIBOR!$K$5)*12,0)),$B$10)</f>
        <v>36</v>
      </c>
      <c r="D268" s="28">
        <f>($B$9-IF(Kredyt!$B$5="3M",WIBOR!$K$6,WIBOR!$K$7)/100)*MIN(IF(A268&lt;=WIBOR!$K$5,0,ROUND(YEARFRAC(A268,WIBOR!$K$5)*12,0)),$B$10)/$B$10+IF(Kredyt!$B$5="3M",WIBOR!$K$6,WIBOR!$K$7)/100</f>
        <v>0.04</v>
      </c>
      <c r="E268" s="28">
        <f>IFERROR(VLOOKUP(A268,WIBOR!$F:$H,IF(Kredyt!$B$5="3M",2,3),FALSE)/100,$B$9)</f>
        <v>0.04</v>
      </c>
      <c r="F268" s="26">
        <f t="shared" si="73"/>
        <v>6.0999999999999999E-2</v>
      </c>
      <c r="G268" s="39">
        <f t="shared" si="62"/>
        <v>259388.8888888947</v>
      </c>
      <c r="H268" s="40">
        <f t="shared" si="56"/>
        <v>2255.5555555555557</v>
      </c>
      <c r="I268" s="41">
        <f t="shared" si="63"/>
        <v>1318.5601851852146</v>
      </c>
      <c r="J268" s="42">
        <f t="shared" si="57"/>
        <v>3574.11574074077</v>
      </c>
      <c r="K268" s="39">
        <f t="shared" si="64"/>
        <v>431964.6275416197</v>
      </c>
      <c r="L268" s="40">
        <f t="shared" si="71"/>
        <v>2773.9422707423646</v>
      </c>
      <c r="M268" s="41">
        <f t="shared" si="58"/>
        <v>2195.8201900032332</v>
      </c>
      <c r="N268" s="42">
        <f t="shared" si="59"/>
        <v>4969.7624607455982</v>
      </c>
      <c r="O268" s="39" t="str">
        <f t="shared" si="65"/>
        <v/>
      </c>
      <c r="P268" s="43">
        <f>IF(O268="",0,IF(A268&lt;MIN(Nadpłaty!E:E),0,IF(O268&lt;IFERROR(VLOOKUP(A268,Nadpłaty!$E:$F,2,FALSE),Nadpłaty!$I$2*Kredyt!$B$7),O268-Q268,IF(A268&gt;MAX(Nadpłaty!$E:$E),Nadpłaty!$I$2*Kredyt!$B$7,IFERROR(VLOOKUP(A268,Nadpłaty!$E:$F,2,FALSE),0)))))</f>
        <v>0</v>
      </c>
      <c r="Q268" s="40" t="str">
        <f t="shared" si="66"/>
        <v/>
      </c>
      <c r="R268" s="41" t="str">
        <f t="shared" si="67"/>
        <v/>
      </c>
      <c r="S268" s="42">
        <f t="shared" si="60"/>
        <v>0</v>
      </c>
      <c r="T268" s="39" t="str">
        <f t="shared" si="68"/>
        <v/>
      </c>
      <c r="U268" s="43">
        <f>IF(T268="",0,IF(A268&lt;MIN(Nadpłaty!J:J),0,IF(T268&lt;IFERROR(VLOOKUP(A268,Nadpłaty!$E:$F,2,FALSE),Nadpłaty!$I$2*Kredyt!$B$7),T268-V268,IF(A268&gt;MAX(Nadpłaty!$E:$E),Nadpłaty!$I$2*Kredyt!$B$7,IFERROR(VLOOKUP(A268,Nadpłaty!$E:$F,2,FALSE),0)))))</f>
        <v>0</v>
      </c>
      <c r="V268" s="40" t="str">
        <f t="shared" si="69"/>
        <v/>
      </c>
      <c r="W268" s="41" t="str">
        <f t="shared" si="61"/>
        <v/>
      </c>
      <c r="X268" s="42">
        <f t="shared" si="72"/>
        <v>0</v>
      </c>
      <c r="Y268" s="2"/>
    </row>
    <row r="269" spans="1:25" ht="12.75" customHeight="1" x14ac:dyDescent="0.2">
      <c r="A269" s="27">
        <f t="shared" si="70"/>
        <v>51774</v>
      </c>
      <c r="B269" s="25">
        <f>ROWS($B$23:B269)</f>
        <v>247</v>
      </c>
      <c r="C269" s="34">
        <f>MIN(IF(A269&lt;=WIBOR!$K$5,0,ROUND(YEARFRAC(A269,WIBOR!$K$5)*12,0)),$B$10)</f>
        <v>36</v>
      </c>
      <c r="D269" s="28">
        <f>($B$9-IF(Kredyt!$B$5="3M",WIBOR!$K$6,WIBOR!$K$7)/100)*MIN(IF(A269&lt;=WIBOR!$K$5,0,ROUND(YEARFRAC(A269,WIBOR!$K$5)*12,0)),$B$10)/$B$10+IF(Kredyt!$B$5="3M",WIBOR!$K$6,WIBOR!$K$7)/100</f>
        <v>0.04</v>
      </c>
      <c r="E269" s="28">
        <f>IFERROR(VLOOKUP(A269,WIBOR!$F:$H,IF(Kredyt!$B$5="3M",2,3),FALSE)/100,$B$9)</f>
        <v>0.04</v>
      </c>
      <c r="F269" s="26">
        <f t="shared" si="73"/>
        <v>6.0999999999999999E-2</v>
      </c>
      <c r="G269" s="39">
        <f t="shared" si="62"/>
        <v>257133.33333333913</v>
      </c>
      <c r="H269" s="40">
        <f t="shared" si="56"/>
        <v>2255.5555555555557</v>
      </c>
      <c r="I269" s="41">
        <f t="shared" si="63"/>
        <v>1307.0944444444738</v>
      </c>
      <c r="J269" s="42">
        <f t="shared" si="57"/>
        <v>3562.6500000000296</v>
      </c>
      <c r="K269" s="39">
        <f t="shared" si="64"/>
        <v>429190.68527087732</v>
      </c>
      <c r="L269" s="40">
        <f t="shared" si="71"/>
        <v>2788.0431439519712</v>
      </c>
      <c r="M269" s="41">
        <f t="shared" si="58"/>
        <v>2181.7193167936261</v>
      </c>
      <c r="N269" s="42">
        <f t="shared" si="59"/>
        <v>4969.7624607455973</v>
      </c>
      <c r="O269" s="39" t="str">
        <f t="shared" si="65"/>
        <v/>
      </c>
      <c r="P269" s="43">
        <f>IF(O269="",0,IF(A269&lt;MIN(Nadpłaty!E:E),0,IF(O269&lt;IFERROR(VLOOKUP(A269,Nadpłaty!$E:$F,2,FALSE),Nadpłaty!$I$2*Kredyt!$B$7),O269-Q269,IF(A269&gt;MAX(Nadpłaty!$E:$E),Nadpłaty!$I$2*Kredyt!$B$7,IFERROR(VLOOKUP(A269,Nadpłaty!$E:$F,2,FALSE),0)))))</f>
        <v>0</v>
      </c>
      <c r="Q269" s="40" t="str">
        <f t="shared" si="66"/>
        <v/>
      </c>
      <c r="R269" s="41" t="str">
        <f t="shared" si="67"/>
        <v/>
      </c>
      <c r="S269" s="42">
        <f t="shared" si="60"/>
        <v>0</v>
      </c>
      <c r="T269" s="39" t="str">
        <f t="shared" si="68"/>
        <v/>
      </c>
      <c r="U269" s="43">
        <f>IF(T269="",0,IF(A269&lt;MIN(Nadpłaty!J:J),0,IF(T269&lt;IFERROR(VLOOKUP(A269,Nadpłaty!$E:$F,2,FALSE),Nadpłaty!$I$2*Kredyt!$B$7),T269-V269,IF(A269&gt;MAX(Nadpłaty!$E:$E),Nadpłaty!$I$2*Kredyt!$B$7,IFERROR(VLOOKUP(A269,Nadpłaty!$E:$F,2,FALSE),0)))))</f>
        <v>0</v>
      </c>
      <c r="V269" s="40" t="str">
        <f t="shared" si="69"/>
        <v/>
      </c>
      <c r="W269" s="41" t="str">
        <f t="shared" si="61"/>
        <v/>
      </c>
      <c r="X269" s="42">
        <f t="shared" si="72"/>
        <v>0</v>
      </c>
      <c r="Y269" s="2"/>
    </row>
    <row r="270" spans="1:25" ht="12.75" customHeight="1" x14ac:dyDescent="0.2">
      <c r="A270" s="27">
        <f t="shared" si="70"/>
        <v>51805</v>
      </c>
      <c r="B270" s="25">
        <f>ROWS($B$23:B270)</f>
        <v>248</v>
      </c>
      <c r="C270" s="34">
        <f>MIN(IF(A270&lt;=WIBOR!$K$5,0,ROUND(YEARFRAC(A270,WIBOR!$K$5)*12,0)),$B$10)</f>
        <v>36</v>
      </c>
      <c r="D270" s="28">
        <f>($B$9-IF(Kredyt!$B$5="3M",WIBOR!$K$6,WIBOR!$K$7)/100)*MIN(IF(A270&lt;=WIBOR!$K$5,0,ROUND(YEARFRAC(A270,WIBOR!$K$5)*12,0)),$B$10)/$B$10+IF(Kredyt!$B$5="3M",WIBOR!$K$6,WIBOR!$K$7)/100</f>
        <v>0.04</v>
      </c>
      <c r="E270" s="28">
        <f>IFERROR(VLOOKUP(A270,WIBOR!$F:$H,IF(Kredyt!$B$5="3M",2,3),FALSE)/100,$B$9)</f>
        <v>0.04</v>
      </c>
      <c r="F270" s="26">
        <f t="shared" si="73"/>
        <v>6.0999999999999999E-2</v>
      </c>
      <c r="G270" s="39">
        <f t="shared" si="62"/>
        <v>254877.77777778357</v>
      </c>
      <c r="H270" s="40">
        <f t="shared" si="56"/>
        <v>2255.5555555555557</v>
      </c>
      <c r="I270" s="41">
        <f t="shared" si="63"/>
        <v>1295.6287037037332</v>
      </c>
      <c r="J270" s="42">
        <f t="shared" si="57"/>
        <v>3551.1842592592889</v>
      </c>
      <c r="K270" s="39">
        <f t="shared" si="64"/>
        <v>426402.64212692535</v>
      </c>
      <c r="L270" s="40">
        <f t="shared" si="71"/>
        <v>2802.2156966003936</v>
      </c>
      <c r="M270" s="41">
        <f t="shared" si="58"/>
        <v>2167.5467641452037</v>
      </c>
      <c r="N270" s="42">
        <f t="shared" si="59"/>
        <v>4969.7624607455973</v>
      </c>
      <c r="O270" s="39" t="str">
        <f t="shared" si="65"/>
        <v/>
      </c>
      <c r="P270" s="43">
        <f>IF(O270="",0,IF(A270&lt;MIN(Nadpłaty!E:E),0,IF(O270&lt;IFERROR(VLOOKUP(A270,Nadpłaty!$E:$F,2,FALSE),Nadpłaty!$I$2*Kredyt!$B$7),O270-Q270,IF(A270&gt;MAX(Nadpłaty!$E:$E),Nadpłaty!$I$2*Kredyt!$B$7,IFERROR(VLOOKUP(A270,Nadpłaty!$E:$F,2,FALSE),0)))))</f>
        <v>0</v>
      </c>
      <c r="Q270" s="40" t="str">
        <f t="shared" si="66"/>
        <v/>
      </c>
      <c r="R270" s="41" t="str">
        <f t="shared" si="67"/>
        <v/>
      </c>
      <c r="S270" s="42">
        <f t="shared" si="60"/>
        <v>0</v>
      </c>
      <c r="T270" s="39" t="str">
        <f t="shared" si="68"/>
        <v/>
      </c>
      <c r="U270" s="43">
        <f>IF(T270="",0,IF(A270&lt;MIN(Nadpłaty!J:J),0,IF(T270&lt;IFERROR(VLOOKUP(A270,Nadpłaty!$E:$F,2,FALSE),Nadpłaty!$I$2*Kredyt!$B$7),T270-V270,IF(A270&gt;MAX(Nadpłaty!$E:$E),Nadpłaty!$I$2*Kredyt!$B$7,IFERROR(VLOOKUP(A270,Nadpłaty!$E:$F,2,FALSE),0)))))</f>
        <v>0</v>
      </c>
      <c r="V270" s="40" t="str">
        <f t="shared" si="69"/>
        <v/>
      </c>
      <c r="W270" s="41" t="str">
        <f t="shared" si="61"/>
        <v/>
      </c>
      <c r="X270" s="42">
        <f t="shared" si="72"/>
        <v>0</v>
      </c>
      <c r="Y270" s="2"/>
    </row>
    <row r="271" spans="1:25" ht="12.75" customHeight="1" x14ac:dyDescent="0.2">
      <c r="A271" s="27">
        <f t="shared" si="70"/>
        <v>51835</v>
      </c>
      <c r="B271" s="25">
        <f>ROWS($B$23:B271)</f>
        <v>249</v>
      </c>
      <c r="C271" s="34">
        <f>MIN(IF(A271&lt;=WIBOR!$K$5,0,ROUND(YEARFRAC(A271,WIBOR!$K$5)*12,0)),$B$10)</f>
        <v>36</v>
      </c>
      <c r="D271" s="28">
        <f>($B$9-IF(Kredyt!$B$5="3M",WIBOR!$K$6,WIBOR!$K$7)/100)*MIN(IF(A271&lt;=WIBOR!$K$5,0,ROUND(YEARFRAC(A271,WIBOR!$K$5)*12,0)),$B$10)/$B$10+IF(Kredyt!$B$5="3M",WIBOR!$K$6,WIBOR!$K$7)/100</f>
        <v>0.04</v>
      </c>
      <c r="E271" s="28">
        <f>IFERROR(VLOOKUP(A271,WIBOR!$F:$H,IF(Kredyt!$B$5="3M",2,3),FALSE)/100,$B$9)</f>
        <v>0.04</v>
      </c>
      <c r="F271" s="26">
        <f t="shared" si="73"/>
        <v>6.0999999999999999E-2</v>
      </c>
      <c r="G271" s="39">
        <f t="shared" si="62"/>
        <v>252622.22222222801</v>
      </c>
      <c r="H271" s="40">
        <f t="shared" si="56"/>
        <v>2255.5555555555557</v>
      </c>
      <c r="I271" s="41">
        <f t="shared" si="63"/>
        <v>1284.1629629629924</v>
      </c>
      <c r="J271" s="42">
        <f t="shared" si="57"/>
        <v>3539.7185185185481</v>
      </c>
      <c r="K271" s="39">
        <f t="shared" si="64"/>
        <v>423600.42643032497</v>
      </c>
      <c r="L271" s="40">
        <f t="shared" si="71"/>
        <v>2816.4602930581127</v>
      </c>
      <c r="M271" s="41">
        <f t="shared" si="58"/>
        <v>2153.3021676874851</v>
      </c>
      <c r="N271" s="42">
        <f t="shared" si="59"/>
        <v>4969.7624607455982</v>
      </c>
      <c r="O271" s="39" t="str">
        <f t="shared" si="65"/>
        <v/>
      </c>
      <c r="P271" s="43">
        <f>IF(O271="",0,IF(A271&lt;MIN(Nadpłaty!E:E),0,IF(O271&lt;IFERROR(VLOOKUP(A271,Nadpłaty!$E:$F,2,FALSE),Nadpłaty!$I$2*Kredyt!$B$7),O271-Q271,IF(A271&gt;MAX(Nadpłaty!$E:$E),Nadpłaty!$I$2*Kredyt!$B$7,IFERROR(VLOOKUP(A271,Nadpłaty!$E:$F,2,FALSE),0)))))</f>
        <v>0</v>
      </c>
      <c r="Q271" s="40" t="str">
        <f t="shared" si="66"/>
        <v/>
      </c>
      <c r="R271" s="41" t="str">
        <f t="shared" si="67"/>
        <v/>
      </c>
      <c r="S271" s="42">
        <f t="shared" si="60"/>
        <v>0</v>
      </c>
      <c r="T271" s="39" t="str">
        <f t="shared" si="68"/>
        <v/>
      </c>
      <c r="U271" s="43">
        <f>IF(T271="",0,IF(A271&lt;MIN(Nadpłaty!J:J),0,IF(T271&lt;IFERROR(VLOOKUP(A271,Nadpłaty!$E:$F,2,FALSE),Nadpłaty!$I$2*Kredyt!$B$7),T271-V271,IF(A271&gt;MAX(Nadpłaty!$E:$E),Nadpłaty!$I$2*Kredyt!$B$7,IFERROR(VLOOKUP(A271,Nadpłaty!$E:$F,2,FALSE),0)))))</f>
        <v>0</v>
      </c>
      <c r="V271" s="40" t="str">
        <f t="shared" si="69"/>
        <v/>
      </c>
      <c r="W271" s="41" t="str">
        <f t="shared" si="61"/>
        <v/>
      </c>
      <c r="X271" s="42">
        <f t="shared" si="72"/>
        <v>0</v>
      </c>
      <c r="Y271" s="2"/>
    </row>
    <row r="272" spans="1:25" ht="12.75" customHeight="1" x14ac:dyDescent="0.2">
      <c r="A272" s="27">
        <f t="shared" si="70"/>
        <v>51866</v>
      </c>
      <c r="B272" s="25">
        <f>ROWS($B$23:B272)</f>
        <v>250</v>
      </c>
      <c r="C272" s="34">
        <f>MIN(IF(A272&lt;=WIBOR!$K$5,0,ROUND(YEARFRAC(A272,WIBOR!$K$5)*12,0)),$B$10)</f>
        <v>36</v>
      </c>
      <c r="D272" s="28">
        <f>($B$9-IF(Kredyt!$B$5="3M",WIBOR!$K$6,WIBOR!$K$7)/100)*MIN(IF(A272&lt;=WIBOR!$K$5,0,ROUND(YEARFRAC(A272,WIBOR!$K$5)*12,0)),$B$10)/$B$10+IF(Kredyt!$B$5="3M",WIBOR!$K$6,WIBOR!$K$7)/100</f>
        <v>0.04</v>
      </c>
      <c r="E272" s="28">
        <f>IFERROR(VLOOKUP(A272,WIBOR!$F:$H,IF(Kredyt!$B$5="3M",2,3),FALSE)/100,$B$9)</f>
        <v>0.04</v>
      </c>
      <c r="F272" s="26">
        <f t="shared" si="73"/>
        <v>6.0999999999999999E-2</v>
      </c>
      <c r="G272" s="39">
        <f t="shared" si="62"/>
        <v>250366.66666667245</v>
      </c>
      <c r="H272" s="40">
        <f t="shared" si="56"/>
        <v>2255.5555555555557</v>
      </c>
      <c r="I272" s="41">
        <f t="shared" si="63"/>
        <v>1272.6972222222516</v>
      </c>
      <c r="J272" s="42">
        <f t="shared" si="57"/>
        <v>3528.2527777778073</v>
      </c>
      <c r="K272" s="39">
        <f t="shared" si="64"/>
        <v>420783.96613726683</v>
      </c>
      <c r="L272" s="40">
        <f t="shared" si="71"/>
        <v>2830.7772995478244</v>
      </c>
      <c r="M272" s="41">
        <f t="shared" si="58"/>
        <v>2138.9851611977733</v>
      </c>
      <c r="N272" s="42">
        <f t="shared" si="59"/>
        <v>4969.7624607455982</v>
      </c>
      <c r="O272" s="39" t="str">
        <f t="shared" si="65"/>
        <v/>
      </c>
      <c r="P272" s="43">
        <f>IF(O272="",0,IF(A272&lt;MIN(Nadpłaty!E:E),0,IF(O272&lt;IFERROR(VLOOKUP(A272,Nadpłaty!$E:$F,2,FALSE),Nadpłaty!$I$2*Kredyt!$B$7),O272-Q272,IF(A272&gt;MAX(Nadpłaty!$E:$E),Nadpłaty!$I$2*Kredyt!$B$7,IFERROR(VLOOKUP(A272,Nadpłaty!$E:$F,2,FALSE),0)))))</f>
        <v>0</v>
      </c>
      <c r="Q272" s="40" t="str">
        <f t="shared" si="66"/>
        <v/>
      </c>
      <c r="R272" s="41" t="str">
        <f t="shared" si="67"/>
        <v/>
      </c>
      <c r="S272" s="42">
        <f t="shared" si="60"/>
        <v>0</v>
      </c>
      <c r="T272" s="39" t="str">
        <f t="shared" si="68"/>
        <v/>
      </c>
      <c r="U272" s="43">
        <f>IF(T272="",0,IF(A272&lt;MIN(Nadpłaty!J:J),0,IF(T272&lt;IFERROR(VLOOKUP(A272,Nadpłaty!$E:$F,2,FALSE),Nadpłaty!$I$2*Kredyt!$B$7),T272-V272,IF(A272&gt;MAX(Nadpłaty!$E:$E),Nadpłaty!$I$2*Kredyt!$B$7,IFERROR(VLOOKUP(A272,Nadpłaty!$E:$F,2,FALSE),0)))))</f>
        <v>0</v>
      </c>
      <c r="V272" s="40" t="str">
        <f t="shared" si="69"/>
        <v/>
      </c>
      <c r="W272" s="41" t="str">
        <f t="shared" si="61"/>
        <v/>
      </c>
      <c r="X272" s="42">
        <f t="shared" si="72"/>
        <v>0</v>
      </c>
      <c r="Y272" s="2"/>
    </row>
    <row r="273" spans="1:25" ht="12.75" customHeight="1" x14ac:dyDescent="0.2">
      <c r="A273" s="27">
        <f t="shared" si="70"/>
        <v>51897</v>
      </c>
      <c r="B273" s="25">
        <f>ROWS($B$23:B273)</f>
        <v>251</v>
      </c>
      <c r="C273" s="34">
        <f>MIN(IF(A273&lt;=WIBOR!$K$5,0,ROUND(YEARFRAC(A273,WIBOR!$K$5)*12,0)),$B$10)</f>
        <v>36</v>
      </c>
      <c r="D273" s="28">
        <f>($B$9-IF(Kredyt!$B$5="3M",WIBOR!$K$6,WIBOR!$K$7)/100)*MIN(IF(A273&lt;=WIBOR!$K$5,0,ROUND(YEARFRAC(A273,WIBOR!$K$5)*12,0)),$B$10)/$B$10+IF(Kredyt!$B$5="3M",WIBOR!$K$6,WIBOR!$K$7)/100</f>
        <v>0.04</v>
      </c>
      <c r="E273" s="28">
        <f>IFERROR(VLOOKUP(A273,WIBOR!$F:$H,IF(Kredyt!$B$5="3M",2,3),FALSE)/100,$B$9)</f>
        <v>0.04</v>
      </c>
      <c r="F273" s="26">
        <f t="shared" si="73"/>
        <v>6.0999999999999999E-2</v>
      </c>
      <c r="G273" s="39">
        <f t="shared" si="62"/>
        <v>248111.11111111689</v>
      </c>
      <c r="H273" s="40">
        <f t="shared" si="56"/>
        <v>2255.5555555555557</v>
      </c>
      <c r="I273" s="41">
        <f t="shared" si="63"/>
        <v>1261.2314814815109</v>
      </c>
      <c r="J273" s="42">
        <f t="shared" si="57"/>
        <v>3516.7870370370665</v>
      </c>
      <c r="K273" s="39">
        <f t="shared" si="64"/>
        <v>417953.18883771903</v>
      </c>
      <c r="L273" s="40">
        <f t="shared" si="71"/>
        <v>2845.1670841538598</v>
      </c>
      <c r="M273" s="41">
        <f t="shared" si="58"/>
        <v>2124.5953765917384</v>
      </c>
      <c r="N273" s="42">
        <f t="shared" si="59"/>
        <v>4969.7624607455982</v>
      </c>
      <c r="O273" s="39" t="str">
        <f t="shared" si="65"/>
        <v/>
      </c>
      <c r="P273" s="43">
        <f>IF(O273="",0,IF(A273&lt;MIN(Nadpłaty!E:E),0,IF(O273&lt;IFERROR(VLOOKUP(A273,Nadpłaty!$E:$F,2,FALSE),Nadpłaty!$I$2*Kredyt!$B$7),O273-Q273,IF(A273&gt;MAX(Nadpłaty!$E:$E),Nadpłaty!$I$2*Kredyt!$B$7,IFERROR(VLOOKUP(A273,Nadpłaty!$E:$F,2,FALSE),0)))))</f>
        <v>0</v>
      </c>
      <c r="Q273" s="40" t="str">
        <f t="shared" si="66"/>
        <v/>
      </c>
      <c r="R273" s="41" t="str">
        <f t="shared" si="67"/>
        <v/>
      </c>
      <c r="S273" s="42">
        <f t="shared" si="60"/>
        <v>0</v>
      </c>
      <c r="T273" s="39" t="str">
        <f t="shared" si="68"/>
        <v/>
      </c>
      <c r="U273" s="43">
        <f>IF(T273="",0,IF(A273&lt;MIN(Nadpłaty!J:J),0,IF(T273&lt;IFERROR(VLOOKUP(A273,Nadpłaty!$E:$F,2,FALSE),Nadpłaty!$I$2*Kredyt!$B$7),T273-V273,IF(A273&gt;MAX(Nadpłaty!$E:$E),Nadpłaty!$I$2*Kredyt!$B$7,IFERROR(VLOOKUP(A273,Nadpłaty!$E:$F,2,FALSE),0)))))</f>
        <v>0</v>
      </c>
      <c r="V273" s="40" t="str">
        <f t="shared" si="69"/>
        <v/>
      </c>
      <c r="W273" s="41" t="str">
        <f t="shared" si="61"/>
        <v/>
      </c>
      <c r="X273" s="42">
        <f t="shared" si="72"/>
        <v>0</v>
      </c>
      <c r="Y273" s="2"/>
    </row>
    <row r="274" spans="1:25" ht="12.75" customHeight="1" x14ac:dyDescent="0.2">
      <c r="A274" s="27">
        <f t="shared" si="70"/>
        <v>51925</v>
      </c>
      <c r="B274" s="25">
        <f>ROWS($B$23:B274)</f>
        <v>252</v>
      </c>
      <c r="C274" s="34">
        <f>MIN(IF(A274&lt;=WIBOR!$K$5,0,ROUND(YEARFRAC(A274,WIBOR!$K$5)*12,0)),$B$10)</f>
        <v>36</v>
      </c>
      <c r="D274" s="28">
        <f>($B$9-IF(Kredyt!$B$5="3M",WIBOR!$K$6,WIBOR!$K$7)/100)*MIN(IF(A274&lt;=WIBOR!$K$5,0,ROUND(YEARFRAC(A274,WIBOR!$K$5)*12,0)),$B$10)/$B$10+IF(Kredyt!$B$5="3M",WIBOR!$K$6,WIBOR!$K$7)/100</f>
        <v>0.04</v>
      </c>
      <c r="E274" s="28">
        <f>IFERROR(VLOOKUP(A274,WIBOR!$F:$H,IF(Kredyt!$B$5="3M",2,3),FALSE)/100,$B$9)</f>
        <v>0.04</v>
      </c>
      <c r="F274" s="26">
        <f t="shared" si="73"/>
        <v>6.0999999999999999E-2</v>
      </c>
      <c r="G274" s="39">
        <f t="shared" si="62"/>
        <v>245855.55555556132</v>
      </c>
      <c r="H274" s="40">
        <f t="shared" si="56"/>
        <v>2255.5555555555557</v>
      </c>
      <c r="I274" s="41">
        <f t="shared" si="63"/>
        <v>1249.7657407407701</v>
      </c>
      <c r="J274" s="42">
        <f t="shared" si="57"/>
        <v>3505.3212962963257</v>
      </c>
      <c r="K274" s="39">
        <f t="shared" si="64"/>
        <v>415108.02175356518</v>
      </c>
      <c r="L274" s="40">
        <f t="shared" si="71"/>
        <v>2859.630016831642</v>
      </c>
      <c r="M274" s="41">
        <f t="shared" si="58"/>
        <v>2110.1324439139562</v>
      </c>
      <c r="N274" s="42">
        <f t="shared" si="59"/>
        <v>4969.7624607455982</v>
      </c>
      <c r="O274" s="39" t="str">
        <f t="shared" si="65"/>
        <v/>
      </c>
      <c r="P274" s="43">
        <f>IF(O274="",0,IF(A274&lt;MIN(Nadpłaty!E:E),0,IF(O274&lt;IFERROR(VLOOKUP(A274,Nadpłaty!$E:$F,2,FALSE),Nadpłaty!$I$2*Kredyt!$B$7),O274-Q274,IF(A274&gt;MAX(Nadpłaty!$E:$E),Nadpłaty!$I$2*Kredyt!$B$7,IFERROR(VLOOKUP(A274,Nadpłaty!$E:$F,2,FALSE),0)))))</f>
        <v>0</v>
      </c>
      <c r="Q274" s="40" t="str">
        <f t="shared" si="66"/>
        <v/>
      </c>
      <c r="R274" s="41" t="str">
        <f t="shared" si="67"/>
        <v/>
      </c>
      <c r="S274" s="42">
        <f t="shared" si="60"/>
        <v>0</v>
      </c>
      <c r="T274" s="39" t="str">
        <f t="shared" si="68"/>
        <v/>
      </c>
      <c r="U274" s="43">
        <f>IF(T274="",0,IF(A274&lt;MIN(Nadpłaty!J:J),0,IF(T274&lt;IFERROR(VLOOKUP(A274,Nadpłaty!$E:$F,2,FALSE),Nadpłaty!$I$2*Kredyt!$B$7),T274-V274,IF(A274&gt;MAX(Nadpłaty!$E:$E),Nadpłaty!$I$2*Kredyt!$B$7,IFERROR(VLOOKUP(A274,Nadpłaty!$E:$F,2,FALSE),0)))))</f>
        <v>0</v>
      </c>
      <c r="V274" s="40" t="str">
        <f t="shared" si="69"/>
        <v/>
      </c>
      <c r="W274" s="41" t="str">
        <f t="shared" si="61"/>
        <v/>
      </c>
      <c r="X274" s="42">
        <f t="shared" si="72"/>
        <v>0</v>
      </c>
      <c r="Y274" s="2"/>
    </row>
    <row r="275" spans="1:25" ht="12.75" customHeight="1" x14ac:dyDescent="0.2">
      <c r="A275" s="27">
        <f t="shared" si="70"/>
        <v>51956</v>
      </c>
      <c r="B275" s="25">
        <f>ROWS($B$23:B275)</f>
        <v>253</v>
      </c>
      <c r="C275" s="34">
        <f>MIN(IF(A275&lt;=WIBOR!$K$5,0,ROUND(YEARFRAC(A275,WIBOR!$K$5)*12,0)),$B$10)</f>
        <v>36</v>
      </c>
      <c r="D275" s="28">
        <f>($B$9-IF(Kredyt!$B$5="3M",WIBOR!$K$6,WIBOR!$K$7)/100)*MIN(IF(A275&lt;=WIBOR!$K$5,0,ROUND(YEARFRAC(A275,WIBOR!$K$5)*12,0)),$B$10)/$B$10+IF(Kredyt!$B$5="3M",WIBOR!$K$6,WIBOR!$K$7)/100</f>
        <v>0.04</v>
      </c>
      <c r="E275" s="28">
        <f>IFERROR(VLOOKUP(A275,WIBOR!$F:$H,IF(Kredyt!$B$5="3M",2,3),FALSE)/100,$B$9)</f>
        <v>0.04</v>
      </c>
      <c r="F275" s="26">
        <f t="shared" si="73"/>
        <v>6.0999999999999999E-2</v>
      </c>
      <c r="G275" s="39">
        <f t="shared" si="62"/>
        <v>243600.00000000576</v>
      </c>
      <c r="H275" s="40">
        <f t="shared" si="56"/>
        <v>2255.5555555555557</v>
      </c>
      <c r="I275" s="41">
        <f t="shared" si="63"/>
        <v>1238.3000000000293</v>
      </c>
      <c r="J275" s="42">
        <f t="shared" si="57"/>
        <v>3493.8555555555849</v>
      </c>
      <c r="K275" s="39">
        <f t="shared" si="64"/>
        <v>412248.39173673355</v>
      </c>
      <c r="L275" s="40">
        <f t="shared" si="71"/>
        <v>2874.1664694172023</v>
      </c>
      <c r="M275" s="41">
        <f t="shared" si="58"/>
        <v>2095.5959913283955</v>
      </c>
      <c r="N275" s="42">
        <f t="shared" si="59"/>
        <v>4969.7624607455982</v>
      </c>
      <c r="O275" s="39" t="str">
        <f t="shared" si="65"/>
        <v/>
      </c>
      <c r="P275" s="43">
        <f>IF(O275="",0,IF(A275&lt;MIN(Nadpłaty!E:E),0,IF(O275&lt;IFERROR(VLOOKUP(A275,Nadpłaty!$E:$F,2,FALSE),Nadpłaty!$I$2*Kredyt!$B$7),O275-Q275,IF(A275&gt;MAX(Nadpłaty!$E:$E),Nadpłaty!$I$2*Kredyt!$B$7,IFERROR(VLOOKUP(A275,Nadpłaty!$E:$F,2,FALSE),0)))))</f>
        <v>0</v>
      </c>
      <c r="Q275" s="40" t="str">
        <f t="shared" si="66"/>
        <v/>
      </c>
      <c r="R275" s="41" t="str">
        <f t="shared" si="67"/>
        <v/>
      </c>
      <c r="S275" s="42">
        <f t="shared" si="60"/>
        <v>0</v>
      </c>
      <c r="T275" s="39" t="str">
        <f t="shared" si="68"/>
        <v/>
      </c>
      <c r="U275" s="43">
        <f>IF(T275="",0,IF(A275&lt;MIN(Nadpłaty!J:J),0,IF(T275&lt;IFERROR(VLOOKUP(A275,Nadpłaty!$E:$F,2,FALSE),Nadpłaty!$I$2*Kredyt!$B$7),T275-V275,IF(A275&gt;MAX(Nadpłaty!$E:$E),Nadpłaty!$I$2*Kredyt!$B$7,IFERROR(VLOOKUP(A275,Nadpłaty!$E:$F,2,FALSE),0)))))</f>
        <v>0</v>
      </c>
      <c r="V275" s="40" t="str">
        <f t="shared" si="69"/>
        <v/>
      </c>
      <c r="W275" s="41" t="str">
        <f t="shared" si="61"/>
        <v/>
      </c>
      <c r="X275" s="42">
        <f t="shared" si="72"/>
        <v>0</v>
      </c>
      <c r="Y275" s="2"/>
    </row>
    <row r="276" spans="1:25" ht="12.75" customHeight="1" x14ac:dyDescent="0.2">
      <c r="A276" s="27">
        <f t="shared" si="70"/>
        <v>51986</v>
      </c>
      <c r="B276" s="25">
        <f>ROWS($B$23:B276)</f>
        <v>254</v>
      </c>
      <c r="C276" s="34">
        <f>MIN(IF(A276&lt;=WIBOR!$K$5,0,ROUND(YEARFRAC(A276,WIBOR!$K$5)*12,0)),$B$10)</f>
        <v>36</v>
      </c>
      <c r="D276" s="28">
        <f>($B$9-IF(Kredyt!$B$5="3M",WIBOR!$K$6,WIBOR!$K$7)/100)*MIN(IF(A276&lt;=WIBOR!$K$5,0,ROUND(YEARFRAC(A276,WIBOR!$K$5)*12,0)),$B$10)/$B$10+IF(Kredyt!$B$5="3M",WIBOR!$K$6,WIBOR!$K$7)/100</f>
        <v>0.04</v>
      </c>
      <c r="E276" s="28">
        <f>IFERROR(VLOOKUP(A276,WIBOR!$F:$H,IF(Kredyt!$B$5="3M",2,3),FALSE)/100,$B$9)</f>
        <v>0.04</v>
      </c>
      <c r="F276" s="26">
        <f t="shared" si="73"/>
        <v>6.0999999999999999E-2</v>
      </c>
      <c r="G276" s="39">
        <f t="shared" si="62"/>
        <v>241344.4444444502</v>
      </c>
      <c r="H276" s="40">
        <f t="shared" si="56"/>
        <v>2255.5555555555557</v>
      </c>
      <c r="I276" s="41">
        <f t="shared" si="63"/>
        <v>1226.8342592592885</v>
      </c>
      <c r="J276" s="42">
        <f t="shared" si="57"/>
        <v>3482.3898148148442</v>
      </c>
      <c r="K276" s="39">
        <f t="shared" si="64"/>
        <v>409374.22526731633</v>
      </c>
      <c r="L276" s="40">
        <f t="shared" si="71"/>
        <v>2888.7768156367397</v>
      </c>
      <c r="M276" s="41">
        <f t="shared" si="58"/>
        <v>2080.9856451088581</v>
      </c>
      <c r="N276" s="42">
        <f t="shared" si="59"/>
        <v>4969.7624607455982</v>
      </c>
      <c r="O276" s="39" t="str">
        <f t="shared" si="65"/>
        <v/>
      </c>
      <c r="P276" s="43">
        <f>IF(O276="",0,IF(A276&lt;MIN(Nadpłaty!E:E),0,IF(O276&lt;IFERROR(VLOOKUP(A276,Nadpłaty!$E:$F,2,FALSE),Nadpłaty!$I$2*Kredyt!$B$7),O276-Q276,IF(A276&gt;MAX(Nadpłaty!$E:$E),Nadpłaty!$I$2*Kredyt!$B$7,IFERROR(VLOOKUP(A276,Nadpłaty!$E:$F,2,FALSE),0)))))</f>
        <v>0</v>
      </c>
      <c r="Q276" s="40" t="str">
        <f t="shared" si="66"/>
        <v/>
      </c>
      <c r="R276" s="41" t="str">
        <f t="shared" si="67"/>
        <v/>
      </c>
      <c r="S276" s="42">
        <f t="shared" si="60"/>
        <v>0</v>
      </c>
      <c r="T276" s="39" t="str">
        <f t="shared" si="68"/>
        <v/>
      </c>
      <c r="U276" s="43">
        <f>IF(T276="",0,IF(A276&lt;MIN(Nadpłaty!J:J),0,IF(T276&lt;IFERROR(VLOOKUP(A276,Nadpłaty!$E:$F,2,FALSE),Nadpłaty!$I$2*Kredyt!$B$7),T276-V276,IF(A276&gt;MAX(Nadpłaty!$E:$E),Nadpłaty!$I$2*Kredyt!$B$7,IFERROR(VLOOKUP(A276,Nadpłaty!$E:$F,2,FALSE),0)))))</f>
        <v>0</v>
      </c>
      <c r="V276" s="40" t="str">
        <f t="shared" si="69"/>
        <v/>
      </c>
      <c r="W276" s="41" t="str">
        <f t="shared" si="61"/>
        <v/>
      </c>
      <c r="X276" s="42">
        <f t="shared" si="72"/>
        <v>0</v>
      </c>
      <c r="Y276" s="2"/>
    </row>
    <row r="277" spans="1:25" ht="12.75" customHeight="1" x14ac:dyDescent="0.2">
      <c r="A277" s="27">
        <f t="shared" si="70"/>
        <v>52017</v>
      </c>
      <c r="B277" s="25">
        <f>ROWS($B$23:B277)</f>
        <v>255</v>
      </c>
      <c r="C277" s="34">
        <f>MIN(IF(A277&lt;=WIBOR!$K$5,0,ROUND(YEARFRAC(A277,WIBOR!$K$5)*12,0)),$B$10)</f>
        <v>36</v>
      </c>
      <c r="D277" s="28">
        <f>($B$9-IF(Kredyt!$B$5="3M",WIBOR!$K$6,WIBOR!$K$7)/100)*MIN(IF(A277&lt;=WIBOR!$K$5,0,ROUND(YEARFRAC(A277,WIBOR!$K$5)*12,0)),$B$10)/$B$10+IF(Kredyt!$B$5="3M",WIBOR!$K$6,WIBOR!$K$7)/100</f>
        <v>0.04</v>
      </c>
      <c r="E277" s="28">
        <f>IFERROR(VLOOKUP(A277,WIBOR!$F:$H,IF(Kredyt!$B$5="3M",2,3),FALSE)/100,$B$9)</f>
        <v>0.04</v>
      </c>
      <c r="F277" s="26">
        <f t="shared" si="73"/>
        <v>6.0999999999999999E-2</v>
      </c>
      <c r="G277" s="39">
        <f t="shared" si="62"/>
        <v>239088.88888889464</v>
      </c>
      <c r="H277" s="40">
        <f t="shared" si="56"/>
        <v>2255.5555555555557</v>
      </c>
      <c r="I277" s="41">
        <f t="shared" si="63"/>
        <v>1215.3685185185477</v>
      </c>
      <c r="J277" s="42">
        <f t="shared" si="57"/>
        <v>3470.9240740741034</v>
      </c>
      <c r="K277" s="39">
        <f t="shared" si="64"/>
        <v>406485.44845167961</v>
      </c>
      <c r="L277" s="40">
        <f t="shared" si="71"/>
        <v>2903.4614311162272</v>
      </c>
      <c r="M277" s="41">
        <f t="shared" si="58"/>
        <v>2066.3010296293714</v>
      </c>
      <c r="N277" s="42">
        <f t="shared" si="59"/>
        <v>4969.7624607455982</v>
      </c>
      <c r="O277" s="39" t="str">
        <f t="shared" si="65"/>
        <v/>
      </c>
      <c r="P277" s="43">
        <f>IF(O277="",0,IF(A277&lt;MIN(Nadpłaty!E:E),0,IF(O277&lt;IFERROR(VLOOKUP(A277,Nadpłaty!$E:$F,2,FALSE),Nadpłaty!$I$2*Kredyt!$B$7),O277-Q277,IF(A277&gt;MAX(Nadpłaty!$E:$E),Nadpłaty!$I$2*Kredyt!$B$7,IFERROR(VLOOKUP(A277,Nadpłaty!$E:$F,2,FALSE),0)))))</f>
        <v>0</v>
      </c>
      <c r="Q277" s="40" t="str">
        <f t="shared" si="66"/>
        <v/>
      </c>
      <c r="R277" s="41" t="str">
        <f t="shared" si="67"/>
        <v/>
      </c>
      <c r="S277" s="42">
        <f t="shared" si="60"/>
        <v>0</v>
      </c>
      <c r="T277" s="39" t="str">
        <f t="shared" si="68"/>
        <v/>
      </c>
      <c r="U277" s="43">
        <f>IF(T277="",0,IF(A277&lt;MIN(Nadpłaty!J:J),0,IF(T277&lt;IFERROR(VLOOKUP(A277,Nadpłaty!$E:$F,2,FALSE),Nadpłaty!$I$2*Kredyt!$B$7),T277-V277,IF(A277&gt;MAX(Nadpłaty!$E:$E),Nadpłaty!$I$2*Kredyt!$B$7,IFERROR(VLOOKUP(A277,Nadpłaty!$E:$F,2,FALSE),0)))))</f>
        <v>0</v>
      </c>
      <c r="V277" s="40" t="str">
        <f t="shared" si="69"/>
        <v/>
      </c>
      <c r="W277" s="41" t="str">
        <f t="shared" si="61"/>
        <v/>
      </c>
      <c r="X277" s="42">
        <f t="shared" si="72"/>
        <v>0</v>
      </c>
      <c r="Y277" s="2"/>
    </row>
    <row r="278" spans="1:25" ht="12.75" customHeight="1" x14ac:dyDescent="0.2">
      <c r="A278" s="27">
        <f t="shared" si="70"/>
        <v>52047</v>
      </c>
      <c r="B278" s="25">
        <f>ROWS($B$23:B278)</f>
        <v>256</v>
      </c>
      <c r="C278" s="34">
        <f>MIN(IF(A278&lt;=WIBOR!$K$5,0,ROUND(YEARFRAC(A278,WIBOR!$K$5)*12,0)),$B$10)</f>
        <v>36</v>
      </c>
      <c r="D278" s="28">
        <f>($B$9-IF(Kredyt!$B$5="3M",WIBOR!$K$6,WIBOR!$K$7)/100)*MIN(IF(A278&lt;=WIBOR!$K$5,0,ROUND(YEARFRAC(A278,WIBOR!$K$5)*12,0)),$B$10)/$B$10+IF(Kredyt!$B$5="3M",WIBOR!$K$6,WIBOR!$K$7)/100</f>
        <v>0.04</v>
      </c>
      <c r="E278" s="28">
        <f>IFERROR(VLOOKUP(A278,WIBOR!$F:$H,IF(Kredyt!$B$5="3M",2,3),FALSE)/100,$B$9)</f>
        <v>0.04</v>
      </c>
      <c r="F278" s="26">
        <f t="shared" si="73"/>
        <v>6.0999999999999999E-2</v>
      </c>
      <c r="G278" s="39">
        <f t="shared" si="62"/>
        <v>236833.33333333908</v>
      </c>
      <c r="H278" s="40">
        <f t="shared" si="56"/>
        <v>2255.5555555555557</v>
      </c>
      <c r="I278" s="41">
        <f t="shared" si="63"/>
        <v>1203.9027777778069</v>
      </c>
      <c r="J278" s="42">
        <f t="shared" si="57"/>
        <v>3459.4583333333626</v>
      </c>
      <c r="K278" s="39">
        <f t="shared" si="64"/>
        <v>403581.98702056339</v>
      </c>
      <c r="L278" s="40">
        <f t="shared" si="71"/>
        <v>2918.2206933910679</v>
      </c>
      <c r="M278" s="41">
        <f t="shared" si="58"/>
        <v>2051.5417673545303</v>
      </c>
      <c r="N278" s="42">
        <f t="shared" si="59"/>
        <v>4969.7624607455982</v>
      </c>
      <c r="O278" s="39" t="str">
        <f t="shared" si="65"/>
        <v/>
      </c>
      <c r="P278" s="43">
        <f>IF(O278="",0,IF(A278&lt;MIN(Nadpłaty!E:E),0,IF(O278&lt;IFERROR(VLOOKUP(A278,Nadpłaty!$E:$F,2,FALSE),Nadpłaty!$I$2*Kredyt!$B$7),O278-Q278,IF(A278&gt;MAX(Nadpłaty!$E:$E),Nadpłaty!$I$2*Kredyt!$B$7,IFERROR(VLOOKUP(A278,Nadpłaty!$E:$F,2,FALSE),0)))))</f>
        <v>0</v>
      </c>
      <c r="Q278" s="40" t="str">
        <f t="shared" si="66"/>
        <v/>
      </c>
      <c r="R278" s="41" t="str">
        <f t="shared" si="67"/>
        <v/>
      </c>
      <c r="S278" s="42">
        <f t="shared" si="60"/>
        <v>0</v>
      </c>
      <c r="T278" s="39" t="str">
        <f t="shared" si="68"/>
        <v/>
      </c>
      <c r="U278" s="43">
        <f>IF(T278="",0,IF(A278&lt;MIN(Nadpłaty!J:J),0,IF(T278&lt;IFERROR(VLOOKUP(A278,Nadpłaty!$E:$F,2,FALSE),Nadpłaty!$I$2*Kredyt!$B$7),T278-V278,IF(A278&gt;MAX(Nadpłaty!$E:$E),Nadpłaty!$I$2*Kredyt!$B$7,IFERROR(VLOOKUP(A278,Nadpłaty!$E:$F,2,FALSE),0)))))</f>
        <v>0</v>
      </c>
      <c r="V278" s="40" t="str">
        <f t="shared" si="69"/>
        <v/>
      </c>
      <c r="W278" s="41" t="str">
        <f t="shared" si="61"/>
        <v/>
      </c>
      <c r="X278" s="42">
        <f t="shared" si="72"/>
        <v>0</v>
      </c>
      <c r="Y278" s="2"/>
    </row>
    <row r="279" spans="1:25" ht="12.75" customHeight="1" x14ac:dyDescent="0.2">
      <c r="A279" s="27">
        <f t="shared" si="70"/>
        <v>52078</v>
      </c>
      <c r="B279" s="25">
        <f>ROWS($B$23:B279)</f>
        <v>257</v>
      </c>
      <c r="C279" s="34">
        <f>MIN(IF(A279&lt;=WIBOR!$K$5,0,ROUND(YEARFRAC(A279,WIBOR!$K$5)*12,0)),$B$10)</f>
        <v>36</v>
      </c>
      <c r="D279" s="28">
        <f>($B$9-IF(Kredyt!$B$5="3M",WIBOR!$K$6,WIBOR!$K$7)/100)*MIN(IF(A279&lt;=WIBOR!$K$5,0,ROUND(YEARFRAC(A279,WIBOR!$K$5)*12,0)),$B$10)/$B$10+IF(Kredyt!$B$5="3M",WIBOR!$K$6,WIBOR!$K$7)/100</f>
        <v>0.04</v>
      </c>
      <c r="E279" s="28">
        <f>IFERROR(VLOOKUP(A279,WIBOR!$F:$H,IF(Kredyt!$B$5="3M",2,3),FALSE)/100,$B$9)</f>
        <v>0.04</v>
      </c>
      <c r="F279" s="26">
        <f t="shared" si="73"/>
        <v>6.0999999999999999E-2</v>
      </c>
      <c r="G279" s="39">
        <f t="shared" si="62"/>
        <v>234577.77777778351</v>
      </c>
      <c r="H279" s="40">
        <f t="shared" ref="H279:H342" si="74">IF(B279&gt;$B$4,"",$B$2/$B$4)</f>
        <v>2255.5555555555557</v>
      </c>
      <c r="I279" s="41">
        <f t="shared" si="63"/>
        <v>1192.4370370370661</v>
      </c>
      <c r="J279" s="42">
        <f t="shared" ref="J279:J342" si="75">IFERROR(H279+I279,"")</f>
        <v>3447.9925925926218</v>
      </c>
      <c r="K279" s="39">
        <f t="shared" si="64"/>
        <v>400663.76632717234</v>
      </c>
      <c r="L279" s="40">
        <f t="shared" si="71"/>
        <v>2933.0549819158059</v>
      </c>
      <c r="M279" s="41">
        <f t="shared" ref="M279:M342" si="76">IFERROR(K279*F279/12,"")</f>
        <v>2036.7074788297925</v>
      </c>
      <c r="N279" s="42">
        <f t="shared" ref="N279:N342" si="77">IFERROR(L279+M279,"")</f>
        <v>4969.7624607455982</v>
      </c>
      <c r="O279" s="39" t="str">
        <f t="shared" si="65"/>
        <v/>
      </c>
      <c r="P279" s="43">
        <f>IF(O279="",0,IF(A279&lt;MIN(Nadpłaty!E:E),0,IF(O279&lt;IFERROR(VLOOKUP(A279,Nadpłaty!$E:$F,2,FALSE),Nadpłaty!$I$2*Kredyt!$B$7),O279-Q279,IF(A279&gt;MAX(Nadpłaty!$E:$E),Nadpłaty!$I$2*Kredyt!$B$7,IFERROR(VLOOKUP(A279,Nadpłaty!$E:$F,2,FALSE),0)))))</f>
        <v>0</v>
      </c>
      <c r="Q279" s="40" t="str">
        <f t="shared" si="66"/>
        <v/>
      </c>
      <c r="R279" s="41" t="str">
        <f t="shared" si="67"/>
        <v/>
      </c>
      <c r="S279" s="42">
        <f t="shared" ref="S279:S342" si="78">SUM(Q279:R279)</f>
        <v>0</v>
      </c>
      <c r="T279" s="39" t="str">
        <f t="shared" si="68"/>
        <v/>
      </c>
      <c r="U279" s="43">
        <f>IF(T279="",0,IF(A279&lt;MIN(Nadpłaty!J:J),0,IF(T279&lt;IFERROR(VLOOKUP(A279,Nadpłaty!$E:$F,2,FALSE),Nadpłaty!$I$2*Kredyt!$B$7),T279-V279,IF(A279&gt;MAX(Nadpłaty!$E:$E),Nadpłaty!$I$2*Kredyt!$B$7,IFERROR(VLOOKUP(A279,Nadpłaty!$E:$F,2,FALSE),0)))))</f>
        <v>0</v>
      </c>
      <c r="V279" s="40" t="str">
        <f t="shared" si="69"/>
        <v/>
      </c>
      <c r="W279" s="41" t="str">
        <f t="shared" ref="W279:W342" si="79">IFERROR(T279*F279/12,"")</f>
        <v/>
      </c>
      <c r="X279" s="42">
        <f t="shared" si="72"/>
        <v>0</v>
      </c>
      <c r="Y279" s="2"/>
    </row>
    <row r="280" spans="1:25" ht="12.75" customHeight="1" x14ac:dyDescent="0.2">
      <c r="A280" s="27">
        <f t="shared" si="70"/>
        <v>52109</v>
      </c>
      <c r="B280" s="25">
        <f>ROWS($B$23:B280)</f>
        <v>258</v>
      </c>
      <c r="C280" s="34">
        <f>MIN(IF(A280&lt;=WIBOR!$K$5,0,ROUND(YEARFRAC(A280,WIBOR!$K$5)*12,0)),$B$10)</f>
        <v>36</v>
      </c>
      <c r="D280" s="28">
        <f>($B$9-IF(Kredyt!$B$5="3M",WIBOR!$K$6,WIBOR!$K$7)/100)*MIN(IF(A280&lt;=WIBOR!$K$5,0,ROUND(YEARFRAC(A280,WIBOR!$K$5)*12,0)),$B$10)/$B$10+IF(Kredyt!$B$5="3M",WIBOR!$K$6,WIBOR!$K$7)/100</f>
        <v>0.04</v>
      </c>
      <c r="E280" s="28">
        <f>IFERROR(VLOOKUP(A280,WIBOR!$F:$H,IF(Kredyt!$B$5="3M",2,3),FALSE)/100,$B$9)</f>
        <v>0.04</v>
      </c>
      <c r="F280" s="26">
        <f t="shared" si="73"/>
        <v>6.0999999999999999E-2</v>
      </c>
      <c r="G280" s="39">
        <f t="shared" ref="G280:G343" si="80">IFERROR(G279-H280,"")</f>
        <v>232322.22222222795</v>
      </c>
      <c r="H280" s="40">
        <f t="shared" si="74"/>
        <v>2255.5555555555557</v>
      </c>
      <c r="I280" s="41">
        <f t="shared" ref="I280:I343" si="81">IFERROR(G280*F280/12,"")</f>
        <v>1180.9712962963254</v>
      </c>
      <c r="J280" s="42">
        <f t="shared" si="75"/>
        <v>3436.526851851881</v>
      </c>
      <c r="K280" s="39">
        <f t="shared" ref="K280:K343" si="82">IFERROR(K279-L279,"")</f>
        <v>397730.71134525654</v>
      </c>
      <c r="L280" s="40">
        <f t="shared" si="71"/>
        <v>2947.9646780738781</v>
      </c>
      <c r="M280" s="41">
        <f t="shared" si="76"/>
        <v>2021.7977826717206</v>
      </c>
      <c r="N280" s="42">
        <f t="shared" si="77"/>
        <v>4969.7624607455982</v>
      </c>
      <c r="O280" s="39" t="str">
        <f t="shared" ref="O280:O343" si="83">IFERROR(IF((ROUND(O279-P279-Q279,2))&lt;=0,"",O279-P279-Q279),"")</f>
        <v/>
      </c>
      <c r="P280" s="43">
        <f>IF(O280="",0,IF(A280&lt;MIN(Nadpłaty!E:E),0,IF(O280&lt;IFERROR(VLOOKUP(A280,Nadpłaty!$E:$F,2,FALSE),Nadpłaty!$I$2*Kredyt!$B$7),O280-Q280,IF(A280&gt;MAX(Nadpłaty!$E:$E),Nadpłaty!$I$2*Kredyt!$B$7,IFERROR(VLOOKUP(A280,Nadpłaty!$E:$F,2,FALSE),0)))))</f>
        <v>0</v>
      </c>
      <c r="Q280" s="40" t="str">
        <f t="shared" ref="Q280:Q343" si="84">IFERROR(-PPMT(F280/12,B280-B279,B$4-B279,O280),"")</f>
        <v/>
      </c>
      <c r="R280" s="41" t="str">
        <f t="shared" ref="R280:R343" si="85">IFERROR(IPMT(F280/12,B280-B279,$B$4-B279,-O280),"")</f>
        <v/>
      </c>
      <c r="S280" s="42">
        <f t="shared" si="78"/>
        <v>0</v>
      </c>
      <c r="T280" s="39" t="str">
        <f t="shared" ref="T280:T343" si="86">IFERROR(IF((ROUND(T279-U279-V279,2))&lt;=0,"",T279-U279-V279),"")</f>
        <v/>
      </c>
      <c r="U280" s="43">
        <f>IF(T280="",0,IF(A280&lt;MIN(Nadpłaty!J:J),0,IF(T280&lt;IFERROR(VLOOKUP(A280,Nadpłaty!$E:$F,2,FALSE),Nadpłaty!$I$2*Kredyt!$B$7),T280-V280,IF(A280&gt;MAX(Nadpłaty!$E:$E),Nadpłaty!$I$2*Kredyt!$B$7,IFERROR(VLOOKUP(A280,Nadpłaty!$E:$F,2,FALSE),0)))))</f>
        <v>0</v>
      </c>
      <c r="V280" s="40" t="str">
        <f t="shared" ref="V280:V343" si="87">IFERROR(T280/($B$4-B279),"")</f>
        <v/>
      </c>
      <c r="W280" s="41" t="str">
        <f t="shared" si="79"/>
        <v/>
      </c>
      <c r="X280" s="42">
        <f t="shared" si="72"/>
        <v>0</v>
      </c>
      <c r="Y280" s="2"/>
    </row>
    <row r="281" spans="1:25" ht="12.75" customHeight="1" x14ac:dyDescent="0.2">
      <c r="A281" s="27">
        <f t="shared" ref="A281:A344" si="88">EOMONTH(A280,1)</f>
        <v>52139</v>
      </c>
      <c r="B281" s="25">
        <f>ROWS($B$23:B281)</f>
        <v>259</v>
      </c>
      <c r="C281" s="34">
        <f>MIN(IF(A281&lt;=WIBOR!$K$5,0,ROUND(YEARFRAC(A281,WIBOR!$K$5)*12,0)),$B$10)</f>
        <v>36</v>
      </c>
      <c r="D281" s="28">
        <f>($B$9-IF(Kredyt!$B$5="3M",WIBOR!$K$6,WIBOR!$K$7)/100)*MIN(IF(A281&lt;=WIBOR!$K$5,0,ROUND(YEARFRAC(A281,WIBOR!$K$5)*12,0)),$B$10)/$B$10+IF(Kredyt!$B$5="3M",WIBOR!$K$6,WIBOR!$K$7)/100</f>
        <v>0.04</v>
      </c>
      <c r="E281" s="28">
        <f>IFERROR(VLOOKUP(A281,WIBOR!$F:$H,IF(Kredyt!$B$5="3M",2,3),FALSE)/100,$B$9)</f>
        <v>0.04</v>
      </c>
      <c r="F281" s="26">
        <f t="shared" si="73"/>
        <v>6.0999999999999999E-2</v>
      </c>
      <c r="G281" s="39">
        <f t="shared" si="80"/>
        <v>230066.66666667239</v>
      </c>
      <c r="H281" s="40">
        <f t="shared" si="74"/>
        <v>2255.5555555555557</v>
      </c>
      <c r="I281" s="41">
        <f t="shared" si="81"/>
        <v>1169.5055555555846</v>
      </c>
      <c r="J281" s="42">
        <f t="shared" si="75"/>
        <v>3425.0611111111402</v>
      </c>
      <c r="K281" s="39">
        <f t="shared" si="82"/>
        <v>394782.74666718266</v>
      </c>
      <c r="L281" s="40">
        <f t="shared" ref="L281:L344" si="89">IFERROR(-PPMT(F281/12,B281-B280,B$4-B280,K281),"")</f>
        <v>2962.9501651874198</v>
      </c>
      <c r="M281" s="41">
        <f t="shared" si="76"/>
        <v>2006.8122955581784</v>
      </c>
      <c r="N281" s="42">
        <f t="shared" si="77"/>
        <v>4969.7624607455982</v>
      </c>
      <c r="O281" s="39" t="str">
        <f t="shared" si="83"/>
        <v/>
      </c>
      <c r="P281" s="43">
        <f>IF(O281="",0,IF(A281&lt;MIN(Nadpłaty!E:E),0,IF(O281&lt;IFERROR(VLOOKUP(A281,Nadpłaty!$E:$F,2,FALSE),Nadpłaty!$I$2*Kredyt!$B$7),O281-Q281,IF(A281&gt;MAX(Nadpłaty!$E:$E),Nadpłaty!$I$2*Kredyt!$B$7,IFERROR(VLOOKUP(A281,Nadpłaty!$E:$F,2,FALSE),0)))))</f>
        <v>0</v>
      </c>
      <c r="Q281" s="40" t="str">
        <f t="shared" si="84"/>
        <v/>
      </c>
      <c r="R281" s="41" t="str">
        <f t="shared" si="85"/>
        <v/>
      </c>
      <c r="S281" s="42">
        <f t="shared" si="78"/>
        <v>0</v>
      </c>
      <c r="T281" s="39" t="str">
        <f t="shared" si="86"/>
        <v/>
      </c>
      <c r="U281" s="43">
        <f>IF(T281="",0,IF(A281&lt;MIN(Nadpłaty!J:J),0,IF(T281&lt;IFERROR(VLOOKUP(A281,Nadpłaty!$E:$F,2,FALSE),Nadpłaty!$I$2*Kredyt!$B$7),T281-V281,IF(A281&gt;MAX(Nadpłaty!$E:$E),Nadpłaty!$I$2*Kredyt!$B$7,IFERROR(VLOOKUP(A281,Nadpłaty!$E:$F,2,FALSE),0)))))</f>
        <v>0</v>
      </c>
      <c r="V281" s="40" t="str">
        <f t="shared" si="87"/>
        <v/>
      </c>
      <c r="W281" s="41" t="str">
        <f t="shared" si="79"/>
        <v/>
      </c>
      <c r="X281" s="42">
        <f t="shared" ref="X281:X344" si="90">SUM(V281:W281)</f>
        <v>0</v>
      </c>
      <c r="Y281" s="2"/>
    </row>
    <row r="282" spans="1:25" ht="12.75" customHeight="1" x14ac:dyDescent="0.2">
      <c r="A282" s="27">
        <f t="shared" si="88"/>
        <v>52170</v>
      </c>
      <c r="B282" s="25">
        <f>ROWS($B$23:B282)</f>
        <v>260</v>
      </c>
      <c r="C282" s="34">
        <f>MIN(IF(A282&lt;=WIBOR!$K$5,0,ROUND(YEARFRAC(A282,WIBOR!$K$5)*12,0)),$B$10)</f>
        <v>36</v>
      </c>
      <c r="D282" s="28">
        <f>($B$9-IF(Kredyt!$B$5="3M",WIBOR!$K$6,WIBOR!$K$7)/100)*MIN(IF(A282&lt;=WIBOR!$K$5,0,ROUND(YEARFRAC(A282,WIBOR!$K$5)*12,0)),$B$10)/$B$10+IF(Kredyt!$B$5="3M",WIBOR!$K$6,WIBOR!$K$7)/100</f>
        <v>0.04</v>
      </c>
      <c r="E282" s="28">
        <f>IFERROR(VLOOKUP(A282,WIBOR!$F:$H,IF(Kredyt!$B$5="3M",2,3),FALSE)/100,$B$9)</f>
        <v>0.04</v>
      </c>
      <c r="F282" s="26">
        <f t="shared" si="73"/>
        <v>6.0999999999999999E-2</v>
      </c>
      <c r="G282" s="39">
        <f t="shared" si="80"/>
        <v>227811.11111111683</v>
      </c>
      <c r="H282" s="40">
        <f t="shared" si="74"/>
        <v>2255.5555555555557</v>
      </c>
      <c r="I282" s="41">
        <f t="shared" si="81"/>
        <v>1158.0398148148438</v>
      </c>
      <c r="J282" s="42">
        <f t="shared" si="75"/>
        <v>3413.5953703703995</v>
      </c>
      <c r="K282" s="39">
        <f t="shared" si="82"/>
        <v>391819.79650199524</v>
      </c>
      <c r="L282" s="40">
        <f t="shared" si="89"/>
        <v>2978.0118285271219</v>
      </c>
      <c r="M282" s="41">
        <f t="shared" si="76"/>
        <v>1991.7506322184756</v>
      </c>
      <c r="N282" s="42">
        <f t="shared" si="77"/>
        <v>4969.7624607455973</v>
      </c>
      <c r="O282" s="39" t="str">
        <f t="shared" si="83"/>
        <v/>
      </c>
      <c r="P282" s="43">
        <f>IF(O282="",0,IF(A282&lt;MIN(Nadpłaty!E:E),0,IF(O282&lt;IFERROR(VLOOKUP(A282,Nadpłaty!$E:$F,2,FALSE),Nadpłaty!$I$2*Kredyt!$B$7),O282-Q282,IF(A282&gt;MAX(Nadpłaty!$E:$E),Nadpłaty!$I$2*Kredyt!$B$7,IFERROR(VLOOKUP(A282,Nadpłaty!$E:$F,2,FALSE),0)))))</f>
        <v>0</v>
      </c>
      <c r="Q282" s="40" t="str">
        <f t="shared" si="84"/>
        <v/>
      </c>
      <c r="R282" s="41" t="str">
        <f t="shared" si="85"/>
        <v/>
      </c>
      <c r="S282" s="42">
        <f t="shared" si="78"/>
        <v>0</v>
      </c>
      <c r="T282" s="39" t="str">
        <f t="shared" si="86"/>
        <v/>
      </c>
      <c r="U282" s="43">
        <f>IF(T282="",0,IF(A282&lt;MIN(Nadpłaty!J:J),0,IF(T282&lt;IFERROR(VLOOKUP(A282,Nadpłaty!$E:$F,2,FALSE),Nadpłaty!$I$2*Kredyt!$B$7),T282-V282,IF(A282&gt;MAX(Nadpłaty!$E:$E),Nadpłaty!$I$2*Kredyt!$B$7,IFERROR(VLOOKUP(A282,Nadpłaty!$E:$F,2,FALSE),0)))))</f>
        <v>0</v>
      </c>
      <c r="V282" s="40" t="str">
        <f t="shared" si="87"/>
        <v/>
      </c>
      <c r="W282" s="41" t="str">
        <f t="shared" si="79"/>
        <v/>
      </c>
      <c r="X282" s="42">
        <f t="shared" si="90"/>
        <v>0</v>
      </c>
      <c r="Y282" s="2"/>
    </row>
    <row r="283" spans="1:25" ht="12.75" customHeight="1" x14ac:dyDescent="0.2">
      <c r="A283" s="27">
        <f t="shared" si="88"/>
        <v>52200</v>
      </c>
      <c r="B283" s="25">
        <f>ROWS($B$23:B283)</f>
        <v>261</v>
      </c>
      <c r="C283" s="34">
        <f>MIN(IF(A283&lt;=WIBOR!$K$5,0,ROUND(YEARFRAC(A283,WIBOR!$K$5)*12,0)),$B$10)</f>
        <v>36</v>
      </c>
      <c r="D283" s="28">
        <f>($B$9-IF(Kredyt!$B$5="3M",WIBOR!$K$6,WIBOR!$K$7)/100)*MIN(IF(A283&lt;=WIBOR!$K$5,0,ROUND(YEARFRAC(A283,WIBOR!$K$5)*12,0)),$B$10)/$B$10+IF(Kredyt!$B$5="3M",WIBOR!$K$6,WIBOR!$K$7)/100</f>
        <v>0.04</v>
      </c>
      <c r="E283" s="28">
        <f>IFERROR(VLOOKUP(A283,WIBOR!$F:$H,IF(Kredyt!$B$5="3M",2,3),FALSE)/100,$B$9)</f>
        <v>0.04</v>
      </c>
      <c r="F283" s="26">
        <f t="shared" si="73"/>
        <v>6.0999999999999999E-2</v>
      </c>
      <c r="G283" s="39">
        <f t="shared" si="80"/>
        <v>225555.55555556127</v>
      </c>
      <c r="H283" s="40">
        <f t="shared" si="74"/>
        <v>2255.5555555555557</v>
      </c>
      <c r="I283" s="41">
        <f t="shared" si="81"/>
        <v>1146.574074074103</v>
      </c>
      <c r="J283" s="42">
        <f t="shared" si="75"/>
        <v>3402.1296296296587</v>
      </c>
      <c r="K283" s="39">
        <f t="shared" si="82"/>
        <v>388841.78467346809</v>
      </c>
      <c r="L283" s="40">
        <f t="shared" si="89"/>
        <v>2993.1500553221354</v>
      </c>
      <c r="M283" s="41">
        <f t="shared" si="76"/>
        <v>1976.6124054234626</v>
      </c>
      <c r="N283" s="42">
        <f t="shared" si="77"/>
        <v>4969.7624607455982</v>
      </c>
      <c r="O283" s="39" t="str">
        <f t="shared" si="83"/>
        <v/>
      </c>
      <c r="P283" s="43">
        <f>IF(O283="",0,IF(A283&lt;MIN(Nadpłaty!E:E),0,IF(O283&lt;IFERROR(VLOOKUP(A283,Nadpłaty!$E:$F,2,FALSE),Nadpłaty!$I$2*Kredyt!$B$7),O283-Q283,IF(A283&gt;MAX(Nadpłaty!$E:$E),Nadpłaty!$I$2*Kredyt!$B$7,IFERROR(VLOOKUP(A283,Nadpłaty!$E:$F,2,FALSE),0)))))</f>
        <v>0</v>
      </c>
      <c r="Q283" s="40" t="str">
        <f t="shared" si="84"/>
        <v/>
      </c>
      <c r="R283" s="41" t="str">
        <f t="shared" si="85"/>
        <v/>
      </c>
      <c r="S283" s="42">
        <f t="shared" si="78"/>
        <v>0</v>
      </c>
      <c r="T283" s="39" t="str">
        <f t="shared" si="86"/>
        <v/>
      </c>
      <c r="U283" s="43">
        <f>IF(T283="",0,IF(A283&lt;MIN(Nadpłaty!J:J),0,IF(T283&lt;IFERROR(VLOOKUP(A283,Nadpłaty!$E:$F,2,FALSE),Nadpłaty!$I$2*Kredyt!$B$7),T283-V283,IF(A283&gt;MAX(Nadpłaty!$E:$E),Nadpłaty!$I$2*Kredyt!$B$7,IFERROR(VLOOKUP(A283,Nadpłaty!$E:$F,2,FALSE),0)))))</f>
        <v>0</v>
      </c>
      <c r="V283" s="40" t="str">
        <f t="shared" si="87"/>
        <v/>
      </c>
      <c r="W283" s="41" t="str">
        <f t="shared" si="79"/>
        <v/>
      </c>
      <c r="X283" s="42">
        <f t="shared" si="90"/>
        <v>0</v>
      </c>
      <c r="Y283" s="2"/>
    </row>
    <row r="284" spans="1:25" ht="12.75" customHeight="1" x14ac:dyDescent="0.2">
      <c r="A284" s="27">
        <f t="shared" si="88"/>
        <v>52231</v>
      </c>
      <c r="B284" s="25">
        <f>ROWS($B$23:B284)</f>
        <v>262</v>
      </c>
      <c r="C284" s="34">
        <f>MIN(IF(A284&lt;=WIBOR!$K$5,0,ROUND(YEARFRAC(A284,WIBOR!$K$5)*12,0)),$B$10)</f>
        <v>36</v>
      </c>
      <c r="D284" s="28">
        <f>($B$9-IF(Kredyt!$B$5="3M",WIBOR!$K$6,WIBOR!$K$7)/100)*MIN(IF(A284&lt;=WIBOR!$K$5,0,ROUND(YEARFRAC(A284,WIBOR!$K$5)*12,0)),$B$10)/$B$10+IF(Kredyt!$B$5="3M",WIBOR!$K$6,WIBOR!$K$7)/100</f>
        <v>0.04</v>
      </c>
      <c r="E284" s="28">
        <f>IFERROR(VLOOKUP(A284,WIBOR!$F:$H,IF(Kredyt!$B$5="3M",2,3),FALSE)/100,$B$9)</f>
        <v>0.04</v>
      </c>
      <c r="F284" s="26">
        <f t="shared" si="73"/>
        <v>6.0999999999999999E-2</v>
      </c>
      <c r="G284" s="39">
        <f t="shared" si="80"/>
        <v>223300.0000000057</v>
      </c>
      <c r="H284" s="40">
        <f t="shared" si="74"/>
        <v>2255.5555555555557</v>
      </c>
      <c r="I284" s="41">
        <f t="shared" si="81"/>
        <v>1135.1083333333625</v>
      </c>
      <c r="J284" s="42">
        <f t="shared" si="75"/>
        <v>3390.6638888889183</v>
      </c>
      <c r="K284" s="39">
        <f t="shared" si="82"/>
        <v>385848.63461814594</v>
      </c>
      <c r="L284" s="40">
        <f t="shared" si="89"/>
        <v>3008.3652347700227</v>
      </c>
      <c r="M284" s="41">
        <f t="shared" si="76"/>
        <v>1961.3972259755753</v>
      </c>
      <c r="N284" s="42">
        <f t="shared" si="77"/>
        <v>4969.7624607455982</v>
      </c>
      <c r="O284" s="39" t="str">
        <f t="shared" si="83"/>
        <v/>
      </c>
      <c r="P284" s="43">
        <f>IF(O284="",0,IF(A284&lt;MIN(Nadpłaty!E:E),0,IF(O284&lt;IFERROR(VLOOKUP(A284,Nadpłaty!$E:$F,2,FALSE),Nadpłaty!$I$2*Kredyt!$B$7),O284-Q284,IF(A284&gt;MAX(Nadpłaty!$E:$E),Nadpłaty!$I$2*Kredyt!$B$7,IFERROR(VLOOKUP(A284,Nadpłaty!$E:$F,2,FALSE),0)))))</f>
        <v>0</v>
      </c>
      <c r="Q284" s="40" t="str">
        <f t="shared" si="84"/>
        <v/>
      </c>
      <c r="R284" s="41" t="str">
        <f t="shared" si="85"/>
        <v/>
      </c>
      <c r="S284" s="42">
        <f t="shared" si="78"/>
        <v>0</v>
      </c>
      <c r="T284" s="39" t="str">
        <f t="shared" si="86"/>
        <v/>
      </c>
      <c r="U284" s="43">
        <f>IF(T284="",0,IF(A284&lt;MIN(Nadpłaty!J:J),0,IF(T284&lt;IFERROR(VLOOKUP(A284,Nadpłaty!$E:$F,2,FALSE),Nadpłaty!$I$2*Kredyt!$B$7),T284-V284,IF(A284&gt;MAX(Nadpłaty!$E:$E),Nadpłaty!$I$2*Kredyt!$B$7,IFERROR(VLOOKUP(A284,Nadpłaty!$E:$F,2,FALSE),0)))))</f>
        <v>0</v>
      </c>
      <c r="V284" s="40" t="str">
        <f t="shared" si="87"/>
        <v/>
      </c>
      <c r="W284" s="41" t="str">
        <f t="shared" si="79"/>
        <v/>
      </c>
      <c r="X284" s="42">
        <f t="shared" si="90"/>
        <v>0</v>
      </c>
      <c r="Y284" s="2"/>
    </row>
    <row r="285" spans="1:25" ht="12.75" customHeight="1" x14ac:dyDescent="0.2">
      <c r="A285" s="27">
        <f t="shared" si="88"/>
        <v>52262</v>
      </c>
      <c r="B285" s="25">
        <f>ROWS($B$23:B285)</f>
        <v>263</v>
      </c>
      <c r="C285" s="34">
        <f>MIN(IF(A285&lt;=WIBOR!$K$5,0,ROUND(YEARFRAC(A285,WIBOR!$K$5)*12,0)),$B$10)</f>
        <v>36</v>
      </c>
      <c r="D285" s="28">
        <f>($B$9-IF(Kredyt!$B$5="3M",WIBOR!$K$6,WIBOR!$K$7)/100)*MIN(IF(A285&lt;=WIBOR!$K$5,0,ROUND(YEARFRAC(A285,WIBOR!$K$5)*12,0)),$B$10)/$B$10+IF(Kredyt!$B$5="3M",WIBOR!$K$6,WIBOR!$K$7)/100</f>
        <v>0.04</v>
      </c>
      <c r="E285" s="28">
        <f>IFERROR(VLOOKUP(A285,WIBOR!$F:$H,IF(Kredyt!$B$5="3M",2,3),FALSE)/100,$B$9)</f>
        <v>0.04</v>
      </c>
      <c r="F285" s="26">
        <f t="shared" si="73"/>
        <v>6.0999999999999999E-2</v>
      </c>
      <c r="G285" s="39">
        <f t="shared" si="80"/>
        <v>221044.44444445014</v>
      </c>
      <c r="H285" s="40">
        <f t="shared" si="74"/>
        <v>2255.5555555555557</v>
      </c>
      <c r="I285" s="41">
        <f t="shared" si="81"/>
        <v>1123.6425925926217</v>
      </c>
      <c r="J285" s="42">
        <f t="shared" si="75"/>
        <v>3379.1981481481771</v>
      </c>
      <c r="K285" s="39">
        <f t="shared" si="82"/>
        <v>382840.26938337594</v>
      </c>
      <c r="L285" s="40">
        <f t="shared" si="89"/>
        <v>3023.6577580467701</v>
      </c>
      <c r="M285" s="41">
        <f t="shared" si="76"/>
        <v>1946.1047026988279</v>
      </c>
      <c r="N285" s="42">
        <f t="shared" si="77"/>
        <v>4969.7624607455982</v>
      </c>
      <c r="O285" s="39" t="str">
        <f t="shared" si="83"/>
        <v/>
      </c>
      <c r="P285" s="43">
        <f>IF(O285="",0,IF(A285&lt;MIN(Nadpłaty!E:E),0,IF(O285&lt;IFERROR(VLOOKUP(A285,Nadpłaty!$E:$F,2,FALSE),Nadpłaty!$I$2*Kredyt!$B$7),O285-Q285,IF(A285&gt;MAX(Nadpłaty!$E:$E),Nadpłaty!$I$2*Kredyt!$B$7,IFERROR(VLOOKUP(A285,Nadpłaty!$E:$F,2,FALSE),0)))))</f>
        <v>0</v>
      </c>
      <c r="Q285" s="40" t="str">
        <f t="shared" si="84"/>
        <v/>
      </c>
      <c r="R285" s="41" t="str">
        <f t="shared" si="85"/>
        <v/>
      </c>
      <c r="S285" s="42">
        <f t="shared" si="78"/>
        <v>0</v>
      </c>
      <c r="T285" s="39" t="str">
        <f t="shared" si="86"/>
        <v/>
      </c>
      <c r="U285" s="43">
        <f>IF(T285="",0,IF(A285&lt;MIN(Nadpłaty!J:J),0,IF(T285&lt;IFERROR(VLOOKUP(A285,Nadpłaty!$E:$F,2,FALSE),Nadpłaty!$I$2*Kredyt!$B$7),T285-V285,IF(A285&gt;MAX(Nadpłaty!$E:$E),Nadpłaty!$I$2*Kredyt!$B$7,IFERROR(VLOOKUP(A285,Nadpłaty!$E:$F,2,FALSE),0)))))</f>
        <v>0</v>
      </c>
      <c r="V285" s="40" t="str">
        <f t="shared" si="87"/>
        <v/>
      </c>
      <c r="W285" s="41" t="str">
        <f t="shared" si="79"/>
        <v/>
      </c>
      <c r="X285" s="42">
        <f t="shared" si="90"/>
        <v>0</v>
      </c>
      <c r="Y285" s="2"/>
    </row>
    <row r="286" spans="1:25" ht="12.75" customHeight="1" x14ac:dyDescent="0.2">
      <c r="A286" s="27">
        <f t="shared" si="88"/>
        <v>52290</v>
      </c>
      <c r="B286" s="25">
        <f>ROWS($B$23:B286)</f>
        <v>264</v>
      </c>
      <c r="C286" s="34">
        <f>MIN(IF(A286&lt;=WIBOR!$K$5,0,ROUND(YEARFRAC(A286,WIBOR!$K$5)*12,0)),$B$10)</f>
        <v>36</v>
      </c>
      <c r="D286" s="28">
        <f>($B$9-IF(Kredyt!$B$5="3M",WIBOR!$K$6,WIBOR!$K$7)/100)*MIN(IF(A286&lt;=WIBOR!$K$5,0,ROUND(YEARFRAC(A286,WIBOR!$K$5)*12,0)),$B$10)/$B$10+IF(Kredyt!$B$5="3M",WIBOR!$K$6,WIBOR!$K$7)/100</f>
        <v>0.04</v>
      </c>
      <c r="E286" s="28">
        <f>IFERROR(VLOOKUP(A286,WIBOR!$F:$H,IF(Kredyt!$B$5="3M",2,3),FALSE)/100,$B$9)</f>
        <v>0.04</v>
      </c>
      <c r="F286" s="26">
        <f t="shared" si="73"/>
        <v>6.0999999999999999E-2</v>
      </c>
      <c r="G286" s="39">
        <f t="shared" si="80"/>
        <v>218788.88888889458</v>
      </c>
      <c r="H286" s="40">
        <f t="shared" si="74"/>
        <v>2255.5555555555557</v>
      </c>
      <c r="I286" s="41">
        <f t="shared" si="81"/>
        <v>1112.1768518518809</v>
      </c>
      <c r="J286" s="42">
        <f t="shared" si="75"/>
        <v>3367.7324074074368</v>
      </c>
      <c r="K286" s="39">
        <f t="shared" si="82"/>
        <v>379816.61162532918</v>
      </c>
      <c r="L286" s="40">
        <f t="shared" si="89"/>
        <v>3039.0280183168411</v>
      </c>
      <c r="M286" s="41">
        <f t="shared" si="76"/>
        <v>1930.7344424287567</v>
      </c>
      <c r="N286" s="42">
        <f t="shared" si="77"/>
        <v>4969.7624607455982</v>
      </c>
      <c r="O286" s="39" t="str">
        <f t="shared" si="83"/>
        <v/>
      </c>
      <c r="P286" s="43">
        <f>IF(O286="",0,IF(A286&lt;MIN(Nadpłaty!E:E),0,IF(O286&lt;IFERROR(VLOOKUP(A286,Nadpłaty!$E:$F,2,FALSE),Nadpłaty!$I$2*Kredyt!$B$7),O286-Q286,IF(A286&gt;MAX(Nadpłaty!$E:$E),Nadpłaty!$I$2*Kredyt!$B$7,IFERROR(VLOOKUP(A286,Nadpłaty!$E:$F,2,FALSE),0)))))</f>
        <v>0</v>
      </c>
      <c r="Q286" s="40" t="str">
        <f t="shared" si="84"/>
        <v/>
      </c>
      <c r="R286" s="41" t="str">
        <f t="shared" si="85"/>
        <v/>
      </c>
      <c r="S286" s="42">
        <f t="shared" si="78"/>
        <v>0</v>
      </c>
      <c r="T286" s="39" t="str">
        <f t="shared" si="86"/>
        <v/>
      </c>
      <c r="U286" s="43">
        <f>IF(T286="",0,IF(A286&lt;MIN(Nadpłaty!J:J),0,IF(T286&lt;IFERROR(VLOOKUP(A286,Nadpłaty!$E:$F,2,FALSE),Nadpłaty!$I$2*Kredyt!$B$7),T286-V286,IF(A286&gt;MAX(Nadpłaty!$E:$E),Nadpłaty!$I$2*Kredyt!$B$7,IFERROR(VLOOKUP(A286,Nadpłaty!$E:$F,2,FALSE),0)))))</f>
        <v>0</v>
      </c>
      <c r="V286" s="40" t="str">
        <f t="shared" si="87"/>
        <v/>
      </c>
      <c r="W286" s="41" t="str">
        <f t="shared" si="79"/>
        <v/>
      </c>
      <c r="X286" s="42">
        <f t="shared" si="90"/>
        <v>0</v>
      </c>
      <c r="Y286" s="2"/>
    </row>
    <row r="287" spans="1:25" ht="12.75" customHeight="1" x14ac:dyDescent="0.2">
      <c r="A287" s="27">
        <f t="shared" si="88"/>
        <v>52321</v>
      </c>
      <c r="B287" s="25">
        <f>ROWS($B$23:B287)</f>
        <v>265</v>
      </c>
      <c r="C287" s="34">
        <f>MIN(IF(A287&lt;=WIBOR!$K$5,0,ROUND(YEARFRAC(A287,WIBOR!$K$5)*12,0)),$B$10)</f>
        <v>36</v>
      </c>
      <c r="D287" s="28">
        <f>($B$9-IF(Kredyt!$B$5="3M",WIBOR!$K$6,WIBOR!$K$7)/100)*MIN(IF(A287&lt;=WIBOR!$K$5,0,ROUND(YEARFRAC(A287,WIBOR!$K$5)*12,0)),$B$10)/$B$10+IF(Kredyt!$B$5="3M",WIBOR!$K$6,WIBOR!$K$7)/100</f>
        <v>0.04</v>
      </c>
      <c r="E287" s="28">
        <f>IFERROR(VLOOKUP(A287,WIBOR!$F:$H,IF(Kredyt!$B$5="3M",2,3),FALSE)/100,$B$9)</f>
        <v>0.04</v>
      </c>
      <c r="F287" s="26">
        <f t="shared" si="73"/>
        <v>6.0999999999999999E-2</v>
      </c>
      <c r="G287" s="39">
        <f t="shared" si="80"/>
        <v>216533.33333333902</v>
      </c>
      <c r="H287" s="40">
        <f t="shared" si="74"/>
        <v>2255.5555555555557</v>
      </c>
      <c r="I287" s="41">
        <f t="shared" si="81"/>
        <v>1100.7111111111401</v>
      </c>
      <c r="J287" s="42">
        <f t="shared" si="75"/>
        <v>3356.2666666666955</v>
      </c>
      <c r="K287" s="39">
        <f t="shared" si="82"/>
        <v>376777.58360701235</v>
      </c>
      <c r="L287" s="40">
        <f t="shared" si="89"/>
        <v>3054.4764107432857</v>
      </c>
      <c r="M287" s="41">
        <f t="shared" si="76"/>
        <v>1915.2860500023128</v>
      </c>
      <c r="N287" s="42">
        <f t="shared" si="77"/>
        <v>4969.7624607455982</v>
      </c>
      <c r="O287" s="39" t="str">
        <f t="shared" si="83"/>
        <v/>
      </c>
      <c r="P287" s="43">
        <f>IF(O287="",0,IF(A287&lt;MIN(Nadpłaty!E:E),0,IF(O287&lt;IFERROR(VLOOKUP(A287,Nadpłaty!$E:$F,2,FALSE),Nadpłaty!$I$2*Kredyt!$B$7),O287-Q287,IF(A287&gt;MAX(Nadpłaty!$E:$E),Nadpłaty!$I$2*Kredyt!$B$7,IFERROR(VLOOKUP(A287,Nadpłaty!$E:$F,2,FALSE),0)))))</f>
        <v>0</v>
      </c>
      <c r="Q287" s="40" t="str">
        <f t="shared" si="84"/>
        <v/>
      </c>
      <c r="R287" s="41" t="str">
        <f t="shared" si="85"/>
        <v/>
      </c>
      <c r="S287" s="42">
        <f t="shared" si="78"/>
        <v>0</v>
      </c>
      <c r="T287" s="39" t="str">
        <f t="shared" si="86"/>
        <v/>
      </c>
      <c r="U287" s="43">
        <f>IF(T287="",0,IF(A287&lt;MIN(Nadpłaty!J:J),0,IF(T287&lt;IFERROR(VLOOKUP(A287,Nadpłaty!$E:$F,2,FALSE),Nadpłaty!$I$2*Kredyt!$B$7),T287-V287,IF(A287&gt;MAX(Nadpłaty!$E:$E),Nadpłaty!$I$2*Kredyt!$B$7,IFERROR(VLOOKUP(A287,Nadpłaty!$E:$F,2,FALSE),0)))))</f>
        <v>0</v>
      </c>
      <c r="V287" s="40" t="str">
        <f t="shared" si="87"/>
        <v/>
      </c>
      <c r="W287" s="41" t="str">
        <f t="shared" si="79"/>
        <v/>
      </c>
      <c r="X287" s="42">
        <f t="shared" si="90"/>
        <v>0</v>
      </c>
      <c r="Y287" s="2"/>
    </row>
    <row r="288" spans="1:25" ht="12.75" customHeight="1" x14ac:dyDescent="0.2">
      <c r="A288" s="27">
        <f t="shared" si="88"/>
        <v>52351</v>
      </c>
      <c r="B288" s="25">
        <f>ROWS($B$23:B288)</f>
        <v>266</v>
      </c>
      <c r="C288" s="34">
        <f>MIN(IF(A288&lt;=WIBOR!$K$5,0,ROUND(YEARFRAC(A288,WIBOR!$K$5)*12,0)),$B$10)</f>
        <v>36</v>
      </c>
      <c r="D288" s="28">
        <f>($B$9-IF(Kredyt!$B$5="3M",WIBOR!$K$6,WIBOR!$K$7)/100)*MIN(IF(A288&lt;=WIBOR!$K$5,0,ROUND(YEARFRAC(A288,WIBOR!$K$5)*12,0)),$B$10)/$B$10+IF(Kredyt!$B$5="3M",WIBOR!$K$6,WIBOR!$K$7)/100</f>
        <v>0.04</v>
      </c>
      <c r="E288" s="28">
        <f>IFERROR(VLOOKUP(A288,WIBOR!$F:$H,IF(Kredyt!$B$5="3M",2,3),FALSE)/100,$B$9)</f>
        <v>0.04</v>
      </c>
      <c r="F288" s="26">
        <f t="shared" si="73"/>
        <v>6.0999999999999999E-2</v>
      </c>
      <c r="G288" s="39">
        <f t="shared" si="80"/>
        <v>214277.77777778346</v>
      </c>
      <c r="H288" s="40">
        <f t="shared" si="74"/>
        <v>2255.5555555555557</v>
      </c>
      <c r="I288" s="41">
        <f t="shared" si="81"/>
        <v>1089.2453703703993</v>
      </c>
      <c r="J288" s="42">
        <f t="shared" si="75"/>
        <v>3344.8009259259552</v>
      </c>
      <c r="K288" s="39">
        <f t="shared" si="82"/>
        <v>373723.10719626909</v>
      </c>
      <c r="L288" s="40">
        <f t="shared" si="89"/>
        <v>3070.0033324978981</v>
      </c>
      <c r="M288" s="41">
        <f t="shared" si="76"/>
        <v>1899.7591282477013</v>
      </c>
      <c r="N288" s="42">
        <f t="shared" si="77"/>
        <v>4969.7624607455991</v>
      </c>
      <c r="O288" s="39" t="str">
        <f t="shared" si="83"/>
        <v/>
      </c>
      <c r="P288" s="43">
        <f>IF(O288="",0,IF(A288&lt;MIN(Nadpłaty!E:E),0,IF(O288&lt;IFERROR(VLOOKUP(A288,Nadpłaty!$E:$F,2,FALSE),Nadpłaty!$I$2*Kredyt!$B$7),O288-Q288,IF(A288&gt;MAX(Nadpłaty!$E:$E),Nadpłaty!$I$2*Kredyt!$B$7,IFERROR(VLOOKUP(A288,Nadpłaty!$E:$F,2,FALSE),0)))))</f>
        <v>0</v>
      </c>
      <c r="Q288" s="40" t="str">
        <f t="shared" si="84"/>
        <v/>
      </c>
      <c r="R288" s="41" t="str">
        <f t="shared" si="85"/>
        <v/>
      </c>
      <c r="S288" s="42">
        <f t="shared" si="78"/>
        <v>0</v>
      </c>
      <c r="T288" s="39" t="str">
        <f t="shared" si="86"/>
        <v/>
      </c>
      <c r="U288" s="43">
        <f>IF(T288="",0,IF(A288&lt;MIN(Nadpłaty!J:J),0,IF(T288&lt;IFERROR(VLOOKUP(A288,Nadpłaty!$E:$F,2,FALSE),Nadpłaty!$I$2*Kredyt!$B$7),T288-V288,IF(A288&gt;MAX(Nadpłaty!$E:$E),Nadpłaty!$I$2*Kredyt!$B$7,IFERROR(VLOOKUP(A288,Nadpłaty!$E:$F,2,FALSE),0)))))</f>
        <v>0</v>
      </c>
      <c r="V288" s="40" t="str">
        <f t="shared" si="87"/>
        <v/>
      </c>
      <c r="W288" s="41" t="str">
        <f t="shared" si="79"/>
        <v/>
      </c>
      <c r="X288" s="42">
        <f t="shared" si="90"/>
        <v>0</v>
      </c>
      <c r="Y288" s="2"/>
    </row>
    <row r="289" spans="1:25" ht="12.75" customHeight="1" x14ac:dyDescent="0.2">
      <c r="A289" s="27">
        <f t="shared" si="88"/>
        <v>52382</v>
      </c>
      <c r="B289" s="25">
        <f>ROWS($B$23:B289)</f>
        <v>267</v>
      </c>
      <c r="C289" s="34">
        <f>MIN(IF(A289&lt;=WIBOR!$K$5,0,ROUND(YEARFRAC(A289,WIBOR!$K$5)*12,0)),$B$10)</f>
        <v>36</v>
      </c>
      <c r="D289" s="28">
        <f>($B$9-IF(Kredyt!$B$5="3M",WIBOR!$K$6,WIBOR!$K$7)/100)*MIN(IF(A289&lt;=WIBOR!$K$5,0,ROUND(YEARFRAC(A289,WIBOR!$K$5)*12,0)),$B$10)/$B$10+IF(Kredyt!$B$5="3M",WIBOR!$K$6,WIBOR!$K$7)/100</f>
        <v>0.04</v>
      </c>
      <c r="E289" s="28">
        <f>IFERROR(VLOOKUP(A289,WIBOR!$F:$H,IF(Kredyt!$B$5="3M",2,3),FALSE)/100,$B$9)</f>
        <v>0.04</v>
      </c>
      <c r="F289" s="26">
        <f t="shared" si="73"/>
        <v>6.0999999999999999E-2</v>
      </c>
      <c r="G289" s="39">
        <f t="shared" si="80"/>
        <v>212022.22222222789</v>
      </c>
      <c r="H289" s="40">
        <f t="shared" si="74"/>
        <v>2255.5555555555557</v>
      </c>
      <c r="I289" s="41">
        <f t="shared" si="81"/>
        <v>1077.7796296296585</v>
      </c>
      <c r="J289" s="42">
        <f t="shared" si="75"/>
        <v>3333.335185185214</v>
      </c>
      <c r="K289" s="39">
        <f t="shared" si="82"/>
        <v>370653.10386377119</v>
      </c>
      <c r="L289" s="40">
        <f t="shared" si="89"/>
        <v>3085.6091827714281</v>
      </c>
      <c r="M289" s="41">
        <f t="shared" si="76"/>
        <v>1884.1532779741701</v>
      </c>
      <c r="N289" s="42">
        <f t="shared" si="77"/>
        <v>4969.7624607455982</v>
      </c>
      <c r="O289" s="39" t="str">
        <f t="shared" si="83"/>
        <v/>
      </c>
      <c r="P289" s="43">
        <f>IF(O289="",0,IF(A289&lt;MIN(Nadpłaty!E:E),0,IF(O289&lt;IFERROR(VLOOKUP(A289,Nadpłaty!$E:$F,2,FALSE),Nadpłaty!$I$2*Kredyt!$B$7),O289-Q289,IF(A289&gt;MAX(Nadpłaty!$E:$E),Nadpłaty!$I$2*Kredyt!$B$7,IFERROR(VLOOKUP(A289,Nadpłaty!$E:$F,2,FALSE),0)))))</f>
        <v>0</v>
      </c>
      <c r="Q289" s="40" t="str">
        <f t="shared" si="84"/>
        <v/>
      </c>
      <c r="R289" s="41" t="str">
        <f t="shared" si="85"/>
        <v/>
      </c>
      <c r="S289" s="42">
        <f t="shared" si="78"/>
        <v>0</v>
      </c>
      <c r="T289" s="39" t="str">
        <f t="shared" si="86"/>
        <v/>
      </c>
      <c r="U289" s="43">
        <f>IF(T289="",0,IF(A289&lt;MIN(Nadpłaty!J:J),0,IF(T289&lt;IFERROR(VLOOKUP(A289,Nadpłaty!$E:$F,2,FALSE),Nadpłaty!$I$2*Kredyt!$B$7),T289-V289,IF(A289&gt;MAX(Nadpłaty!$E:$E),Nadpłaty!$I$2*Kredyt!$B$7,IFERROR(VLOOKUP(A289,Nadpłaty!$E:$F,2,FALSE),0)))))</f>
        <v>0</v>
      </c>
      <c r="V289" s="40" t="str">
        <f t="shared" si="87"/>
        <v/>
      </c>
      <c r="W289" s="41" t="str">
        <f t="shared" si="79"/>
        <v/>
      </c>
      <c r="X289" s="42">
        <f t="shared" si="90"/>
        <v>0</v>
      </c>
      <c r="Y289" s="2"/>
    </row>
    <row r="290" spans="1:25" ht="12.75" customHeight="1" x14ac:dyDescent="0.2">
      <c r="A290" s="27">
        <f t="shared" si="88"/>
        <v>52412</v>
      </c>
      <c r="B290" s="25">
        <f>ROWS($B$23:B290)</f>
        <v>268</v>
      </c>
      <c r="C290" s="34">
        <f>MIN(IF(A290&lt;=WIBOR!$K$5,0,ROUND(YEARFRAC(A290,WIBOR!$K$5)*12,0)),$B$10)</f>
        <v>36</v>
      </c>
      <c r="D290" s="28">
        <f>($B$9-IF(Kredyt!$B$5="3M",WIBOR!$K$6,WIBOR!$K$7)/100)*MIN(IF(A290&lt;=WIBOR!$K$5,0,ROUND(YEARFRAC(A290,WIBOR!$K$5)*12,0)),$B$10)/$B$10+IF(Kredyt!$B$5="3M",WIBOR!$K$6,WIBOR!$K$7)/100</f>
        <v>0.04</v>
      </c>
      <c r="E290" s="28">
        <f>IFERROR(VLOOKUP(A290,WIBOR!$F:$H,IF(Kredyt!$B$5="3M",2,3),FALSE)/100,$B$9)</f>
        <v>0.04</v>
      </c>
      <c r="F290" s="26">
        <f t="shared" ref="F290:F353" si="91">IF(C290=0,E290,IF($B$8="Stała",E290,D290))+$B$6</f>
        <v>6.0999999999999999E-2</v>
      </c>
      <c r="G290" s="39">
        <f t="shared" si="80"/>
        <v>209766.66666667233</v>
      </c>
      <c r="H290" s="40">
        <f t="shared" si="74"/>
        <v>2255.5555555555557</v>
      </c>
      <c r="I290" s="41">
        <f t="shared" si="81"/>
        <v>1066.3138888889177</v>
      </c>
      <c r="J290" s="42">
        <f t="shared" si="75"/>
        <v>3321.8694444444736</v>
      </c>
      <c r="K290" s="39">
        <f t="shared" si="82"/>
        <v>367567.49468099978</v>
      </c>
      <c r="L290" s="40">
        <f t="shared" si="89"/>
        <v>3101.2943627838499</v>
      </c>
      <c r="M290" s="41">
        <f t="shared" si="76"/>
        <v>1868.4680979617488</v>
      </c>
      <c r="N290" s="42">
        <f t="shared" si="77"/>
        <v>4969.7624607455982</v>
      </c>
      <c r="O290" s="39" t="str">
        <f t="shared" si="83"/>
        <v/>
      </c>
      <c r="P290" s="43">
        <f>IF(O290="",0,IF(A290&lt;MIN(Nadpłaty!E:E),0,IF(O290&lt;IFERROR(VLOOKUP(A290,Nadpłaty!$E:$F,2,FALSE),Nadpłaty!$I$2*Kredyt!$B$7),O290-Q290,IF(A290&gt;MAX(Nadpłaty!$E:$E),Nadpłaty!$I$2*Kredyt!$B$7,IFERROR(VLOOKUP(A290,Nadpłaty!$E:$F,2,FALSE),0)))))</f>
        <v>0</v>
      </c>
      <c r="Q290" s="40" t="str">
        <f t="shared" si="84"/>
        <v/>
      </c>
      <c r="R290" s="41" t="str">
        <f t="shared" si="85"/>
        <v/>
      </c>
      <c r="S290" s="42">
        <f t="shared" si="78"/>
        <v>0</v>
      </c>
      <c r="T290" s="39" t="str">
        <f t="shared" si="86"/>
        <v/>
      </c>
      <c r="U290" s="43">
        <f>IF(T290="",0,IF(A290&lt;MIN(Nadpłaty!J:J),0,IF(T290&lt;IFERROR(VLOOKUP(A290,Nadpłaty!$E:$F,2,FALSE),Nadpłaty!$I$2*Kredyt!$B$7),T290-V290,IF(A290&gt;MAX(Nadpłaty!$E:$E),Nadpłaty!$I$2*Kredyt!$B$7,IFERROR(VLOOKUP(A290,Nadpłaty!$E:$F,2,FALSE),0)))))</f>
        <v>0</v>
      </c>
      <c r="V290" s="40" t="str">
        <f t="shared" si="87"/>
        <v/>
      </c>
      <c r="W290" s="41" t="str">
        <f t="shared" si="79"/>
        <v/>
      </c>
      <c r="X290" s="42">
        <f t="shared" si="90"/>
        <v>0</v>
      </c>
      <c r="Y290" s="2"/>
    </row>
    <row r="291" spans="1:25" ht="12.75" customHeight="1" x14ac:dyDescent="0.2">
      <c r="A291" s="27">
        <f t="shared" si="88"/>
        <v>52443</v>
      </c>
      <c r="B291" s="25">
        <f>ROWS($B$23:B291)</f>
        <v>269</v>
      </c>
      <c r="C291" s="34">
        <f>MIN(IF(A291&lt;=WIBOR!$K$5,0,ROUND(YEARFRAC(A291,WIBOR!$K$5)*12,0)),$B$10)</f>
        <v>36</v>
      </c>
      <c r="D291" s="28">
        <f>($B$9-IF(Kredyt!$B$5="3M",WIBOR!$K$6,WIBOR!$K$7)/100)*MIN(IF(A291&lt;=WIBOR!$K$5,0,ROUND(YEARFRAC(A291,WIBOR!$K$5)*12,0)),$B$10)/$B$10+IF(Kredyt!$B$5="3M",WIBOR!$K$6,WIBOR!$K$7)/100</f>
        <v>0.04</v>
      </c>
      <c r="E291" s="28">
        <f>IFERROR(VLOOKUP(A291,WIBOR!$F:$H,IF(Kredyt!$B$5="3M",2,3),FALSE)/100,$B$9)</f>
        <v>0.04</v>
      </c>
      <c r="F291" s="26">
        <f t="shared" si="91"/>
        <v>6.0999999999999999E-2</v>
      </c>
      <c r="G291" s="39">
        <f t="shared" si="80"/>
        <v>207511.11111111677</v>
      </c>
      <c r="H291" s="40">
        <f t="shared" si="74"/>
        <v>2255.5555555555557</v>
      </c>
      <c r="I291" s="41">
        <f t="shared" si="81"/>
        <v>1054.848148148177</v>
      </c>
      <c r="J291" s="42">
        <f t="shared" si="75"/>
        <v>3310.4037037037324</v>
      </c>
      <c r="K291" s="39">
        <f t="shared" si="82"/>
        <v>364466.20031821594</v>
      </c>
      <c r="L291" s="40">
        <f t="shared" si="89"/>
        <v>3117.0592757946674</v>
      </c>
      <c r="M291" s="41">
        <f t="shared" si="76"/>
        <v>1852.703184950931</v>
      </c>
      <c r="N291" s="42">
        <f t="shared" si="77"/>
        <v>4969.7624607455982</v>
      </c>
      <c r="O291" s="39" t="str">
        <f t="shared" si="83"/>
        <v/>
      </c>
      <c r="P291" s="43">
        <f>IF(O291="",0,IF(A291&lt;MIN(Nadpłaty!E:E),0,IF(O291&lt;IFERROR(VLOOKUP(A291,Nadpłaty!$E:$F,2,FALSE),Nadpłaty!$I$2*Kredyt!$B$7),O291-Q291,IF(A291&gt;MAX(Nadpłaty!$E:$E),Nadpłaty!$I$2*Kredyt!$B$7,IFERROR(VLOOKUP(A291,Nadpłaty!$E:$F,2,FALSE),0)))))</f>
        <v>0</v>
      </c>
      <c r="Q291" s="40" t="str">
        <f t="shared" si="84"/>
        <v/>
      </c>
      <c r="R291" s="41" t="str">
        <f t="shared" si="85"/>
        <v/>
      </c>
      <c r="S291" s="42">
        <f t="shared" si="78"/>
        <v>0</v>
      </c>
      <c r="T291" s="39" t="str">
        <f t="shared" si="86"/>
        <v/>
      </c>
      <c r="U291" s="43">
        <f>IF(T291="",0,IF(A291&lt;MIN(Nadpłaty!J:J),0,IF(T291&lt;IFERROR(VLOOKUP(A291,Nadpłaty!$E:$F,2,FALSE),Nadpłaty!$I$2*Kredyt!$B$7),T291-V291,IF(A291&gt;MAX(Nadpłaty!$E:$E),Nadpłaty!$I$2*Kredyt!$B$7,IFERROR(VLOOKUP(A291,Nadpłaty!$E:$F,2,FALSE),0)))))</f>
        <v>0</v>
      </c>
      <c r="V291" s="40" t="str">
        <f t="shared" si="87"/>
        <v/>
      </c>
      <c r="W291" s="41" t="str">
        <f t="shared" si="79"/>
        <v/>
      </c>
      <c r="X291" s="42">
        <f t="shared" si="90"/>
        <v>0</v>
      </c>
      <c r="Y291" s="2"/>
    </row>
    <row r="292" spans="1:25" ht="12.75" customHeight="1" x14ac:dyDescent="0.2">
      <c r="A292" s="27">
        <f t="shared" si="88"/>
        <v>52474</v>
      </c>
      <c r="B292" s="25">
        <f>ROWS($B$23:B292)</f>
        <v>270</v>
      </c>
      <c r="C292" s="34">
        <f>MIN(IF(A292&lt;=WIBOR!$K$5,0,ROUND(YEARFRAC(A292,WIBOR!$K$5)*12,0)),$B$10)</f>
        <v>36</v>
      </c>
      <c r="D292" s="28">
        <f>($B$9-IF(Kredyt!$B$5="3M",WIBOR!$K$6,WIBOR!$K$7)/100)*MIN(IF(A292&lt;=WIBOR!$K$5,0,ROUND(YEARFRAC(A292,WIBOR!$K$5)*12,0)),$B$10)/$B$10+IF(Kredyt!$B$5="3M",WIBOR!$K$6,WIBOR!$K$7)/100</f>
        <v>0.04</v>
      </c>
      <c r="E292" s="28">
        <f>IFERROR(VLOOKUP(A292,WIBOR!$F:$H,IF(Kredyt!$B$5="3M",2,3),FALSE)/100,$B$9)</f>
        <v>0.04</v>
      </c>
      <c r="F292" s="26">
        <f t="shared" si="91"/>
        <v>6.0999999999999999E-2</v>
      </c>
      <c r="G292" s="39">
        <f t="shared" si="80"/>
        <v>205255.55555556121</v>
      </c>
      <c r="H292" s="40">
        <f t="shared" si="74"/>
        <v>2255.5555555555557</v>
      </c>
      <c r="I292" s="41">
        <f t="shared" si="81"/>
        <v>1043.3824074074362</v>
      </c>
      <c r="J292" s="42">
        <f t="shared" si="75"/>
        <v>3298.9379629629921</v>
      </c>
      <c r="K292" s="39">
        <f t="shared" si="82"/>
        <v>361349.14104242128</v>
      </c>
      <c r="L292" s="40">
        <f t="shared" si="89"/>
        <v>3132.9043271132909</v>
      </c>
      <c r="M292" s="41">
        <f t="shared" si="76"/>
        <v>1836.858133632308</v>
      </c>
      <c r="N292" s="42">
        <f t="shared" si="77"/>
        <v>4969.7624607455991</v>
      </c>
      <c r="O292" s="39" t="str">
        <f t="shared" si="83"/>
        <v/>
      </c>
      <c r="P292" s="43">
        <f>IF(O292="",0,IF(A292&lt;MIN(Nadpłaty!E:E),0,IF(O292&lt;IFERROR(VLOOKUP(A292,Nadpłaty!$E:$F,2,FALSE),Nadpłaty!$I$2*Kredyt!$B$7),O292-Q292,IF(A292&gt;MAX(Nadpłaty!$E:$E),Nadpłaty!$I$2*Kredyt!$B$7,IFERROR(VLOOKUP(A292,Nadpłaty!$E:$F,2,FALSE),0)))))</f>
        <v>0</v>
      </c>
      <c r="Q292" s="40" t="str">
        <f t="shared" si="84"/>
        <v/>
      </c>
      <c r="R292" s="41" t="str">
        <f t="shared" si="85"/>
        <v/>
      </c>
      <c r="S292" s="42">
        <f t="shared" si="78"/>
        <v>0</v>
      </c>
      <c r="T292" s="39" t="str">
        <f t="shared" si="86"/>
        <v/>
      </c>
      <c r="U292" s="43">
        <f>IF(T292="",0,IF(A292&lt;MIN(Nadpłaty!J:J),0,IF(T292&lt;IFERROR(VLOOKUP(A292,Nadpłaty!$E:$F,2,FALSE),Nadpłaty!$I$2*Kredyt!$B$7),T292-V292,IF(A292&gt;MAX(Nadpłaty!$E:$E),Nadpłaty!$I$2*Kredyt!$B$7,IFERROR(VLOOKUP(A292,Nadpłaty!$E:$F,2,FALSE),0)))))</f>
        <v>0</v>
      </c>
      <c r="V292" s="40" t="str">
        <f t="shared" si="87"/>
        <v/>
      </c>
      <c r="W292" s="41" t="str">
        <f t="shared" si="79"/>
        <v/>
      </c>
      <c r="X292" s="42">
        <f t="shared" si="90"/>
        <v>0</v>
      </c>
      <c r="Y292" s="2"/>
    </row>
    <row r="293" spans="1:25" ht="12.75" customHeight="1" x14ac:dyDescent="0.2">
      <c r="A293" s="27">
        <f t="shared" si="88"/>
        <v>52504</v>
      </c>
      <c r="B293" s="25">
        <f>ROWS($B$23:B293)</f>
        <v>271</v>
      </c>
      <c r="C293" s="34">
        <f>MIN(IF(A293&lt;=WIBOR!$K$5,0,ROUND(YEARFRAC(A293,WIBOR!$K$5)*12,0)),$B$10)</f>
        <v>36</v>
      </c>
      <c r="D293" s="28">
        <f>($B$9-IF(Kredyt!$B$5="3M",WIBOR!$K$6,WIBOR!$K$7)/100)*MIN(IF(A293&lt;=WIBOR!$K$5,0,ROUND(YEARFRAC(A293,WIBOR!$K$5)*12,0)),$B$10)/$B$10+IF(Kredyt!$B$5="3M",WIBOR!$K$6,WIBOR!$K$7)/100</f>
        <v>0.04</v>
      </c>
      <c r="E293" s="28">
        <f>IFERROR(VLOOKUP(A293,WIBOR!$F:$H,IF(Kredyt!$B$5="3M",2,3),FALSE)/100,$B$9)</f>
        <v>0.04</v>
      </c>
      <c r="F293" s="26">
        <f t="shared" si="91"/>
        <v>6.0999999999999999E-2</v>
      </c>
      <c r="G293" s="39">
        <f t="shared" si="80"/>
        <v>203000.00000000565</v>
      </c>
      <c r="H293" s="40">
        <f t="shared" si="74"/>
        <v>2255.5555555555557</v>
      </c>
      <c r="I293" s="41">
        <f t="shared" si="81"/>
        <v>1031.9166666666954</v>
      </c>
      <c r="J293" s="42">
        <f t="shared" si="75"/>
        <v>3287.4722222222508</v>
      </c>
      <c r="K293" s="39">
        <f t="shared" si="82"/>
        <v>358216.23671530798</v>
      </c>
      <c r="L293" s="40">
        <f t="shared" si="89"/>
        <v>3148.8299241094496</v>
      </c>
      <c r="M293" s="41">
        <f t="shared" si="76"/>
        <v>1820.9325366361488</v>
      </c>
      <c r="N293" s="42">
        <f t="shared" si="77"/>
        <v>4969.7624607455982</v>
      </c>
      <c r="O293" s="39" t="str">
        <f t="shared" si="83"/>
        <v/>
      </c>
      <c r="P293" s="43">
        <f>IF(O293="",0,IF(A293&lt;MIN(Nadpłaty!E:E),0,IF(O293&lt;IFERROR(VLOOKUP(A293,Nadpłaty!$E:$F,2,FALSE),Nadpłaty!$I$2*Kredyt!$B$7),O293-Q293,IF(A293&gt;MAX(Nadpłaty!$E:$E),Nadpłaty!$I$2*Kredyt!$B$7,IFERROR(VLOOKUP(A293,Nadpłaty!$E:$F,2,FALSE),0)))))</f>
        <v>0</v>
      </c>
      <c r="Q293" s="40" t="str">
        <f t="shared" si="84"/>
        <v/>
      </c>
      <c r="R293" s="41" t="str">
        <f t="shared" si="85"/>
        <v/>
      </c>
      <c r="S293" s="42">
        <f t="shared" si="78"/>
        <v>0</v>
      </c>
      <c r="T293" s="39" t="str">
        <f t="shared" si="86"/>
        <v/>
      </c>
      <c r="U293" s="43">
        <f>IF(T293="",0,IF(A293&lt;MIN(Nadpłaty!J:J),0,IF(T293&lt;IFERROR(VLOOKUP(A293,Nadpłaty!$E:$F,2,FALSE),Nadpłaty!$I$2*Kredyt!$B$7),T293-V293,IF(A293&gt;MAX(Nadpłaty!$E:$E),Nadpłaty!$I$2*Kredyt!$B$7,IFERROR(VLOOKUP(A293,Nadpłaty!$E:$F,2,FALSE),0)))))</f>
        <v>0</v>
      </c>
      <c r="V293" s="40" t="str">
        <f t="shared" si="87"/>
        <v/>
      </c>
      <c r="W293" s="41" t="str">
        <f t="shared" si="79"/>
        <v/>
      </c>
      <c r="X293" s="42">
        <f t="shared" si="90"/>
        <v>0</v>
      </c>
      <c r="Y293" s="2"/>
    </row>
    <row r="294" spans="1:25" ht="12.75" customHeight="1" x14ac:dyDescent="0.2">
      <c r="A294" s="27">
        <f t="shared" si="88"/>
        <v>52535</v>
      </c>
      <c r="B294" s="25">
        <f>ROWS($B$23:B294)</f>
        <v>272</v>
      </c>
      <c r="C294" s="34">
        <f>MIN(IF(A294&lt;=WIBOR!$K$5,0,ROUND(YEARFRAC(A294,WIBOR!$K$5)*12,0)),$B$10)</f>
        <v>36</v>
      </c>
      <c r="D294" s="28">
        <f>($B$9-IF(Kredyt!$B$5="3M",WIBOR!$K$6,WIBOR!$K$7)/100)*MIN(IF(A294&lt;=WIBOR!$K$5,0,ROUND(YEARFRAC(A294,WIBOR!$K$5)*12,0)),$B$10)/$B$10+IF(Kredyt!$B$5="3M",WIBOR!$K$6,WIBOR!$K$7)/100</f>
        <v>0.04</v>
      </c>
      <c r="E294" s="28">
        <f>IFERROR(VLOOKUP(A294,WIBOR!$F:$H,IF(Kredyt!$B$5="3M",2,3),FALSE)/100,$B$9)</f>
        <v>0.04</v>
      </c>
      <c r="F294" s="26">
        <f t="shared" si="91"/>
        <v>6.0999999999999999E-2</v>
      </c>
      <c r="G294" s="39">
        <f t="shared" si="80"/>
        <v>200744.44444445008</v>
      </c>
      <c r="H294" s="40">
        <f t="shared" si="74"/>
        <v>2255.5555555555557</v>
      </c>
      <c r="I294" s="41">
        <f t="shared" si="81"/>
        <v>1020.4509259259545</v>
      </c>
      <c r="J294" s="42">
        <f t="shared" si="75"/>
        <v>3276.00648148151</v>
      </c>
      <c r="K294" s="39">
        <f t="shared" si="82"/>
        <v>355067.40679119853</v>
      </c>
      <c r="L294" s="40">
        <f t="shared" si="89"/>
        <v>3164.8364762236733</v>
      </c>
      <c r="M294" s="41">
        <f t="shared" si="76"/>
        <v>1804.9259845219258</v>
      </c>
      <c r="N294" s="42">
        <f t="shared" si="77"/>
        <v>4969.7624607455991</v>
      </c>
      <c r="O294" s="39" t="str">
        <f t="shared" si="83"/>
        <v/>
      </c>
      <c r="P294" s="43">
        <f>IF(O294="",0,IF(A294&lt;MIN(Nadpłaty!E:E),0,IF(O294&lt;IFERROR(VLOOKUP(A294,Nadpłaty!$E:$F,2,FALSE),Nadpłaty!$I$2*Kredyt!$B$7),O294-Q294,IF(A294&gt;MAX(Nadpłaty!$E:$E),Nadpłaty!$I$2*Kredyt!$B$7,IFERROR(VLOOKUP(A294,Nadpłaty!$E:$F,2,FALSE),0)))))</f>
        <v>0</v>
      </c>
      <c r="Q294" s="40" t="str">
        <f t="shared" si="84"/>
        <v/>
      </c>
      <c r="R294" s="41" t="str">
        <f t="shared" si="85"/>
        <v/>
      </c>
      <c r="S294" s="42">
        <f t="shared" si="78"/>
        <v>0</v>
      </c>
      <c r="T294" s="39" t="str">
        <f t="shared" si="86"/>
        <v/>
      </c>
      <c r="U294" s="43">
        <f>IF(T294="",0,IF(A294&lt;MIN(Nadpłaty!J:J),0,IF(T294&lt;IFERROR(VLOOKUP(A294,Nadpłaty!$E:$F,2,FALSE),Nadpłaty!$I$2*Kredyt!$B$7),T294-V294,IF(A294&gt;MAX(Nadpłaty!$E:$E),Nadpłaty!$I$2*Kredyt!$B$7,IFERROR(VLOOKUP(A294,Nadpłaty!$E:$F,2,FALSE),0)))))</f>
        <v>0</v>
      </c>
      <c r="V294" s="40" t="str">
        <f t="shared" si="87"/>
        <v/>
      </c>
      <c r="W294" s="41" t="str">
        <f t="shared" si="79"/>
        <v/>
      </c>
      <c r="X294" s="42">
        <f t="shared" si="90"/>
        <v>0</v>
      </c>
      <c r="Y294" s="2"/>
    </row>
    <row r="295" spans="1:25" ht="12.75" customHeight="1" x14ac:dyDescent="0.2">
      <c r="A295" s="27">
        <f t="shared" si="88"/>
        <v>52565</v>
      </c>
      <c r="B295" s="25">
        <f>ROWS($B$23:B295)</f>
        <v>273</v>
      </c>
      <c r="C295" s="34">
        <f>MIN(IF(A295&lt;=WIBOR!$K$5,0,ROUND(YEARFRAC(A295,WIBOR!$K$5)*12,0)),$B$10)</f>
        <v>36</v>
      </c>
      <c r="D295" s="28">
        <f>($B$9-IF(Kredyt!$B$5="3M",WIBOR!$K$6,WIBOR!$K$7)/100)*MIN(IF(A295&lt;=WIBOR!$K$5,0,ROUND(YEARFRAC(A295,WIBOR!$K$5)*12,0)),$B$10)/$B$10+IF(Kredyt!$B$5="3M",WIBOR!$K$6,WIBOR!$K$7)/100</f>
        <v>0.04</v>
      </c>
      <c r="E295" s="28">
        <f>IFERROR(VLOOKUP(A295,WIBOR!$F:$H,IF(Kredyt!$B$5="3M",2,3),FALSE)/100,$B$9)</f>
        <v>0.04</v>
      </c>
      <c r="F295" s="26">
        <f t="shared" si="91"/>
        <v>6.0999999999999999E-2</v>
      </c>
      <c r="G295" s="39">
        <f t="shared" si="80"/>
        <v>198488.88888889452</v>
      </c>
      <c r="H295" s="40">
        <f t="shared" si="74"/>
        <v>2255.5555555555557</v>
      </c>
      <c r="I295" s="41">
        <f t="shared" si="81"/>
        <v>1008.9851851852137</v>
      </c>
      <c r="J295" s="42">
        <f t="shared" si="75"/>
        <v>3264.5407407407693</v>
      </c>
      <c r="K295" s="39">
        <f t="shared" si="82"/>
        <v>351902.57031497487</v>
      </c>
      <c r="L295" s="40">
        <f t="shared" si="89"/>
        <v>3180.9243949778111</v>
      </c>
      <c r="M295" s="41">
        <f t="shared" si="76"/>
        <v>1788.838065767789</v>
      </c>
      <c r="N295" s="42">
        <f t="shared" si="77"/>
        <v>4969.7624607456</v>
      </c>
      <c r="O295" s="39" t="str">
        <f t="shared" si="83"/>
        <v/>
      </c>
      <c r="P295" s="43">
        <f>IF(O295="",0,IF(A295&lt;MIN(Nadpłaty!E:E),0,IF(O295&lt;IFERROR(VLOOKUP(A295,Nadpłaty!$E:$F,2,FALSE),Nadpłaty!$I$2*Kredyt!$B$7),O295-Q295,IF(A295&gt;MAX(Nadpłaty!$E:$E),Nadpłaty!$I$2*Kredyt!$B$7,IFERROR(VLOOKUP(A295,Nadpłaty!$E:$F,2,FALSE),0)))))</f>
        <v>0</v>
      </c>
      <c r="Q295" s="40" t="str">
        <f t="shared" si="84"/>
        <v/>
      </c>
      <c r="R295" s="41" t="str">
        <f t="shared" si="85"/>
        <v/>
      </c>
      <c r="S295" s="42">
        <f t="shared" si="78"/>
        <v>0</v>
      </c>
      <c r="T295" s="39" t="str">
        <f t="shared" si="86"/>
        <v/>
      </c>
      <c r="U295" s="43">
        <f>IF(T295="",0,IF(A295&lt;MIN(Nadpłaty!J:J),0,IF(T295&lt;IFERROR(VLOOKUP(A295,Nadpłaty!$E:$F,2,FALSE),Nadpłaty!$I$2*Kredyt!$B$7),T295-V295,IF(A295&gt;MAX(Nadpłaty!$E:$E),Nadpłaty!$I$2*Kredyt!$B$7,IFERROR(VLOOKUP(A295,Nadpłaty!$E:$F,2,FALSE),0)))))</f>
        <v>0</v>
      </c>
      <c r="V295" s="40" t="str">
        <f t="shared" si="87"/>
        <v/>
      </c>
      <c r="W295" s="41" t="str">
        <f t="shared" si="79"/>
        <v/>
      </c>
      <c r="X295" s="42">
        <f t="shared" si="90"/>
        <v>0</v>
      </c>
      <c r="Y295" s="2"/>
    </row>
    <row r="296" spans="1:25" ht="12.75" customHeight="1" x14ac:dyDescent="0.2">
      <c r="A296" s="27">
        <f t="shared" si="88"/>
        <v>52596</v>
      </c>
      <c r="B296" s="25">
        <f>ROWS($B$23:B296)</f>
        <v>274</v>
      </c>
      <c r="C296" s="34">
        <f>MIN(IF(A296&lt;=WIBOR!$K$5,0,ROUND(YEARFRAC(A296,WIBOR!$K$5)*12,0)),$B$10)</f>
        <v>36</v>
      </c>
      <c r="D296" s="28">
        <f>($B$9-IF(Kredyt!$B$5="3M",WIBOR!$K$6,WIBOR!$K$7)/100)*MIN(IF(A296&lt;=WIBOR!$K$5,0,ROUND(YEARFRAC(A296,WIBOR!$K$5)*12,0)),$B$10)/$B$10+IF(Kredyt!$B$5="3M",WIBOR!$K$6,WIBOR!$K$7)/100</f>
        <v>0.04</v>
      </c>
      <c r="E296" s="28">
        <f>IFERROR(VLOOKUP(A296,WIBOR!$F:$H,IF(Kredyt!$B$5="3M",2,3),FALSE)/100,$B$9)</f>
        <v>0.04</v>
      </c>
      <c r="F296" s="26">
        <f t="shared" si="91"/>
        <v>6.0999999999999999E-2</v>
      </c>
      <c r="G296" s="39">
        <f t="shared" si="80"/>
        <v>196233.33333333896</v>
      </c>
      <c r="H296" s="40">
        <f t="shared" si="74"/>
        <v>2255.5555555555557</v>
      </c>
      <c r="I296" s="41">
        <f t="shared" si="81"/>
        <v>997.51944444447292</v>
      </c>
      <c r="J296" s="42">
        <f t="shared" si="75"/>
        <v>3253.0750000000285</v>
      </c>
      <c r="K296" s="39">
        <f t="shared" si="82"/>
        <v>348721.64591999707</v>
      </c>
      <c r="L296" s="40">
        <f t="shared" si="89"/>
        <v>3197.0940939856141</v>
      </c>
      <c r="M296" s="41">
        <f t="shared" si="76"/>
        <v>1772.6683667599852</v>
      </c>
      <c r="N296" s="42">
        <f t="shared" si="77"/>
        <v>4969.7624607455991</v>
      </c>
      <c r="O296" s="39" t="str">
        <f t="shared" si="83"/>
        <v/>
      </c>
      <c r="P296" s="43">
        <f>IF(O296="",0,IF(A296&lt;MIN(Nadpłaty!E:E),0,IF(O296&lt;IFERROR(VLOOKUP(A296,Nadpłaty!$E:$F,2,FALSE),Nadpłaty!$I$2*Kredyt!$B$7),O296-Q296,IF(A296&gt;MAX(Nadpłaty!$E:$E),Nadpłaty!$I$2*Kredyt!$B$7,IFERROR(VLOOKUP(A296,Nadpłaty!$E:$F,2,FALSE),0)))))</f>
        <v>0</v>
      </c>
      <c r="Q296" s="40" t="str">
        <f t="shared" si="84"/>
        <v/>
      </c>
      <c r="R296" s="41" t="str">
        <f t="shared" si="85"/>
        <v/>
      </c>
      <c r="S296" s="42">
        <f t="shared" si="78"/>
        <v>0</v>
      </c>
      <c r="T296" s="39" t="str">
        <f t="shared" si="86"/>
        <v/>
      </c>
      <c r="U296" s="43">
        <f>IF(T296="",0,IF(A296&lt;MIN(Nadpłaty!J:J),0,IF(T296&lt;IFERROR(VLOOKUP(A296,Nadpłaty!$E:$F,2,FALSE),Nadpłaty!$I$2*Kredyt!$B$7),T296-V296,IF(A296&gt;MAX(Nadpłaty!$E:$E),Nadpłaty!$I$2*Kredyt!$B$7,IFERROR(VLOOKUP(A296,Nadpłaty!$E:$F,2,FALSE),0)))))</f>
        <v>0</v>
      </c>
      <c r="V296" s="40" t="str">
        <f t="shared" si="87"/>
        <v/>
      </c>
      <c r="W296" s="41" t="str">
        <f t="shared" si="79"/>
        <v/>
      </c>
      <c r="X296" s="42">
        <f t="shared" si="90"/>
        <v>0</v>
      </c>
      <c r="Y296" s="2"/>
    </row>
    <row r="297" spans="1:25" ht="12.75" customHeight="1" x14ac:dyDescent="0.2">
      <c r="A297" s="27">
        <f t="shared" si="88"/>
        <v>52627</v>
      </c>
      <c r="B297" s="25">
        <f>ROWS($B$23:B297)</f>
        <v>275</v>
      </c>
      <c r="C297" s="34">
        <f>MIN(IF(A297&lt;=WIBOR!$K$5,0,ROUND(YEARFRAC(A297,WIBOR!$K$5)*12,0)),$B$10)</f>
        <v>36</v>
      </c>
      <c r="D297" s="28">
        <f>($B$9-IF(Kredyt!$B$5="3M",WIBOR!$K$6,WIBOR!$K$7)/100)*MIN(IF(A297&lt;=WIBOR!$K$5,0,ROUND(YEARFRAC(A297,WIBOR!$K$5)*12,0)),$B$10)/$B$10+IF(Kredyt!$B$5="3M",WIBOR!$K$6,WIBOR!$K$7)/100</f>
        <v>0.04</v>
      </c>
      <c r="E297" s="28">
        <f>IFERROR(VLOOKUP(A297,WIBOR!$F:$H,IF(Kredyt!$B$5="3M",2,3),FALSE)/100,$B$9)</f>
        <v>0.04</v>
      </c>
      <c r="F297" s="26">
        <f t="shared" si="91"/>
        <v>6.0999999999999999E-2</v>
      </c>
      <c r="G297" s="39">
        <f t="shared" si="80"/>
        <v>193977.7777777834</v>
      </c>
      <c r="H297" s="40">
        <f t="shared" si="74"/>
        <v>2255.5555555555557</v>
      </c>
      <c r="I297" s="41">
        <f t="shared" si="81"/>
        <v>986.05370370373214</v>
      </c>
      <c r="J297" s="42">
        <f t="shared" si="75"/>
        <v>3241.6092592592877</v>
      </c>
      <c r="K297" s="39">
        <f t="shared" si="82"/>
        <v>345524.55182601145</v>
      </c>
      <c r="L297" s="40">
        <f t="shared" si="89"/>
        <v>3213.3459889633746</v>
      </c>
      <c r="M297" s="41">
        <f t="shared" si="76"/>
        <v>1756.4164717822248</v>
      </c>
      <c r="N297" s="42">
        <f t="shared" si="77"/>
        <v>4969.7624607455991</v>
      </c>
      <c r="O297" s="39" t="str">
        <f t="shared" si="83"/>
        <v/>
      </c>
      <c r="P297" s="43">
        <f>IF(O297="",0,IF(A297&lt;MIN(Nadpłaty!E:E),0,IF(O297&lt;IFERROR(VLOOKUP(A297,Nadpłaty!$E:$F,2,FALSE),Nadpłaty!$I$2*Kredyt!$B$7),O297-Q297,IF(A297&gt;MAX(Nadpłaty!$E:$E),Nadpłaty!$I$2*Kredyt!$B$7,IFERROR(VLOOKUP(A297,Nadpłaty!$E:$F,2,FALSE),0)))))</f>
        <v>0</v>
      </c>
      <c r="Q297" s="40" t="str">
        <f t="shared" si="84"/>
        <v/>
      </c>
      <c r="R297" s="41" t="str">
        <f t="shared" si="85"/>
        <v/>
      </c>
      <c r="S297" s="42">
        <f t="shared" si="78"/>
        <v>0</v>
      </c>
      <c r="T297" s="39" t="str">
        <f t="shared" si="86"/>
        <v/>
      </c>
      <c r="U297" s="43">
        <f>IF(T297="",0,IF(A297&lt;MIN(Nadpłaty!J:J),0,IF(T297&lt;IFERROR(VLOOKUP(A297,Nadpłaty!$E:$F,2,FALSE),Nadpłaty!$I$2*Kredyt!$B$7),T297-V297,IF(A297&gt;MAX(Nadpłaty!$E:$E),Nadpłaty!$I$2*Kredyt!$B$7,IFERROR(VLOOKUP(A297,Nadpłaty!$E:$F,2,FALSE),0)))))</f>
        <v>0</v>
      </c>
      <c r="V297" s="40" t="str">
        <f t="shared" si="87"/>
        <v/>
      </c>
      <c r="W297" s="41" t="str">
        <f t="shared" si="79"/>
        <v/>
      </c>
      <c r="X297" s="42">
        <f t="shared" si="90"/>
        <v>0</v>
      </c>
      <c r="Y297" s="2"/>
    </row>
    <row r="298" spans="1:25" ht="12.75" customHeight="1" x14ac:dyDescent="0.2">
      <c r="A298" s="27">
        <f t="shared" si="88"/>
        <v>52656</v>
      </c>
      <c r="B298" s="25">
        <f>ROWS($B$23:B298)</f>
        <v>276</v>
      </c>
      <c r="C298" s="34">
        <f>MIN(IF(A298&lt;=WIBOR!$K$5,0,ROUND(YEARFRAC(A298,WIBOR!$K$5)*12,0)),$B$10)</f>
        <v>36</v>
      </c>
      <c r="D298" s="28">
        <f>($B$9-IF(Kredyt!$B$5="3M",WIBOR!$K$6,WIBOR!$K$7)/100)*MIN(IF(A298&lt;=WIBOR!$K$5,0,ROUND(YEARFRAC(A298,WIBOR!$K$5)*12,0)),$B$10)/$B$10+IF(Kredyt!$B$5="3M",WIBOR!$K$6,WIBOR!$K$7)/100</f>
        <v>0.04</v>
      </c>
      <c r="E298" s="28">
        <f>IFERROR(VLOOKUP(A298,WIBOR!$F:$H,IF(Kredyt!$B$5="3M",2,3),FALSE)/100,$B$9)</f>
        <v>0.04</v>
      </c>
      <c r="F298" s="26">
        <f t="shared" si="91"/>
        <v>6.0999999999999999E-2</v>
      </c>
      <c r="G298" s="39">
        <f t="shared" si="80"/>
        <v>191722.22222222784</v>
      </c>
      <c r="H298" s="40">
        <f t="shared" si="74"/>
        <v>2255.5555555555557</v>
      </c>
      <c r="I298" s="41">
        <f t="shared" si="81"/>
        <v>974.58796296299158</v>
      </c>
      <c r="J298" s="42">
        <f t="shared" si="75"/>
        <v>3230.1435185185474</v>
      </c>
      <c r="K298" s="39">
        <f t="shared" si="82"/>
        <v>342311.20583704807</v>
      </c>
      <c r="L298" s="40">
        <f t="shared" si="89"/>
        <v>3229.6804977406055</v>
      </c>
      <c r="M298" s="41">
        <f t="shared" si="76"/>
        <v>1740.0819630049943</v>
      </c>
      <c r="N298" s="42">
        <f t="shared" si="77"/>
        <v>4969.7624607456</v>
      </c>
      <c r="O298" s="39" t="str">
        <f t="shared" si="83"/>
        <v/>
      </c>
      <c r="P298" s="43">
        <f>IF(O298="",0,IF(A298&lt;MIN(Nadpłaty!E:E),0,IF(O298&lt;IFERROR(VLOOKUP(A298,Nadpłaty!$E:$F,2,FALSE),Nadpłaty!$I$2*Kredyt!$B$7),O298-Q298,IF(A298&gt;MAX(Nadpłaty!$E:$E),Nadpłaty!$I$2*Kredyt!$B$7,IFERROR(VLOOKUP(A298,Nadpłaty!$E:$F,2,FALSE),0)))))</f>
        <v>0</v>
      </c>
      <c r="Q298" s="40" t="str">
        <f t="shared" si="84"/>
        <v/>
      </c>
      <c r="R298" s="41" t="str">
        <f t="shared" si="85"/>
        <v/>
      </c>
      <c r="S298" s="42">
        <f t="shared" si="78"/>
        <v>0</v>
      </c>
      <c r="T298" s="39" t="str">
        <f t="shared" si="86"/>
        <v/>
      </c>
      <c r="U298" s="43">
        <f>IF(T298="",0,IF(A298&lt;MIN(Nadpłaty!J:J),0,IF(T298&lt;IFERROR(VLOOKUP(A298,Nadpłaty!$E:$F,2,FALSE),Nadpłaty!$I$2*Kredyt!$B$7),T298-V298,IF(A298&gt;MAX(Nadpłaty!$E:$E),Nadpłaty!$I$2*Kredyt!$B$7,IFERROR(VLOOKUP(A298,Nadpłaty!$E:$F,2,FALSE),0)))))</f>
        <v>0</v>
      </c>
      <c r="V298" s="40" t="str">
        <f t="shared" si="87"/>
        <v/>
      </c>
      <c r="W298" s="41" t="str">
        <f t="shared" si="79"/>
        <v/>
      </c>
      <c r="X298" s="42">
        <f t="shared" si="90"/>
        <v>0</v>
      </c>
      <c r="Y298" s="2"/>
    </row>
    <row r="299" spans="1:25" ht="12.75" customHeight="1" x14ac:dyDescent="0.2">
      <c r="A299" s="27">
        <f t="shared" si="88"/>
        <v>52687</v>
      </c>
      <c r="B299" s="25">
        <f>ROWS($B$23:B299)</f>
        <v>277</v>
      </c>
      <c r="C299" s="34">
        <f>MIN(IF(A299&lt;=WIBOR!$K$5,0,ROUND(YEARFRAC(A299,WIBOR!$K$5)*12,0)),$B$10)</f>
        <v>36</v>
      </c>
      <c r="D299" s="28">
        <f>($B$9-IF(Kredyt!$B$5="3M",WIBOR!$K$6,WIBOR!$K$7)/100)*MIN(IF(A299&lt;=WIBOR!$K$5,0,ROUND(YEARFRAC(A299,WIBOR!$K$5)*12,0)),$B$10)/$B$10+IF(Kredyt!$B$5="3M",WIBOR!$K$6,WIBOR!$K$7)/100</f>
        <v>0.04</v>
      </c>
      <c r="E299" s="28">
        <f>IFERROR(VLOOKUP(A299,WIBOR!$F:$H,IF(Kredyt!$B$5="3M",2,3),FALSE)/100,$B$9)</f>
        <v>0.04</v>
      </c>
      <c r="F299" s="26">
        <f t="shared" si="91"/>
        <v>6.0999999999999999E-2</v>
      </c>
      <c r="G299" s="39">
        <f t="shared" si="80"/>
        <v>189466.66666667227</v>
      </c>
      <c r="H299" s="40">
        <f t="shared" si="74"/>
        <v>2255.5555555555557</v>
      </c>
      <c r="I299" s="41">
        <f t="shared" si="81"/>
        <v>963.1222222222508</v>
      </c>
      <c r="J299" s="42">
        <f t="shared" si="75"/>
        <v>3218.6777777778066</v>
      </c>
      <c r="K299" s="39">
        <f t="shared" si="82"/>
        <v>339081.52533930744</v>
      </c>
      <c r="L299" s="40">
        <f t="shared" si="89"/>
        <v>3246.0980402707864</v>
      </c>
      <c r="M299" s="41">
        <f t="shared" si="76"/>
        <v>1723.6644204748127</v>
      </c>
      <c r="N299" s="42">
        <f t="shared" si="77"/>
        <v>4969.7624607455991</v>
      </c>
      <c r="O299" s="39" t="str">
        <f t="shared" si="83"/>
        <v/>
      </c>
      <c r="P299" s="43">
        <f>IF(O299="",0,IF(A299&lt;MIN(Nadpłaty!E:E),0,IF(O299&lt;IFERROR(VLOOKUP(A299,Nadpłaty!$E:$F,2,FALSE),Nadpłaty!$I$2*Kredyt!$B$7),O299-Q299,IF(A299&gt;MAX(Nadpłaty!$E:$E),Nadpłaty!$I$2*Kredyt!$B$7,IFERROR(VLOOKUP(A299,Nadpłaty!$E:$F,2,FALSE),0)))))</f>
        <v>0</v>
      </c>
      <c r="Q299" s="40" t="str">
        <f t="shared" si="84"/>
        <v/>
      </c>
      <c r="R299" s="41" t="str">
        <f t="shared" si="85"/>
        <v/>
      </c>
      <c r="S299" s="42">
        <f t="shared" si="78"/>
        <v>0</v>
      </c>
      <c r="T299" s="39" t="str">
        <f t="shared" si="86"/>
        <v/>
      </c>
      <c r="U299" s="43">
        <f>IF(T299="",0,IF(A299&lt;MIN(Nadpłaty!J:J),0,IF(T299&lt;IFERROR(VLOOKUP(A299,Nadpłaty!$E:$F,2,FALSE),Nadpłaty!$I$2*Kredyt!$B$7),T299-V299,IF(A299&gt;MAX(Nadpłaty!$E:$E),Nadpłaty!$I$2*Kredyt!$B$7,IFERROR(VLOOKUP(A299,Nadpłaty!$E:$F,2,FALSE),0)))))</f>
        <v>0</v>
      </c>
      <c r="V299" s="40" t="str">
        <f t="shared" si="87"/>
        <v/>
      </c>
      <c r="W299" s="41" t="str">
        <f t="shared" si="79"/>
        <v/>
      </c>
      <c r="X299" s="42">
        <f t="shared" si="90"/>
        <v>0</v>
      </c>
      <c r="Y299" s="2"/>
    </row>
    <row r="300" spans="1:25" ht="12.75" customHeight="1" x14ac:dyDescent="0.2">
      <c r="A300" s="27">
        <f t="shared" si="88"/>
        <v>52717</v>
      </c>
      <c r="B300" s="25">
        <f>ROWS($B$23:B300)</f>
        <v>278</v>
      </c>
      <c r="C300" s="34">
        <f>MIN(IF(A300&lt;=WIBOR!$K$5,0,ROUND(YEARFRAC(A300,WIBOR!$K$5)*12,0)),$B$10)</f>
        <v>36</v>
      </c>
      <c r="D300" s="28">
        <f>($B$9-IF(Kredyt!$B$5="3M",WIBOR!$K$6,WIBOR!$K$7)/100)*MIN(IF(A300&lt;=WIBOR!$K$5,0,ROUND(YEARFRAC(A300,WIBOR!$K$5)*12,0)),$B$10)/$B$10+IF(Kredyt!$B$5="3M",WIBOR!$K$6,WIBOR!$K$7)/100</f>
        <v>0.04</v>
      </c>
      <c r="E300" s="28">
        <f>IFERROR(VLOOKUP(A300,WIBOR!$F:$H,IF(Kredyt!$B$5="3M",2,3),FALSE)/100,$B$9)</f>
        <v>0.04</v>
      </c>
      <c r="F300" s="26">
        <f t="shared" si="91"/>
        <v>6.0999999999999999E-2</v>
      </c>
      <c r="G300" s="39">
        <f t="shared" si="80"/>
        <v>187211.11111111671</v>
      </c>
      <c r="H300" s="40">
        <f t="shared" si="74"/>
        <v>2255.5555555555557</v>
      </c>
      <c r="I300" s="41">
        <f t="shared" si="81"/>
        <v>951.65648148151001</v>
      </c>
      <c r="J300" s="42">
        <f t="shared" si="75"/>
        <v>3207.2120370370658</v>
      </c>
      <c r="K300" s="39">
        <f t="shared" si="82"/>
        <v>335835.42729903664</v>
      </c>
      <c r="L300" s="40">
        <f t="shared" si="89"/>
        <v>3262.5990386421618</v>
      </c>
      <c r="M300" s="41">
        <f t="shared" si="76"/>
        <v>1707.1634221034362</v>
      </c>
      <c r="N300" s="42">
        <f t="shared" si="77"/>
        <v>4969.7624607455982</v>
      </c>
      <c r="O300" s="39" t="str">
        <f t="shared" si="83"/>
        <v/>
      </c>
      <c r="P300" s="43">
        <f>IF(O300="",0,IF(A300&lt;MIN(Nadpłaty!E:E),0,IF(O300&lt;IFERROR(VLOOKUP(A300,Nadpłaty!$E:$F,2,FALSE),Nadpłaty!$I$2*Kredyt!$B$7),O300-Q300,IF(A300&gt;MAX(Nadpłaty!$E:$E),Nadpłaty!$I$2*Kredyt!$B$7,IFERROR(VLOOKUP(A300,Nadpłaty!$E:$F,2,FALSE),0)))))</f>
        <v>0</v>
      </c>
      <c r="Q300" s="40" t="str">
        <f t="shared" si="84"/>
        <v/>
      </c>
      <c r="R300" s="41" t="str">
        <f t="shared" si="85"/>
        <v/>
      </c>
      <c r="S300" s="42">
        <f t="shared" si="78"/>
        <v>0</v>
      </c>
      <c r="T300" s="39" t="str">
        <f t="shared" si="86"/>
        <v/>
      </c>
      <c r="U300" s="43">
        <f>IF(T300="",0,IF(A300&lt;MIN(Nadpłaty!J:J),0,IF(T300&lt;IFERROR(VLOOKUP(A300,Nadpłaty!$E:$F,2,FALSE),Nadpłaty!$I$2*Kredyt!$B$7),T300-V300,IF(A300&gt;MAX(Nadpłaty!$E:$E),Nadpłaty!$I$2*Kredyt!$B$7,IFERROR(VLOOKUP(A300,Nadpłaty!$E:$F,2,FALSE),0)))))</f>
        <v>0</v>
      </c>
      <c r="V300" s="40" t="str">
        <f t="shared" si="87"/>
        <v/>
      </c>
      <c r="W300" s="41" t="str">
        <f t="shared" si="79"/>
        <v/>
      </c>
      <c r="X300" s="42">
        <f t="shared" si="90"/>
        <v>0</v>
      </c>
      <c r="Y300" s="2"/>
    </row>
    <row r="301" spans="1:25" ht="12.75" customHeight="1" x14ac:dyDescent="0.2">
      <c r="A301" s="27">
        <f t="shared" si="88"/>
        <v>52748</v>
      </c>
      <c r="B301" s="25">
        <f>ROWS($B$23:B301)</f>
        <v>279</v>
      </c>
      <c r="C301" s="34">
        <f>MIN(IF(A301&lt;=WIBOR!$K$5,0,ROUND(YEARFRAC(A301,WIBOR!$K$5)*12,0)),$B$10)</f>
        <v>36</v>
      </c>
      <c r="D301" s="28">
        <f>($B$9-IF(Kredyt!$B$5="3M",WIBOR!$K$6,WIBOR!$K$7)/100)*MIN(IF(A301&lt;=WIBOR!$K$5,0,ROUND(YEARFRAC(A301,WIBOR!$K$5)*12,0)),$B$10)/$B$10+IF(Kredyt!$B$5="3M",WIBOR!$K$6,WIBOR!$K$7)/100</f>
        <v>0.04</v>
      </c>
      <c r="E301" s="28">
        <f>IFERROR(VLOOKUP(A301,WIBOR!$F:$H,IF(Kredyt!$B$5="3M",2,3),FALSE)/100,$B$9)</f>
        <v>0.04</v>
      </c>
      <c r="F301" s="26">
        <f t="shared" si="91"/>
        <v>6.0999999999999999E-2</v>
      </c>
      <c r="G301" s="39">
        <f t="shared" si="80"/>
        <v>184955.55555556115</v>
      </c>
      <c r="H301" s="40">
        <f t="shared" si="74"/>
        <v>2255.5555555555557</v>
      </c>
      <c r="I301" s="41">
        <f t="shared" si="81"/>
        <v>940.19074074076923</v>
      </c>
      <c r="J301" s="42">
        <f t="shared" si="75"/>
        <v>3195.746296296325</v>
      </c>
      <c r="K301" s="39">
        <f t="shared" si="82"/>
        <v>332572.82826039451</v>
      </c>
      <c r="L301" s="40">
        <f t="shared" si="89"/>
        <v>3279.1839170885937</v>
      </c>
      <c r="M301" s="41">
        <f t="shared" si="76"/>
        <v>1690.5785436570052</v>
      </c>
      <c r="N301" s="42">
        <f t="shared" si="77"/>
        <v>4969.7624607455991</v>
      </c>
      <c r="O301" s="39" t="str">
        <f t="shared" si="83"/>
        <v/>
      </c>
      <c r="P301" s="43">
        <f>IF(O301="",0,IF(A301&lt;MIN(Nadpłaty!E:E),0,IF(O301&lt;IFERROR(VLOOKUP(A301,Nadpłaty!$E:$F,2,FALSE),Nadpłaty!$I$2*Kredyt!$B$7),O301-Q301,IF(A301&gt;MAX(Nadpłaty!$E:$E),Nadpłaty!$I$2*Kredyt!$B$7,IFERROR(VLOOKUP(A301,Nadpłaty!$E:$F,2,FALSE),0)))))</f>
        <v>0</v>
      </c>
      <c r="Q301" s="40" t="str">
        <f t="shared" si="84"/>
        <v/>
      </c>
      <c r="R301" s="41" t="str">
        <f t="shared" si="85"/>
        <v/>
      </c>
      <c r="S301" s="42">
        <f t="shared" si="78"/>
        <v>0</v>
      </c>
      <c r="T301" s="39" t="str">
        <f t="shared" si="86"/>
        <v/>
      </c>
      <c r="U301" s="43">
        <f>IF(T301="",0,IF(A301&lt;MIN(Nadpłaty!J:J),0,IF(T301&lt;IFERROR(VLOOKUP(A301,Nadpłaty!$E:$F,2,FALSE),Nadpłaty!$I$2*Kredyt!$B$7),T301-V301,IF(A301&gt;MAX(Nadpłaty!$E:$E),Nadpłaty!$I$2*Kredyt!$B$7,IFERROR(VLOOKUP(A301,Nadpłaty!$E:$F,2,FALSE),0)))))</f>
        <v>0</v>
      </c>
      <c r="V301" s="40" t="str">
        <f t="shared" si="87"/>
        <v/>
      </c>
      <c r="W301" s="41" t="str">
        <f t="shared" si="79"/>
        <v/>
      </c>
      <c r="X301" s="42">
        <f t="shared" si="90"/>
        <v>0</v>
      </c>
      <c r="Y301" s="2"/>
    </row>
    <row r="302" spans="1:25" ht="12.75" customHeight="1" x14ac:dyDescent="0.2">
      <c r="A302" s="27">
        <f t="shared" si="88"/>
        <v>52778</v>
      </c>
      <c r="B302" s="25">
        <f>ROWS($B$23:B302)</f>
        <v>280</v>
      </c>
      <c r="C302" s="34">
        <f>MIN(IF(A302&lt;=WIBOR!$K$5,0,ROUND(YEARFRAC(A302,WIBOR!$K$5)*12,0)),$B$10)</f>
        <v>36</v>
      </c>
      <c r="D302" s="28">
        <f>($B$9-IF(Kredyt!$B$5="3M",WIBOR!$K$6,WIBOR!$K$7)/100)*MIN(IF(A302&lt;=WIBOR!$K$5,0,ROUND(YEARFRAC(A302,WIBOR!$K$5)*12,0)),$B$10)/$B$10+IF(Kredyt!$B$5="3M",WIBOR!$K$6,WIBOR!$K$7)/100</f>
        <v>0.04</v>
      </c>
      <c r="E302" s="28">
        <f>IFERROR(VLOOKUP(A302,WIBOR!$F:$H,IF(Kredyt!$B$5="3M",2,3),FALSE)/100,$B$9)</f>
        <v>0.04</v>
      </c>
      <c r="F302" s="26">
        <f t="shared" si="91"/>
        <v>6.0999999999999999E-2</v>
      </c>
      <c r="G302" s="39">
        <f t="shared" si="80"/>
        <v>182700.00000000559</v>
      </c>
      <c r="H302" s="40">
        <f t="shared" si="74"/>
        <v>2255.5555555555557</v>
      </c>
      <c r="I302" s="41">
        <f t="shared" si="81"/>
        <v>928.72500000002844</v>
      </c>
      <c r="J302" s="42">
        <f t="shared" si="75"/>
        <v>3184.2805555555842</v>
      </c>
      <c r="K302" s="39">
        <f t="shared" si="82"/>
        <v>329293.6443433059</v>
      </c>
      <c r="L302" s="40">
        <f t="shared" si="89"/>
        <v>3295.8531020004607</v>
      </c>
      <c r="M302" s="41">
        <f t="shared" si="76"/>
        <v>1673.9093587451382</v>
      </c>
      <c r="N302" s="42">
        <f t="shared" si="77"/>
        <v>4969.7624607455991</v>
      </c>
      <c r="O302" s="39" t="str">
        <f t="shared" si="83"/>
        <v/>
      </c>
      <c r="P302" s="43">
        <f>IF(O302="",0,IF(A302&lt;MIN(Nadpłaty!E:E),0,IF(O302&lt;IFERROR(VLOOKUP(A302,Nadpłaty!$E:$F,2,FALSE),Nadpłaty!$I$2*Kredyt!$B$7),O302-Q302,IF(A302&gt;MAX(Nadpłaty!$E:$E),Nadpłaty!$I$2*Kredyt!$B$7,IFERROR(VLOOKUP(A302,Nadpłaty!$E:$F,2,FALSE),0)))))</f>
        <v>0</v>
      </c>
      <c r="Q302" s="40" t="str">
        <f t="shared" si="84"/>
        <v/>
      </c>
      <c r="R302" s="41" t="str">
        <f t="shared" si="85"/>
        <v/>
      </c>
      <c r="S302" s="42">
        <f t="shared" si="78"/>
        <v>0</v>
      </c>
      <c r="T302" s="39" t="str">
        <f t="shared" si="86"/>
        <v/>
      </c>
      <c r="U302" s="43">
        <f>IF(T302="",0,IF(A302&lt;MIN(Nadpłaty!J:J),0,IF(T302&lt;IFERROR(VLOOKUP(A302,Nadpłaty!$E:$F,2,FALSE),Nadpłaty!$I$2*Kredyt!$B$7),T302-V302,IF(A302&gt;MAX(Nadpłaty!$E:$E),Nadpłaty!$I$2*Kredyt!$B$7,IFERROR(VLOOKUP(A302,Nadpłaty!$E:$F,2,FALSE),0)))))</f>
        <v>0</v>
      </c>
      <c r="V302" s="40" t="str">
        <f t="shared" si="87"/>
        <v/>
      </c>
      <c r="W302" s="41" t="str">
        <f t="shared" si="79"/>
        <v/>
      </c>
      <c r="X302" s="42">
        <f t="shared" si="90"/>
        <v>0</v>
      </c>
      <c r="Y302" s="2"/>
    </row>
    <row r="303" spans="1:25" ht="12.75" customHeight="1" x14ac:dyDescent="0.2">
      <c r="A303" s="27">
        <f t="shared" si="88"/>
        <v>52809</v>
      </c>
      <c r="B303" s="25">
        <f>ROWS($B$23:B303)</f>
        <v>281</v>
      </c>
      <c r="C303" s="34">
        <f>MIN(IF(A303&lt;=WIBOR!$K$5,0,ROUND(YEARFRAC(A303,WIBOR!$K$5)*12,0)),$B$10)</f>
        <v>36</v>
      </c>
      <c r="D303" s="28">
        <f>($B$9-IF(Kredyt!$B$5="3M",WIBOR!$K$6,WIBOR!$K$7)/100)*MIN(IF(A303&lt;=WIBOR!$K$5,0,ROUND(YEARFRAC(A303,WIBOR!$K$5)*12,0)),$B$10)/$B$10+IF(Kredyt!$B$5="3M",WIBOR!$K$6,WIBOR!$K$7)/100</f>
        <v>0.04</v>
      </c>
      <c r="E303" s="28">
        <f>IFERROR(VLOOKUP(A303,WIBOR!$F:$H,IF(Kredyt!$B$5="3M",2,3),FALSE)/100,$B$9)</f>
        <v>0.04</v>
      </c>
      <c r="F303" s="26">
        <f t="shared" si="91"/>
        <v>6.0999999999999999E-2</v>
      </c>
      <c r="G303" s="39">
        <f t="shared" si="80"/>
        <v>180444.44444445003</v>
      </c>
      <c r="H303" s="40">
        <f t="shared" si="74"/>
        <v>2255.5555555555557</v>
      </c>
      <c r="I303" s="41">
        <f t="shared" si="81"/>
        <v>917.25925925928766</v>
      </c>
      <c r="J303" s="42">
        <f t="shared" si="75"/>
        <v>3172.8148148148434</v>
      </c>
      <c r="K303" s="39">
        <f t="shared" si="82"/>
        <v>325997.79124130541</v>
      </c>
      <c r="L303" s="40">
        <f t="shared" si="89"/>
        <v>3312.6070219356302</v>
      </c>
      <c r="M303" s="41">
        <f t="shared" si="76"/>
        <v>1657.1554388099692</v>
      </c>
      <c r="N303" s="42">
        <f t="shared" si="77"/>
        <v>4969.7624607455991</v>
      </c>
      <c r="O303" s="39" t="str">
        <f t="shared" si="83"/>
        <v/>
      </c>
      <c r="P303" s="43">
        <f>IF(O303="",0,IF(A303&lt;MIN(Nadpłaty!E:E),0,IF(O303&lt;IFERROR(VLOOKUP(A303,Nadpłaty!$E:$F,2,FALSE),Nadpłaty!$I$2*Kredyt!$B$7),O303-Q303,IF(A303&gt;MAX(Nadpłaty!$E:$E),Nadpłaty!$I$2*Kredyt!$B$7,IFERROR(VLOOKUP(A303,Nadpłaty!$E:$F,2,FALSE),0)))))</f>
        <v>0</v>
      </c>
      <c r="Q303" s="40" t="str">
        <f t="shared" si="84"/>
        <v/>
      </c>
      <c r="R303" s="41" t="str">
        <f t="shared" si="85"/>
        <v/>
      </c>
      <c r="S303" s="42">
        <f t="shared" si="78"/>
        <v>0</v>
      </c>
      <c r="T303" s="39" t="str">
        <f t="shared" si="86"/>
        <v/>
      </c>
      <c r="U303" s="43">
        <f>IF(T303="",0,IF(A303&lt;MIN(Nadpłaty!J:J),0,IF(T303&lt;IFERROR(VLOOKUP(A303,Nadpłaty!$E:$F,2,FALSE),Nadpłaty!$I$2*Kredyt!$B$7),T303-V303,IF(A303&gt;MAX(Nadpłaty!$E:$E),Nadpłaty!$I$2*Kredyt!$B$7,IFERROR(VLOOKUP(A303,Nadpłaty!$E:$F,2,FALSE),0)))))</f>
        <v>0</v>
      </c>
      <c r="V303" s="40" t="str">
        <f t="shared" si="87"/>
        <v/>
      </c>
      <c r="W303" s="41" t="str">
        <f t="shared" si="79"/>
        <v/>
      </c>
      <c r="X303" s="42">
        <f t="shared" si="90"/>
        <v>0</v>
      </c>
      <c r="Y303" s="2"/>
    </row>
    <row r="304" spans="1:25" ht="12.75" customHeight="1" x14ac:dyDescent="0.2">
      <c r="A304" s="27">
        <f t="shared" si="88"/>
        <v>52840</v>
      </c>
      <c r="B304" s="25">
        <f>ROWS($B$23:B304)</f>
        <v>282</v>
      </c>
      <c r="C304" s="34">
        <f>MIN(IF(A304&lt;=WIBOR!$K$5,0,ROUND(YEARFRAC(A304,WIBOR!$K$5)*12,0)),$B$10)</f>
        <v>36</v>
      </c>
      <c r="D304" s="28">
        <f>($B$9-IF(Kredyt!$B$5="3M",WIBOR!$K$6,WIBOR!$K$7)/100)*MIN(IF(A304&lt;=WIBOR!$K$5,0,ROUND(YEARFRAC(A304,WIBOR!$K$5)*12,0)),$B$10)/$B$10+IF(Kredyt!$B$5="3M",WIBOR!$K$6,WIBOR!$K$7)/100</f>
        <v>0.04</v>
      </c>
      <c r="E304" s="28">
        <f>IFERROR(VLOOKUP(A304,WIBOR!$F:$H,IF(Kredyt!$B$5="3M",2,3),FALSE)/100,$B$9)</f>
        <v>0.04</v>
      </c>
      <c r="F304" s="26">
        <f t="shared" si="91"/>
        <v>6.0999999999999999E-2</v>
      </c>
      <c r="G304" s="39">
        <f t="shared" si="80"/>
        <v>178188.88888889446</v>
      </c>
      <c r="H304" s="40">
        <f t="shared" si="74"/>
        <v>2255.5555555555557</v>
      </c>
      <c r="I304" s="41">
        <f t="shared" si="81"/>
        <v>905.79351851854688</v>
      </c>
      <c r="J304" s="42">
        <f t="shared" si="75"/>
        <v>3161.3490740741026</v>
      </c>
      <c r="K304" s="39">
        <f t="shared" si="82"/>
        <v>322685.18421936978</v>
      </c>
      <c r="L304" s="40">
        <f t="shared" si="89"/>
        <v>3329.4461076304678</v>
      </c>
      <c r="M304" s="41">
        <f t="shared" si="76"/>
        <v>1640.3163531151297</v>
      </c>
      <c r="N304" s="42">
        <f t="shared" si="77"/>
        <v>4969.7624607455973</v>
      </c>
      <c r="O304" s="39" t="str">
        <f t="shared" si="83"/>
        <v/>
      </c>
      <c r="P304" s="43">
        <f>IF(O304="",0,IF(A304&lt;MIN(Nadpłaty!E:E),0,IF(O304&lt;IFERROR(VLOOKUP(A304,Nadpłaty!$E:$F,2,FALSE),Nadpłaty!$I$2*Kredyt!$B$7),O304-Q304,IF(A304&gt;MAX(Nadpłaty!$E:$E),Nadpłaty!$I$2*Kredyt!$B$7,IFERROR(VLOOKUP(A304,Nadpłaty!$E:$F,2,FALSE),0)))))</f>
        <v>0</v>
      </c>
      <c r="Q304" s="40" t="str">
        <f t="shared" si="84"/>
        <v/>
      </c>
      <c r="R304" s="41" t="str">
        <f t="shared" si="85"/>
        <v/>
      </c>
      <c r="S304" s="42">
        <f t="shared" si="78"/>
        <v>0</v>
      </c>
      <c r="T304" s="39" t="str">
        <f t="shared" si="86"/>
        <v/>
      </c>
      <c r="U304" s="43">
        <f>IF(T304="",0,IF(A304&lt;MIN(Nadpłaty!J:J),0,IF(T304&lt;IFERROR(VLOOKUP(A304,Nadpłaty!$E:$F,2,FALSE),Nadpłaty!$I$2*Kredyt!$B$7),T304-V304,IF(A304&gt;MAX(Nadpłaty!$E:$E),Nadpłaty!$I$2*Kredyt!$B$7,IFERROR(VLOOKUP(A304,Nadpłaty!$E:$F,2,FALSE),0)))))</f>
        <v>0</v>
      </c>
      <c r="V304" s="40" t="str">
        <f t="shared" si="87"/>
        <v/>
      </c>
      <c r="W304" s="41" t="str">
        <f t="shared" si="79"/>
        <v/>
      </c>
      <c r="X304" s="42">
        <f t="shared" si="90"/>
        <v>0</v>
      </c>
      <c r="Y304" s="2"/>
    </row>
    <row r="305" spans="1:25" ht="12.75" customHeight="1" x14ac:dyDescent="0.2">
      <c r="A305" s="27">
        <f t="shared" si="88"/>
        <v>52870</v>
      </c>
      <c r="B305" s="25">
        <f>ROWS($B$23:B305)</f>
        <v>283</v>
      </c>
      <c r="C305" s="34">
        <f>MIN(IF(A305&lt;=WIBOR!$K$5,0,ROUND(YEARFRAC(A305,WIBOR!$K$5)*12,0)),$B$10)</f>
        <v>36</v>
      </c>
      <c r="D305" s="28">
        <f>($B$9-IF(Kredyt!$B$5="3M",WIBOR!$K$6,WIBOR!$K$7)/100)*MIN(IF(A305&lt;=WIBOR!$K$5,0,ROUND(YEARFRAC(A305,WIBOR!$K$5)*12,0)),$B$10)/$B$10+IF(Kredyt!$B$5="3M",WIBOR!$K$6,WIBOR!$K$7)/100</f>
        <v>0.04</v>
      </c>
      <c r="E305" s="28">
        <f>IFERROR(VLOOKUP(A305,WIBOR!$F:$H,IF(Kredyt!$B$5="3M",2,3),FALSE)/100,$B$9)</f>
        <v>0.04</v>
      </c>
      <c r="F305" s="26">
        <f t="shared" si="91"/>
        <v>6.0999999999999999E-2</v>
      </c>
      <c r="G305" s="39">
        <f t="shared" si="80"/>
        <v>175933.3333333389</v>
      </c>
      <c r="H305" s="40">
        <f t="shared" si="74"/>
        <v>2255.5555555555557</v>
      </c>
      <c r="I305" s="41">
        <f t="shared" si="81"/>
        <v>894.32777777780609</v>
      </c>
      <c r="J305" s="42">
        <f t="shared" si="75"/>
        <v>3149.8833333333619</v>
      </c>
      <c r="K305" s="39">
        <f t="shared" si="82"/>
        <v>319355.73811173934</v>
      </c>
      <c r="L305" s="40">
        <f t="shared" si="89"/>
        <v>3346.3707920109237</v>
      </c>
      <c r="M305" s="41">
        <f t="shared" si="76"/>
        <v>1623.3916687346748</v>
      </c>
      <c r="N305" s="42">
        <f t="shared" si="77"/>
        <v>4969.7624607455982</v>
      </c>
      <c r="O305" s="39" t="str">
        <f t="shared" si="83"/>
        <v/>
      </c>
      <c r="P305" s="43">
        <f>IF(O305="",0,IF(A305&lt;MIN(Nadpłaty!E:E),0,IF(O305&lt;IFERROR(VLOOKUP(A305,Nadpłaty!$E:$F,2,FALSE),Nadpłaty!$I$2*Kredyt!$B$7),O305-Q305,IF(A305&gt;MAX(Nadpłaty!$E:$E),Nadpłaty!$I$2*Kredyt!$B$7,IFERROR(VLOOKUP(A305,Nadpłaty!$E:$F,2,FALSE),0)))))</f>
        <v>0</v>
      </c>
      <c r="Q305" s="40" t="str">
        <f t="shared" si="84"/>
        <v/>
      </c>
      <c r="R305" s="41" t="str">
        <f t="shared" si="85"/>
        <v/>
      </c>
      <c r="S305" s="42">
        <f t="shared" si="78"/>
        <v>0</v>
      </c>
      <c r="T305" s="39" t="str">
        <f t="shared" si="86"/>
        <v/>
      </c>
      <c r="U305" s="43">
        <f>IF(T305="",0,IF(A305&lt;MIN(Nadpłaty!J:J),0,IF(T305&lt;IFERROR(VLOOKUP(A305,Nadpłaty!$E:$F,2,FALSE),Nadpłaty!$I$2*Kredyt!$B$7),T305-V305,IF(A305&gt;MAX(Nadpłaty!$E:$E),Nadpłaty!$I$2*Kredyt!$B$7,IFERROR(VLOOKUP(A305,Nadpłaty!$E:$F,2,FALSE),0)))))</f>
        <v>0</v>
      </c>
      <c r="V305" s="40" t="str">
        <f t="shared" si="87"/>
        <v/>
      </c>
      <c r="W305" s="41" t="str">
        <f t="shared" si="79"/>
        <v/>
      </c>
      <c r="X305" s="42">
        <f t="shared" si="90"/>
        <v>0</v>
      </c>
      <c r="Y305" s="2"/>
    </row>
    <row r="306" spans="1:25" ht="12.75" customHeight="1" x14ac:dyDescent="0.2">
      <c r="A306" s="27">
        <f t="shared" si="88"/>
        <v>52901</v>
      </c>
      <c r="B306" s="25">
        <f>ROWS($B$23:B306)</f>
        <v>284</v>
      </c>
      <c r="C306" s="34">
        <f>MIN(IF(A306&lt;=WIBOR!$K$5,0,ROUND(YEARFRAC(A306,WIBOR!$K$5)*12,0)),$B$10)</f>
        <v>36</v>
      </c>
      <c r="D306" s="28">
        <f>($B$9-IF(Kredyt!$B$5="3M",WIBOR!$K$6,WIBOR!$K$7)/100)*MIN(IF(A306&lt;=WIBOR!$K$5,0,ROUND(YEARFRAC(A306,WIBOR!$K$5)*12,0)),$B$10)/$B$10+IF(Kredyt!$B$5="3M",WIBOR!$K$6,WIBOR!$K$7)/100</f>
        <v>0.04</v>
      </c>
      <c r="E306" s="28">
        <f>IFERROR(VLOOKUP(A306,WIBOR!$F:$H,IF(Kredyt!$B$5="3M",2,3),FALSE)/100,$B$9)</f>
        <v>0.04</v>
      </c>
      <c r="F306" s="26">
        <f t="shared" si="91"/>
        <v>6.0999999999999999E-2</v>
      </c>
      <c r="G306" s="39">
        <f t="shared" si="80"/>
        <v>173677.77777778334</v>
      </c>
      <c r="H306" s="40">
        <f t="shared" si="74"/>
        <v>2255.5555555555557</v>
      </c>
      <c r="I306" s="41">
        <f t="shared" si="81"/>
        <v>882.86203703706531</v>
      </c>
      <c r="J306" s="42">
        <f t="shared" si="75"/>
        <v>3138.4175925926211</v>
      </c>
      <c r="K306" s="39">
        <f t="shared" si="82"/>
        <v>316009.36731972842</v>
      </c>
      <c r="L306" s="40">
        <f t="shared" si="89"/>
        <v>3363.381510203646</v>
      </c>
      <c r="M306" s="41">
        <f t="shared" si="76"/>
        <v>1606.3809505419529</v>
      </c>
      <c r="N306" s="42">
        <f t="shared" si="77"/>
        <v>4969.7624607455991</v>
      </c>
      <c r="O306" s="39" t="str">
        <f t="shared" si="83"/>
        <v/>
      </c>
      <c r="P306" s="43">
        <f>IF(O306="",0,IF(A306&lt;MIN(Nadpłaty!E:E),0,IF(O306&lt;IFERROR(VLOOKUP(A306,Nadpłaty!$E:$F,2,FALSE),Nadpłaty!$I$2*Kredyt!$B$7),O306-Q306,IF(A306&gt;MAX(Nadpłaty!$E:$E),Nadpłaty!$I$2*Kredyt!$B$7,IFERROR(VLOOKUP(A306,Nadpłaty!$E:$F,2,FALSE),0)))))</f>
        <v>0</v>
      </c>
      <c r="Q306" s="40" t="str">
        <f t="shared" si="84"/>
        <v/>
      </c>
      <c r="R306" s="41" t="str">
        <f t="shared" si="85"/>
        <v/>
      </c>
      <c r="S306" s="42">
        <f t="shared" si="78"/>
        <v>0</v>
      </c>
      <c r="T306" s="39" t="str">
        <f t="shared" si="86"/>
        <v/>
      </c>
      <c r="U306" s="43">
        <f>IF(T306="",0,IF(A306&lt;MIN(Nadpłaty!J:J),0,IF(T306&lt;IFERROR(VLOOKUP(A306,Nadpłaty!$E:$F,2,FALSE),Nadpłaty!$I$2*Kredyt!$B$7),T306-V306,IF(A306&gt;MAX(Nadpłaty!$E:$E),Nadpłaty!$I$2*Kredyt!$B$7,IFERROR(VLOOKUP(A306,Nadpłaty!$E:$F,2,FALSE),0)))))</f>
        <v>0</v>
      </c>
      <c r="V306" s="40" t="str">
        <f t="shared" si="87"/>
        <v/>
      </c>
      <c r="W306" s="41" t="str">
        <f t="shared" si="79"/>
        <v/>
      </c>
      <c r="X306" s="42">
        <f t="shared" si="90"/>
        <v>0</v>
      </c>
      <c r="Y306" s="2"/>
    </row>
    <row r="307" spans="1:25" ht="12.75" customHeight="1" x14ac:dyDescent="0.2">
      <c r="A307" s="27">
        <f t="shared" si="88"/>
        <v>52931</v>
      </c>
      <c r="B307" s="25">
        <f>ROWS($B$23:B307)</f>
        <v>285</v>
      </c>
      <c r="C307" s="34">
        <f>MIN(IF(A307&lt;=WIBOR!$K$5,0,ROUND(YEARFRAC(A307,WIBOR!$K$5)*12,0)),$B$10)</f>
        <v>36</v>
      </c>
      <c r="D307" s="28">
        <f>($B$9-IF(Kredyt!$B$5="3M",WIBOR!$K$6,WIBOR!$K$7)/100)*MIN(IF(A307&lt;=WIBOR!$K$5,0,ROUND(YEARFRAC(A307,WIBOR!$K$5)*12,0)),$B$10)/$B$10+IF(Kredyt!$B$5="3M",WIBOR!$K$6,WIBOR!$K$7)/100</f>
        <v>0.04</v>
      </c>
      <c r="E307" s="28">
        <f>IFERROR(VLOOKUP(A307,WIBOR!$F:$H,IF(Kredyt!$B$5="3M",2,3),FALSE)/100,$B$9)</f>
        <v>0.04</v>
      </c>
      <c r="F307" s="26">
        <f t="shared" si="91"/>
        <v>6.0999999999999999E-2</v>
      </c>
      <c r="G307" s="39">
        <f t="shared" si="80"/>
        <v>171422.22222222778</v>
      </c>
      <c r="H307" s="40">
        <f t="shared" si="74"/>
        <v>2255.5555555555557</v>
      </c>
      <c r="I307" s="41">
        <f t="shared" si="81"/>
        <v>871.39629629632452</v>
      </c>
      <c r="J307" s="42">
        <f t="shared" si="75"/>
        <v>3126.9518518518803</v>
      </c>
      <c r="K307" s="39">
        <f t="shared" si="82"/>
        <v>312645.98580952478</v>
      </c>
      <c r="L307" s="40">
        <f t="shared" si="89"/>
        <v>3380.4786995471813</v>
      </c>
      <c r="M307" s="41">
        <f t="shared" si="76"/>
        <v>1589.2837611984176</v>
      </c>
      <c r="N307" s="42">
        <f t="shared" si="77"/>
        <v>4969.7624607455991</v>
      </c>
      <c r="O307" s="39" t="str">
        <f t="shared" si="83"/>
        <v/>
      </c>
      <c r="P307" s="43">
        <f>IF(O307="",0,IF(A307&lt;MIN(Nadpłaty!E:E),0,IF(O307&lt;IFERROR(VLOOKUP(A307,Nadpłaty!$E:$F,2,FALSE),Nadpłaty!$I$2*Kredyt!$B$7),O307-Q307,IF(A307&gt;MAX(Nadpłaty!$E:$E),Nadpłaty!$I$2*Kredyt!$B$7,IFERROR(VLOOKUP(A307,Nadpłaty!$E:$F,2,FALSE),0)))))</f>
        <v>0</v>
      </c>
      <c r="Q307" s="40" t="str">
        <f t="shared" si="84"/>
        <v/>
      </c>
      <c r="R307" s="41" t="str">
        <f t="shared" si="85"/>
        <v/>
      </c>
      <c r="S307" s="42">
        <f t="shared" si="78"/>
        <v>0</v>
      </c>
      <c r="T307" s="39" t="str">
        <f t="shared" si="86"/>
        <v/>
      </c>
      <c r="U307" s="43">
        <f>IF(T307="",0,IF(A307&lt;MIN(Nadpłaty!J:J),0,IF(T307&lt;IFERROR(VLOOKUP(A307,Nadpłaty!$E:$F,2,FALSE),Nadpłaty!$I$2*Kredyt!$B$7),T307-V307,IF(A307&gt;MAX(Nadpłaty!$E:$E),Nadpłaty!$I$2*Kredyt!$B$7,IFERROR(VLOOKUP(A307,Nadpłaty!$E:$F,2,FALSE),0)))))</f>
        <v>0</v>
      </c>
      <c r="V307" s="40" t="str">
        <f t="shared" si="87"/>
        <v/>
      </c>
      <c r="W307" s="41" t="str">
        <f t="shared" si="79"/>
        <v/>
      </c>
      <c r="X307" s="42">
        <f t="shared" si="90"/>
        <v>0</v>
      </c>
      <c r="Y307" s="2"/>
    </row>
    <row r="308" spans="1:25" ht="12.75" customHeight="1" x14ac:dyDescent="0.2">
      <c r="A308" s="27">
        <f t="shared" si="88"/>
        <v>52962</v>
      </c>
      <c r="B308" s="25">
        <f>ROWS($B$23:B308)</f>
        <v>286</v>
      </c>
      <c r="C308" s="34">
        <f>MIN(IF(A308&lt;=WIBOR!$K$5,0,ROUND(YEARFRAC(A308,WIBOR!$K$5)*12,0)),$B$10)</f>
        <v>36</v>
      </c>
      <c r="D308" s="28">
        <f>($B$9-IF(Kredyt!$B$5="3M",WIBOR!$K$6,WIBOR!$K$7)/100)*MIN(IF(A308&lt;=WIBOR!$K$5,0,ROUND(YEARFRAC(A308,WIBOR!$K$5)*12,0)),$B$10)/$B$10+IF(Kredyt!$B$5="3M",WIBOR!$K$6,WIBOR!$K$7)/100</f>
        <v>0.04</v>
      </c>
      <c r="E308" s="28">
        <f>IFERROR(VLOOKUP(A308,WIBOR!$F:$H,IF(Kredyt!$B$5="3M",2,3),FALSE)/100,$B$9)</f>
        <v>0.04</v>
      </c>
      <c r="F308" s="26">
        <f t="shared" si="91"/>
        <v>6.0999999999999999E-2</v>
      </c>
      <c r="G308" s="39">
        <f t="shared" si="80"/>
        <v>169166.66666667222</v>
      </c>
      <c r="H308" s="40">
        <f t="shared" si="74"/>
        <v>2255.5555555555557</v>
      </c>
      <c r="I308" s="41">
        <f t="shared" si="81"/>
        <v>859.93055555558374</v>
      </c>
      <c r="J308" s="42">
        <f t="shared" si="75"/>
        <v>3115.4861111111395</v>
      </c>
      <c r="K308" s="39">
        <f t="shared" si="82"/>
        <v>309265.5071099776</v>
      </c>
      <c r="L308" s="40">
        <f t="shared" si="89"/>
        <v>3397.662799603213</v>
      </c>
      <c r="M308" s="41">
        <f t="shared" si="76"/>
        <v>1572.0996611423861</v>
      </c>
      <c r="N308" s="42">
        <f t="shared" si="77"/>
        <v>4969.7624607455991</v>
      </c>
      <c r="O308" s="39" t="str">
        <f t="shared" si="83"/>
        <v/>
      </c>
      <c r="P308" s="43">
        <f>IF(O308="",0,IF(A308&lt;MIN(Nadpłaty!E:E),0,IF(O308&lt;IFERROR(VLOOKUP(A308,Nadpłaty!$E:$F,2,FALSE),Nadpłaty!$I$2*Kredyt!$B$7),O308-Q308,IF(A308&gt;MAX(Nadpłaty!$E:$E),Nadpłaty!$I$2*Kredyt!$B$7,IFERROR(VLOOKUP(A308,Nadpłaty!$E:$F,2,FALSE),0)))))</f>
        <v>0</v>
      </c>
      <c r="Q308" s="40" t="str">
        <f t="shared" si="84"/>
        <v/>
      </c>
      <c r="R308" s="41" t="str">
        <f t="shared" si="85"/>
        <v/>
      </c>
      <c r="S308" s="42">
        <f t="shared" si="78"/>
        <v>0</v>
      </c>
      <c r="T308" s="39" t="str">
        <f t="shared" si="86"/>
        <v/>
      </c>
      <c r="U308" s="43">
        <f>IF(T308="",0,IF(A308&lt;MIN(Nadpłaty!J:J),0,IF(T308&lt;IFERROR(VLOOKUP(A308,Nadpłaty!$E:$F,2,FALSE),Nadpłaty!$I$2*Kredyt!$B$7),T308-V308,IF(A308&gt;MAX(Nadpłaty!$E:$E),Nadpłaty!$I$2*Kredyt!$B$7,IFERROR(VLOOKUP(A308,Nadpłaty!$E:$F,2,FALSE),0)))))</f>
        <v>0</v>
      </c>
      <c r="V308" s="40" t="str">
        <f t="shared" si="87"/>
        <v/>
      </c>
      <c r="W308" s="41" t="str">
        <f t="shared" si="79"/>
        <v/>
      </c>
      <c r="X308" s="42">
        <f t="shared" si="90"/>
        <v>0</v>
      </c>
      <c r="Y308" s="2"/>
    </row>
    <row r="309" spans="1:25" ht="12.75" customHeight="1" x14ac:dyDescent="0.2">
      <c r="A309" s="27">
        <f t="shared" si="88"/>
        <v>52993</v>
      </c>
      <c r="B309" s="25">
        <f>ROWS($B$23:B309)</f>
        <v>287</v>
      </c>
      <c r="C309" s="34">
        <f>MIN(IF(A309&lt;=WIBOR!$K$5,0,ROUND(YEARFRAC(A309,WIBOR!$K$5)*12,0)),$B$10)</f>
        <v>36</v>
      </c>
      <c r="D309" s="28">
        <f>($B$9-IF(Kredyt!$B$5="3M",WIBOR!$K$6,WIBOR!$K$7)/100)*MIN(IF(A309&lt;=WIBOR!$K$5,0,ROUND(YEARFRAC(A309,WIBOR!$K$5)*12,0)),$B$10)/$B$10+IF(Kredyt!$B$5="3M",WIBOR!$K$6,WIBOR!$K$7)/100</f>
        <v>0.04</v>
      </c>
      <c r="E309" s="28">
        <f>IFERROR(VLOOKUP(A309,WIBOR!$F:$H,IF(Kredyt!$B$5="3M",2,3),FALSE)/100,$B$9)</f>
        <v>0.04</v>
      </c>
      <c r="F309" s="26">
        <f t="shared" si="91"/>
        <v>6.0999999999999999E-2</v>
      </c>
      <c r="G309" s="39">
        <f t="shared" si="80"/>
        <v>166911.11111111665</v>
      </c>
      <c r="H309" s="40">
        <f t="shared" si="74"/>
        <v>2255.5555555555557</v>
      </c>
      <c r="I309" s="41">
        <f t="shared" si="81"/>
        <v>848.46481481484295</v>
      </c>
      <c r="J309" s="42">
        <f t="shared" si="75"/>
        <v>3104.0203703703987</v>
      </c>
      <c r="K309" s="39">
        <f t="shared" si="82"/>
        <v>305867.84431037441</v>
      </c>
      <c r="L309" s="40">
        <f t="shared" si="89"/>
        <v>3414.9342521678632</v>
      </c>
      <c r="M309" s="41">
        <f t="shared" si="76"/>
        <v>1554.8282085777364</v>
      </c>
      <c r="N309" s="42">
        <f t="shared" si="77"/>
        <v>4969.7624607456</v>
      </c>
      <c r="O309" s="39" t="str">
        <f t="shared" si="83"/>
        <v/>
      </c>
      <c r="P309" s="43">
        <f>IF(O309="",0,IF(A309&lt;MIN(Nadpłaty!E:E),0,IF(O309&lt;IFERROR(VLOOKUP(A309,Nadpłaty!$E:$F,2,FALSE),Nadpłaty!$I$2*Kredyt!$B$7),O309-Q309,IF(A309&gt;MAX(Nadpłaty!$E:$E),Nadpłaty!$I$2*Kredyt!$B$7,IFERROR(VLOOKUP(A309,Nadpłaty!$E:$F,2,FALSE),0)))))</f>
        <v>0</v>
      </c>
      <c r="Q309" s="40" t="str">
        <f t="shared" si="84"/>
        <v/>
      </c>
      <c r="R309" s="41" t="str">
        <f t="shared" si="85"/>
        <v/>
      </c>
      <c r="S309" s="42">
        <f t="shared" si="78"/>
        <v>0</v>
      </c>
      <c r="T309" s="39" t="str">
        <f t="shared" si="86"/>
        <v/>
      </c>
      <c r="U309" s="43">
        <f>IF(T309="",0,IF(A309&lt;MIN(Nadpłaty!J:J),0,IF(T309&lt;IFERROR(VLOOKUP(A309,Nadpłaty!$E:$F,2,FALSE),Nadpłaty!$I$2*Kredyt!$B$7),T309-V309,IF(A309&gt;MAX(Nadpłaty!$E:$E),Nadpłaty!$I$2*Kredyt!$B$7,IFERROR(VLOOKUP(A309,Nadpłaty!$E:$F,2,FALSE),0)))))</f>
        <v>0</v>
      </c>
      <c r="V309" s="40" t="str">
        <f t="shared" si="87"/>
        <v/>
      </c>
      <c r="W309" s="41" t="str">
        <f t="shared" si="79"/>
        <v/>
      </c>
      <c r="X309" s="42">
        <f t="shared" si="90"/>
        <v>0</v>
      </c>
      <c r="Y309" s="2"/>
    </row>
    <row r="310" spans="1:25" ht="12.75" customHeight="1" x14ac:dyDescent="0.2">
      <c r="A310" s="27">
        <f t="shared" si="88"/>
        <v>53021</v>
      </c>
      <c r="B310" s="25">
        <f>ROWS($B$23:B310)</f>
        <v>288</v>
      </c>
      <c r="C310" s="34">
        <f>MIN(IF(A310&lt;=WIBOR!$K$5,0,ROUND(YEARFRAC(A310,WIBOR!$K$5)*12,0)),$B$10)</f>
        <v>36</v>
      </c>
      <c r="D310" s="28">
        <f>($B$9-IF(Kredyt!$B$5="3M",WIBOR!$K$6,WIBOR!$K$7)/100)*MIN(IF(A310&lt;=WIBOR!$K$5,0,ROUND(YEARFRAC(A310,WIBOR!$K$5)*12,0)),$B$10)/$B$10+IF(Kredyt!$B$5="3M",WIBOR!$K$6,WIBOR!$K$7)/100</f>
        <v>0.04</v>
      </c>
      <c r="E310" s="28">
        <f>IFERROR(VLOOKUP(A310,WIBOR!$F:$H,IF(Kredyt!$B$5="3M",2,3),FALSE)/100,$B$9)</f>
        <v>0.04</v>
      </c>
      <c r="F310" s="26">
        <f t="shared" si="91"/>
        <v>6.0999999999999999E-2</v>
      </c>
      <c r="G310" s="39">
        <f t="shared" si="80"/>
        <v>164655.55555556109</v>
      </c>
      <c r="H310" s="40">
        <f t="shared" si="74"/>
        <v>2255.5555555555557</v>
      </c>
      <c r="I310" s="41">
        <f t="shared" si="81"/>
        <v>836.99907407410217</v>
      </c>
      <c r="J310" s="42">
        <f t="shared" si="75"/>
        <v>3092.5546296296579</v>
      </c>
      <c r="K310" s="39">
        <f t="shared" si="82"/>
        <v>302452.91005820653</v>
      </c>
      <c r="L310" s="40">
        <f t="shared" si="89"/>
        <v>3432.293501283049</v>
      </c>
      <c r="M310" s="41">
        <f t="shared" si="76"/>
        <v>1537.4689594625497</v>
      </c>
      <c r="N310" s="42">
        <f t="shared" si="77"/>
        <v>4969.7624607455982</v>
      </c>
      <c r="O310" s="39" t="str">
        <f t="shared" si="83"/>
        <v/>
      </c>
      <c r="P310" s="43">
        <f>IF(O310="",0,IF(A310&lt;MIN(Nadpłaty!E:E),0,IF(O310&lt;IFERROR(VLOOKUP(A310,Nadpłaty!$E:$F,2,FALSE),Nadpłaty!$I$2*Kredyt!$B$7),O310-Q310,IF(A310&gt;MAX(Nadpłaty!$E:$E),Nadpłaty!$I$2*Kredyt!$B$7,IFERROR(VLOOKUP(A310,Nadpłaty!$E:$F,2,FALSE),0)))))</f>
        <v>0</v>
      </c>
      <c r="Q310" s="40" t="str">
        <f t="shared" si="84"/>
        <v/>
      </c>
      <c r="R310" s="41" t="str">
        <f t="shared" si="85"/>
        <v/>
      </c>
      <c r="S310" s="42">
        <f t="shared" si="78"/>
        <v>0</v>
      </c>
      <c r="T310" s="39" t="str">
        <f t="shared" si="86"/>
        <v/>
      </c>
      <c r="U310" s="43">
        <f>IF(T310="",0,IF(A310&lt;MIN(Nadpłaty!J:J),0,IF(T310&lt;IFERROR(VLOOKUP(A310,Nadpłaty!$E:$F,2,FALSE),Nadpłaty!$I$2*Kredyt!$B$7),T310-V310,IF(A310&gt;MAX(Nadpłaty!$E:$E),Nadpłaty!$I$2*Kredyt!$B$7,IFERROR(VLOOKUP(A310,Nadpłaty!$E:$F,2,FALSE),0)))))</f>
        <v>0</v>
      </c>
      <c r="V310" s="40" t="str">
        <f t="shared" si="87"/>
        <v/>
      </c>
      <c r="W310" s="41" t="str">
        <f t="shared" si="79"/>
        <v/>
      </c>
      <c r="X310" s="42">
        <f t="shared" si="90"/>
        <v>0</v>
      </c>
      <c r="Y310" s="2"/>
    </row>
    <row r="311" spans="1:25" ht="12.75" customHeight="1" x14ac:dyDescent="0.2">
      <c r="A311" s="27">
        <f t="shared" si="88"/>
        <v>53052</v>
      </c>
      <c r="B311" s="25">
        <f>ROWS($B$23:B311)</f>
        <v>289</v>
      </c>
      <c r="C311" s="34">
        <f>MIN(IF(A311&lt;=WIBOR!$K$5,0,ROUND(YEARFRAC(A311,WIBOR!$K$5)*12,0)),$B$10)</f>
        <v>36</v>
      </c>
      <c r="D311" s="28">
        <f>($B$9-IF(Kredyt!$B$5="3M",WIBOR!$K$6,WIBOR!$K$7)/100)*MIN(IF(A311&lt;=WIBOR!$K$5,0,ROUND(YEARFRAC(A311,WIBOR!$K$5)*12,0)),$B$10)/$B$10+IF(Kredyt!$B$5="3M",WIBOR!$K$6,WIBOR!$K$7)/100</f>
        <v>0.04</v>
      </c>
      <c r="E311" s="28">
        <f>IFERROR(VLOOKUP(A311,WIBOR!$F:$H,IF(Kredyt!$B$5="3M",2,3),FALSE)/100,$B$9)</f>
        <v>0.04</v>
      </c>
      <c r="F311" s="26">
        <f t="shared" si="91"/>
        <v>6.0999999999999999E-2</v>
      </c>
      <c r="G311" s="39">
        <f t="shared" si="80"/>
        <v>162400.00000000553</v>
      </c>
      <c r="H311" s="40">
        <f t="shared" si="74"/>
        <v>2255.5555555555557</v>
      </c>
      <c r="I311" s="41">
        <f t="shared" si="81"/>
        <v>825.5333333333615</v>
      </c>
      <c r="J311" s="42">
        <f t="shared" si="75"/>
        <v>3081.0888888889172</v>
      </c>
      <c r="K311" s="39">
        <f t="shared" si="82"/>
        <v>299020.61655692349</v>
      </c>
      <c r="L311" s="40">
        <f t="shared" si="89"/>
        <v>3449.740993247905</v>
      </c>
      <c r="M311" s="41">
        <f t="shared" si="76"/>
        <v>1520.0214674976944</v>
      </c>
      <c r="N311" s="42">
        <f t="shared" si="77"/>
        <v>4969.7624607455991</v>
      </c>
      <c r="O311" s="39" t="str">
        <f t="shared" si="83"/>
        <v/>
      </c>
      <c r="P311" s="43">
        <f>IF(O311="",0,IF(A311&lt;MIN(Nadpłaty!E:E),0,IF(O311&lt;IFERROR(VLOOKUP(A311,Nadpłaty!$E:$F,2,FALSE),Nadpłaty!$I$2*Kredyt!$B$7),O311-Q311,IF(A311&gt;MAX(Nadpłaty!$E:$E),Nadpłaty!$I$2*Kredyt!$B$7,IFERROR(VLOOKUP(A311,Nadpłaty!$E:$F,2,FALSE),0)))))</f>
        <v>0</v>
      </c>
      <c r="Q311" s="40" t="str">
        <f t="shared" si="84"/>
        <v/>
      </c>
      <c r="R311" s="41" t="str">
        <f t="shared" si="85"/>
        <v/>
      </c>
      <c r="S311" s="42">
        <f t="shared" si="78"/>
        <v>0</v>
      </c>
      <c r="T311" s="39" t="str">
        <f t="shared" si="86"/>
        <v/>
      </c>
      <c r="U311" s="43">
        <f>IF(T311="",0,IF(A311&lt;MIN(Nadpłaty!J:J),0,IF(T311&lt;IFERROR(VLOOKUP(A311,Nadpłaty!$E:$F,2,FALSE),Nadpłaty!$I$2*Kredyt!$B$7),T311-V311,IF(A311&gt;MAX(Nadpłaty!$E:$E),Nadpłaty!$I$2*Kredyt!$B$7,IFERROR(VLOOKUP(A311,Nadpłaty!$E:$F,2,FALSE),0)))))</f>
        <v>0</v>
      </c>
      <c r="V311" s="40" t="str">
        <f t="shared" si="87"/>
        <v/>
      </c>
      <c r="W311" s="41" t="str">
        <f t="shared" si="79"/>
        <v/>
      </c>
      <c r="X311" s="42">
        <f t="shared" si="90"/>
        <v>0</v>
      </c>
      <c r="Y311" s="2"/>
    </row>
    <row r="312" spans="1:25" ht="12.75" customHeight="1" x14ac:dyDescent="0.2">
      <c r="A312" s="27">
        <f t="shared" si="88"/>
        <v>53082</v>
      </c>
      <c r="B312" s="25">
        <f>ROWS($B$23:B312)</f>
        <v>290</v>
      </c>
      <c r="C312" s="34">
        <f>MIN(IF(A312&lt;=WIBOR!$K$5,0,ROUND(YEARFRAC(A312,WIBOR!$K$5)*12,0)),$B$10)</f>
        <v>36</v>
      </c>
      <c r="D312" s="28">
        <f>($B$9-IF(Kredyt!$B$5="3M",WIBOR!$K$6,WIBOR!$K$7)/100)*MIN(IF(A312&lt;=WIBOR!$K$5,0,ROUND(YEARFRAC(A312,WIBOR!$K$5)*12,0)),$B$10)/$B$10+IF(Kredyt!$B$5="3M",WIBOR!$K$6,WIBOR!$K$7)/100</f>
        <v>0.04</v>
      </c>
      <c r="E312" s="28">
        <f>IFERROR(VLOOKUP(A312,WIBOR!$F:$H,IF(Kredyt!$B$5="3M",2,3),FALSE)/100,$B$9)</f>
        <v>0.04</v>
      </c>
      <c r="F312" s="26">
        <f t="shared" si="91"/>
        <v>6.0999999999999999E-2</v>
      </c>
      <c r="G312" s="39">
        <f t="shared" si="80"/>
        <v>160144.44444444997</v>
      </c>
      <c r="H312" s="40">
        <f t="shared" si="74"/>
        <v>2255.5555555555557</v>
      </c>
      <c r="I312" s="41">
        <f t="shared" si="81"/>
        <v>814.06759259262071</v>
      </c>
      <c r="J312" s="42">
        <f t="shared" si="75"/>
        <v>3069.6231481481764</v>
      </c>
      <c r="K312" s="39">
        <f t="shared" si="82"/>
        <v>295570.8755636756</v>
      </c>
      <c r="L312" s="40">
        <f t="shared" si="89"/>
        <v>3467.2771766302481</v>
      </c>
      <c r="M312" s="41">
        <f t="shared" si="76"/>
        <v>1502.4852841153509</v>
      </c>
      <c r="N312" s="42">
        <f t="shared" si="77"/>
        <v>4969.7624607455991</v>
      </c>
      <c r="O312" s="39" t="str">
        <f t="shared" si="83"/>
        <v/>
      </c>
      <c r="P312" s="43">
        <f>IF(O312="",0,IF(A312&lt;MIN(Nadpłaty!E:E),0,IF(O312&lt;IFERROR(VLOOKUP(A312,Nadpłaty!$E:$F,2,FALSE),Nadpłaty!$I$2*Kredyt!$B$7),O312-Q312,IF(A312&gt;MAX(Nadpłaty!$E:$E),Nadpłaty!$I$2*Kredyt!$B$7,IFERROR(VLOOKUP(A312,Nadpłaty!$E:$F,2,FALSE),0)))))</f>
        <v>0</v>
      </c>
      <c r="Q312" s="40" t="str">
        <f t="shared" si="84"/>
        <v/>
      </c>
      <c r="R312" s="41" t="str">
        <f t="shared" si="85"/>
        <v/>
      </c>
      <c r="S312" s="42">
        <f t="shared" si="78"/>
        <v>0</v>
      </c>
      <c r="T312" s="39" t="str">
        <f t="shared" si="86"/>
        <v/>
      </c>
      <c r="U312" s="43">
        <f>IF(T312="",0,IF(A312&lt;MIN(Nadpłaty!J:J),0,IF(T312&lt;IFERROR(VLOOKUP(A312,Nadpłaty!$E:$F,2,FALSE),Nadpłaty!$I$2*Kredyt!$B$7),T312-V312,IF(A312&gt;MAX(Nadpłaty!$E:$E),Nadpłaty!$I$2*Kredyt!$B$7,IFERROR(VLOOKUP(A312,Nadpłaty!$E:$F,2,FALSE),0)))))</f>
        <v>0</v>
      </c>
      <c r="V312" s="40" t="str">
        <f t="shared" si="87"/>
        <v/>
      </c>
      <c r="W312" s="41" t="str">
        <f t="shared" si="79"/>
        <v/>
      </c>
      <c r="X312" s="42">
        <f t="shared" si="90"/>
        <v>0</v>
      </c>
      <c r="Y312" s="2"/>
    </row>
    <row r="313" spans="1:25" ht="12.75" customHeight="1" x14ac:dyDescent="0.2">
      <c r="A313" s="27">
        <f t="shared" si="88"/>
        <v>53113</v>
      </c>
      <c r="B313" s="25">
        <f>ROWS($B$23:B313)</f>
        <v>291</v>
      </c>
      <c r="C313" s="34">
        <f>MIN(IF(A313&lt;=WIBOR!$K$5,0,ROUND(YEARFRAC(A313,WIBOR!$K$5)*12,0)),$B$10)</f>
        <v>36</v>
      </c>
      <c r="D313" s="28">
        <f>($B$9-IF(Kredyt!$B$5="3M",WIBOR!$K$6,WIBOR!$K$7)/100)*MIN(IF(A313&lt;=WIBOR!$K$5,0,ROUND(YEARFRAC(A313,WIBOR!$K$5)*12,0)),$B$10)/$B$10+IF(Kredyt!$B$5="3M",WIBOR!$K$6,WIBOR!$K$7)/100</f>
        <v>0.04</v>
      </c>
      <c r="E313" s="28">
        <f>IFERROR(VLOOKUP(A313,WIBOR!$F:$H,IF(Kredyt!$B$5="3M",2,3),FALSE)/100,$B$9)</f>
        <v>0.04</v>
      </c>
      <c r="F313" s="26">
        <f t="shared" si="91"/>
        <v>6.0999999999999999E-2</v>
      </c>
      <c r="G313" s="39">
        <f t="shared" si="80"/>
        <v>157888.88888889441</v>
      </c>
      <c r="H313" s="40">
        <f t="shared" si="74"/>
        <v>2255.5555555555557</v>
      </c>
      <c r="I313" s="41">
        <f t="shared" si="81"/>
        <v>802.60185185187993</v>
      </c>
      <c r="J313" s="42">
        <f t="shared" si="75"/>
        <v>3058.1574074074356</v>
      </c>
      <c r="K313" s="39">
        <f t="shared" si="82"/>
        <v>292103.59838704532</v>
      </c>
      <c r="L313" s="40">
        <f t="shared" si="89"/>
        <v>3484.9025022781188</v>
      </c>
      <c r="M313" s="41">
        <f t="shared" si="76"/>
        <v>1484.8599584674803</v>
      </c>
      <c r="N313" s="42">
        <f t="shared" si="77"/>
        <v>4969.7624607455991</v>
      </c>
      <c r="O313" s="39" t="str">
        <f t="shared" si="83"/>
        <v/>
      </c>
      <c r="P313" s="43">
        <f>IF(O313="",0,IF(A313&lt;MIN(Nadpłaty!E:E),0,IF(O313&lt;IFERROR(VLOOKUP(A313,Nadpłaty!$E:$F,2,FALSE),Nadpłaty!$I$2*Kredyt!$B$7),O313-Q313,IF(A313&gt;MAX(Nadpłaty!$E:$E),Nadpłaty!$I$2*Kredyt!$B$7,IFERROR(VLOOKUP(A313,Nadpłaty!$E:$F,2,FALSE),0)))))</f>
        <v>0</v>
      </c>
      <c r="Q313" s="40" t="str">
        <f t="shared" si="84"/>
        <v/>
      </c>
      <c r="R313" s="41" t="str">
        <f t="shared" si="85"/>
        <v/>
      </c>
      <c r="S313" s="42">
        <f t="shared" si="78"/>
        <v>0</v>
      </c>
      <c r="T313" s="39" t="str">
        <f t="shared" si="86"/>
        <v/>
      </c>
      <c r="U313" s="43">
        <f>IF(T313="",0,IF(A313&lt;MIN(Nadpłaty!J:J),0,IF(T313&lt;IFERROR(VLOOKUP(A313,Nadpłaty!$E:$F,2,FALSE),Nadpłaty!$I$2*Kredyt!$B$7),T313-V313,IF(A313&gt;MAX(Nadpłaty!$E:$E),Nadpłaty!$I$2*Kredyt!$B$7,IFERROR(VLOOKUP(A313,Nadpłaty!$E:$F,2,FALSE),0)))))</f>
        <v>0</v>
      </c>
      <c r="V313" s="40" t="str">
        <f t="shared" si="87"/>
        <v/>
      </c>
      <c r="W313" s="41" t="str">
        <f t="shared" si="79"/>
        <v/>
      </c>
      <c r="X313" s="42">
        <f t="shared" si="90"/>
        <v>0</v>
      </c>
      <c r="Y313" s="2"/>
    </row>
    <row r="314" spans="1:25" ht="12.75" customHeight="1" x14ac:dyDescent="0.2">
      <c r="A314" s="27">
        <f t="shared" si="88"/>
        <v>53143</v>
      </c>
      <c r="B314" s="25">
        <f>ROWS($B$23:B314)</f>
        <v>292</v>
      </c>
      <c r="C314" s="34">
        <f>MIN(IF(A314&lt;=WIBOR!$K$5,0,ROUND(YEARFRAC(A314,WIBOR!$K$5)*12,0)),$B$10)</f>
        <v>36</v>
      </c>
      <c r="D314" s="28">
        <f>($B$9-IF(Kredyt!$B$5="3M",WIBOR!$K$6,WIBOR!$K$7)/100)*MIN(IF(A314&lt;=WIBOR!$K$5,0,ROUND(YEARFRAC(A314,WIBOR!$K$5)*12,0)),$B$10)/$B$10+IF(Kredyt!$B$5="3M",WIBOR!$K$6,WIBOR!$K$7)/100</f>
        <v>0.04</v>
      </c>
      <c r="E314" s="28">
        <f>IFERROR(VLOOKUP(A314,WIBOR!$F:$H,IF(Kredyt!$B$5="3M",2,3),FALSE)/100,$B$9)</f>
        <v>0.04</v>
      </c>
      <c r="F314" s="26">
        <f t="shared" si="91"/>
        <v>6.0999999999999999E-2</v>
      </c>
      <c r="G314" s="39">
        <f t="shared" si="80"/>
        <v>155633.33333333884</v>
      </c>
      <c r="H314" s="40">
        <f t="shared" si="74"/>
        <v>2255.5555555555557</v>
      </c>
      <c r="I314" s="41">
        <f t="shared" si="81"/>
        <v>791.13611111113914</v>
      </c>
      <c r="J314" s="42">
        <f t="shared" si="75"/>
        <v>3046.6916666666948</v>
      </c>
      <c r="K314" s="39">
        <f t="shared" si="82"/>
        <v>288618.69588476722</v>
      </c>
      <c r="L314" s="40">
        <f t="shared" si="89"/>
        <v>3502.6174233313664</v>
      </c>
      <c r="M314" s="41">
        <f t="shared" si="76"/>
        <v>1467.1450374142332</v>
      </c>
      <c r="N314" s="42">
        <f t="shared" si="77"/>
        <v>4969.7624607456</v>
      </c>
      <c r="O314" s="39" t="str">
        <f t="shared" si="83"/>
        <v/>
      </c>
      <c r="P314" s="43">
        <f>IF(O314="",0,IF(A314&lt;MIN(Nadpłaty!E:E),0,IF(O314&lt;IFERROR(VLOOKUP(A314,Nadpłaty!$E:$F,2,FALSE),Nadpłaty!$I$2*Kredyt!$B$7),O314-Q314,IF(A314&gt;MAX(Nadpłaty!$E:$E),Nadpłaty!$I$2*Kredyt!$B$7,IFERROR(VLOOKUP(A314,Nadpłaty!$E:$F,2,FALSE),0)))))</f>
        <v>0</v>
      </c>
      <c r="Q314" s="40" t="str">
        <f t="shared" si="84"/>
        <v/>
      </c>
      <c r="R314" s="41" t="str">
        <f t="shared" si="85"/>
        <v/>
      </c>
      <c r="S314" s="42">
        <f t="shared" si="78"/>
        <v>0</v>
      </c>
      <c r="T314" s="39" t="str">
        <f t="shared" si="86"/>
        <v/>
      </c>
      <c r="U314" s="43">
        <f>IF(T314="",0,IF(A314&lt;MIN(Nadpłaty!J:J),0,IF(T314&lt;IFERROR(VLOOKUP(A314,Nadpłaty!$E:$F,2,FALSE),Nadpłaty!$I$2*Kredyt!$B$7),T314-V314,IF(A314&gt;MAX(Nadpłaty!$E:$E),Nadpłaty!$I$2*Kredyt!$B$7,IFERROR(VLOOKUP(A314,Nadpłaty!$E:$F,2,FALSE),0)))))</f>
        <v>0</v>
      </c>
      <c r="V314" s="40" t="str">
        <f t="shared" si="87"/>
        <v/>
      </c>
      <c r="W314" s="41" t="str">
        <f t="shared" si="79"/>
        <v/>
      </c>
      <c r="X314" s="42">
        <f t="shared" si="90"/>
        <v>0</v>
      </c>
      <c r="Y314" s="2"/>
    </row>
    <row r="315" spans="1:25" ht="12.75" customHeight="1" x14ac:dyDescent="0.2">
      <c r="A315" s="27">
        <f t="shared" si="88"/>
        <v>53174</v>
      </c>
      <c r="B315" s="25">
        <f>ROWS($B$23:B315)</f>
        <v>293</v>
      </c>
      <c r="C315" s="34">
        <f>MIN(IF(A315&lt;=WIBOR!$K$5,0,ROUND(YEARFRAC(A315,WIBOR!$K$5)*12,0)),$B$10)</f>
        <v>36</v>
      </c>
      <c r="D315" s="28">
        <f>($B$9-IF(Kredyt!$B$5="3M",WIBOR!$K$6,WIBOR!$K$7)/100)*MIN(IF(A315&lt;=WIBOR!$K$5,0,ROUND(YEARFRAC(A315,WIBOR!$K$5)*12,0)),$B$10)/$B$10+IF(Kredyt!$B$5="3M",WIBOR!$K$6,WIBOR!$K$7)/100</f>
        <v>0.04</v>
      </c>
      <c r="E315" s="28">
        <f>IFERROR(VLOOKUP(A315,WIBOR!$F:$H,IF(Kredyt!$B$5="3M",2,3),FALSE)/100,$B$9)</f>
        <v>0.04</v>
      </c>
      <c r="F315" s="26">
        <f t="shared" si="91"/>
        <v>6.0999999999999999E-2</v>
      </c>
      <c r="G315" s="39">
        <f t="shared" si="80"/>
        <v>153377.77777778328</v>
      </c>
      <c r="H315" s="40">
        <f t="shared" si="74"/>
        <v>2255.5555555555557</v>
      </c>
      <c r="I315" s="41">
        <f t="shared" si="81"/>
        <v>779.67037037039836</v>
      </c>
      <c r="J315" s="42">
        <f t="shared" si="75"/>
        <v>3035.225925925954</v>
      </c>
      <c r="K315" s="39">
        <f t="shared" si="82"/>
        <v>285116.07846143586</v>
      </c>
      <c r="L315" s="40">
        <f t="shared" si="89"/>
        <v>3520.4223952333004</v>
      </c>
      <c r="M315" s="41">
        <f t="shared" si="76"/>
        <v>1449.3400655122989</v>
      </c>
      <c r="N315" s="42">
        <f t="shared" si="77"/>
        <v>4969.7624607455991</v>
      </c>
      <c r="O315" s="39" t="str">
        <f t="shared" si="83"/>
        <v/>
      </c>
      <c r="P315" s="43">
        <f>IF(O315="",0,IF(A315&lt;MIN(Nadpłaty!E:E),0,IF(O315&lt;IFERROR(VLOOKUP(A315,Nadpłaty!$E:$F,2,FALSE),Nadpłaty!$I$2*Kredyt!$B$7),O315-Q315,IF(A315&gt;MAX(Nadpłaty!$E:$E),Nadpłaty!$I$2*Kredyt!$B$7,IFERROR(VLOOKUP(A315,Nadpłaty!$E:$F,2,FALSE),0)))))</f>
        <v>0</v>
      </c>
      <c r="Q315" s="40" t="str">
        <f t="shared" si="84"/>
        <v/>
      </c>
      <c r="R315" s="41" t="str">
        <f t="shared" si="85"/>
        <v/>
      </c>
      <c r="S315" s="42">
        <f t="shared" si="78"/>
        <v>0</v>
      </c>
      <c r="T315" s="39" t="str">
        <f t="shared" si="86"/>
        <v/>
      </c>
      <c r="U315" s="43">
        <f>IF(T315="",0,IF(A315&lt;MIN(Nadpłaty!J:J),0,IF(T315&lt;IFERROR(VLOOKUP(A315,Nadpłaty!$E:$F,2,FALSE),Nadpłaty!$I$2*Kredyt!$B$7),T315-V315,IF(A315&gt;MAX(Nadpłaty!$E:$E),Nadpłaty!$I$2*Kredyt!$B$7,IFERROR(VLOOKUP(A315,Nadpłaty!$E:$F,2,FALSE),0)))))</f>
        <v>0</v>
      </c>
      <c r="V315" s="40" t="str">
        <f t="shared" si="87"/>
        <v/>
      </c>
      <c r="W315" s="41" t="str">
        <f t="shared" si="79"/>
        <v/>
      </c>
      <c r="X315" s="42">
        <f t="shared" si="90"/>
        <v>0</v>
      </c>
      <c r="Y315" s="2"/>
    </row>
    <row r="316" spans="1:25" ht="12.75" customHeight="1" x14ac:dyDescent="0.2">
      <c r="A316" s="27">
        <f t="shared" si="88"/>
        <v>53205</v>
      </c>
      <c r="B316" s="25">
        <f>ROWS($B$23:B316)</f>
        <v>294</v>
      </c>
      <c r="C316" s="34">
        <f>MIN(IF(A316&lt;=WIBOR!$K$5,0,ROUND(YEARFRAC(A316,WIBOR!$K$5)*12,0)),$B$10)</f>
        <v>36</v>
      </c>
      <c r="D316" s="28">
        <f>($B$9-IF(Kredyt!$B$5="3M",WIBOR!$K$6,WIBOR!$K$7)/100)*MIN(IF(A316&lt;=WIBOR!$K$5,0,ROUND(YEARFRAC(A316,WIBOR!$K$5)*12,0)),$B$10)/$B$10+IF(Kredyt!$B$5="3M",WIBOR!$K$6,WIBOR!$K$7)/100</f>
        <v>0.04</v>
      </c>
      <c r="E316" s="28">
        <f>IFERROR(VLOOKUP(A316,WIBOR!$F:$H,IF(Kredyt!$B$5="3M",2,3),FALSE)/100,$B$9)</f>
        <v>0.04</v>
      </c>
      <c r="F316" s="26">
        <f t="shared" si="91"/>
        <v>6.0999999999999999E-2</v>
      </c>
      <c r="G316" s="39">
        <f t="shared" si="80"/>
        <v>151122.22222222772</v>
      </c>
      <c r="H316" s="40">
        <f t="shared" si="74"/>
        <v>2255.5555555555557</v>
      </c>
      <c r="I316" s="41">
        <f t="shared" si="81"/>
        <v>768.20462962965757</v>
      </c>
      <c r="J316" s="42">
        <f t="shared" si="75"/>
        <v>3023.7601851852132</v>
      </c>
      <c r="K316" s="39">
        <f t="shared" si="82"/>
        <v>281595.65606620256</v>
      </c>
      <c r="L316" s="40">
        <f t="shared" si="89"/>
        <v>3538.317875742403</v>
      </c>
      <c r="M316" s="41">
        <f t="shared" si="76"/>
        <v>1431.4445850031964</v>
      </c>
      <c r="N316" s="42">
        <f t="shared" si="77"/>
        <v>4969.7624607455991</v>
      </c>
      <c r="O316" s="39" t="str">
        <f t="shared" si="83"/>
        <v/>
      </c>
      <c r="P316" s="43">
        <f>IF(O316="",0,IF(A316&lt;MIN(Nadpłaty!E:E),0,IF(O316&lt;IFERROR(VLOOKUP(A316,Nadpłaty!$E:$F,2,FALSE),Nadpłaty!$I$2*Kredyt!$B$7),O316-Q316,IF(A316&gt;MAX(Nadpłaty!$E:$E),Nadpłaty!$I$2*Kredyt!$B$7,IFERROR(VLOOKUP(A316,Nadpłaty!$E:$F,2,FALSE),0)))))</f>
        <v>0</v>
      </c>
      <c r="Q316" s="40" t="str">
        <f t="shared" si="84"/>
        <v/>
      </c>
      <c r="R316" s="41" t="str">
        <f t="shared" si="85"/>
        <v/>
      </c>
      <c r="S316" s="42">
        <f t="shared" si="78"/>
        <v>0</v>
      </c>
      <c r="T316" s="39" t="str">
        <f t="shared" si="86"/>
        <v/>
      </c>
      <c r="U316" s="43">
        <f>IF(T316="",0,IF(A316&lt;MIN(Nadpłaty!J:J),0,IF(T316&lt;IFERROR(VLOOKUP(A316,Nadpłaty!$E:$F,2,FALSE),Nadpłaty!$I$2*Kredyt!$B$7),T316-V316,IF(A316&gt;MAX(Nadpłaty!$E:$E),Nadpłaty!$I$2*Kredyt!$B$7,IFERROR(VLOOKUP(A316,Nadpłaty!$E:$F,2,FALSE),0)))))</f>
        <v>0</v>
      </c>
      <c r="V316" s="40" t="str">
        <f t="shared" si="87"/>
        <v/>
      </c>
      <c r="W316" s="41" t="str">
        <f t="shared" si="79"/>
        <v/>
      </c>
      <c r="X316" s="42">
        <f t="shared" si="90"/>
        <v>0</v>
      </c>
      <c r="Y316" s="2"/>
    </row>
    <row r="317" spans="1:25" ht="12.75" customHeight="1" x14ac:dyDescent="0.2">
      <c r="A317" s="27">
        <f t="shared" si="88"/>
        <v>53235</v>
      </c>
      <c r="B317" s="25">
        <f>ROWS($B$23:B317)</f>
        <v>295</v>
      </c>
      <c r="C317" s="34">
        <f>MIN(IF(A317&lt;=WIBOR!$K$5,0,ROUND(YEARFRAC(A317,WIBOR!$K$5)*12,0)),$B$10)</f>
        <v>36</v>
      </c>
      <c r="D317" s="28">
        <f>($B$9-IF(Kredyt!$B$5="3M",WIBOR!$K$6,WIBOR!$K$7)/100)*MIN(IF(A317&lt;=WIBOR!$K$5,0,ROUND(YEARFRAC(A317,WIBOR!$K$5)*12,0)),$B$10)/$B$10+IF(Kredyt!$B$5="3M",WIBOR!$K$6,WIBOR!$K$7)/100</f>
        <v>0.04</v>
      </c>
      <c r="E317" s="28">
        <f>IFERROR(VLOOKUP(A317,WIBOR!$F:$H,IF(Kredyt!$B$5="3M",2,3),FALSE)/100,$B$9)</f>
        <v>0.04</v>
      </c>
      <c r="F317" s="26">
        <f t="shared" si="91"/>
        <v>6.0999999999999999E-2</v>
      </c>
      <c r="G317" s="39">
        <f t="shared" si="80"/>
        <v>148866.66666667216</v>
      </c>
      <c r="H317" s="40">
        <f t="shared" si="74"/>
        <v>2255.5555555555557</v>
      </c>
      <c r="I317" s="41">
        <f t="shared" si="81"/>
        <v>756.73888888891679</v>
      </c>
      <c r="J317" s="42">
        <f t="shared" si="75"/>
        <v>3012.2944444444724</v>
      </c>
      <c r="K317" s="39">
        <f t="shared" si="82"/>
        <v>278057.33819046017</v>
      </c>
      <c r="L317" s="40">
        <f t="shared" si="89"/>
        <v>3556.3043249440943</v>
      </c>
      <c r="M317" s="41">
        <f t="shared" si="76"/>
        <v>1413.4581358015057</v>
      </c>
      <c r="N317" s="42">
        <f t="shared" si="77"/>
        <v>4969.7624607456</v>
      </c>
      <c r="O317" s="39" t="str">
        <f t="shared" si="83"/>
        <v/>
      </c>
      <c r="P317" s="43">
        <f>IF(O317="",0,IF(A317&lt;MIN(Nadpłaty!E:E),0,IF(O317&lt;IFERROR(VLOOKUP(A317,Nadpłaty!$E:$F,2,FALSE),Nadpłaty!$I$2*Kredyt!$B$7),O317-Q317,IF(A317&gt;MAX(Nadpłaty!$E:$E),Nadpłaty!$I$2*Kredyt!$B$7,IFERROR(VLOOKUP(A317,Nadpłaty!$E:$F,2,FALSE),0)))))</f>
        <v>0</v>
      </c>
      <c r="Q317" s="40" t="str">
        <f t="shared" si="84"/>
        <v/>
      </c>
      <c r="R317" s="41" t="str">
        <f t="shared" si="85"/>
        <v/>
      </c>
      <c r="S317" s="42">
        <f t="shared" si="78"/>
        <v>0</v>
      </c>
      <c r="T317" s="39" t="str">
        <f t="shared" si="86"/>
        <v/>
      </c>
      <c r="U317" s="43">
        <f>IF(T317="",0,IF(A317&lt;MIN(Nadpłaty!J:J),0,IF(T317&lt;IFERROR(VLOOKUP(A317,Nadpłaty!$E:$F,2,FALSE),Nadpłaty!$I$2*Kredyt!$B$7),T317-V317,IF(A317&gt;MAX(Nadpłaty!$E:$E),Nadpłaty!$I$2*Kredyt!$B$7,IFERROR(VLOOKUP(A317,Nadpłaty!$E:$F,2,FALSE),0)))))</f>
        <v>0</v>
      </c>
      <c r="V317" s="40" t="str">
        <f t="shared" si="87"/>
        <v/>
      </c>
      <c r="W317" s="41" t="str">
        <f t="shared" si="79"/>
        <v/>
      </c>
      <c r="X317" s="42">
        <f t="shared" si="90"/>
        <v>0</v>
      </c>
      <c r="Y317" s="2"/>
    </row>
    <row r="318" spans="1:25" ht="12.75" customHeight="1" x14ac:dyDescent="0.2">
      <c r="A318" s="27">
        <f t="shared" si="88"/>
        <v>53266</v>
      </c>
      <c r="B318" s="25">
        <f>ROWS($B$23:B318)</f>
        <v>296</v>
      </c>
      <c r="C318" s="34">
        <f>MIN(IF(A318&lt;=WIBOR!$K$5,0,ROUND(YEARFRAC(A318,WIBOR!$K$5)*12,0)),$B$10)</f>
        <v>36</v>
      </c>
      <c r="D318" s="28">
        <f>($B$9-IF(Kredyt!$B$5="3M",WIBOR!$K$6,WIBOR!$K$7)/100)*MIN(IF(A318&lt;=WIBOR!$K$5,0,ROUND(YEARFRAC(A318,WIBOR!$K$5)*12,0)),$B$10)/$B$10+IF(Kredyt!$B$5="3M",WIBOR!$K$6,WIBOR!$K$7)/100</f>
        <v>0.04</v>
      </c>
      <c r="E318" s="28">
        <f>IFERROR(VLOOKUP(A318,WIBOR!$F:$H,IF(Kredyt!$B$5="3M",2,3),FALSE)/100,$B$9)</f>
        <v>0.04</v>
      </c>
      <c r="F318" s="26">
        <f t="shared" si="91"/>
        <v>6.0999999999999999E-2</v>
      </c>
      <c r="G318" s="39">
        <f t="shared" si="80"/>
        <v>146611.1111111166</v>
      </c>
      <c r="H318" s="40">
        <f t="shared" si="74"/>
        <v>2255.5555555555557</v>
      </c>
      <c r="I318" s="41">
        <f t="shared" si="81"/>
        <v>745.27314814817601</v>
      </c>
      <c r="J318" s="42">
        <f t="shared" si="75"/>
        <v>3000.8287037037317</v>
      </c>
      <c r="K318" s="39">
        <f t="shared" si="82"/>
        <v>274501.03386551607</v>
      </c>
      <c r="L318" s="40">
        <f t="shared" si="89"/>
        <v>3574.3822052625601</v>
      </c>
      <c r="M318" s="41">
        <f t="shared" si="76"/>
        <v>1395.3802554830399</v>
      </c>
      <c r="N318" s="42">
        <f t="shared" si="77"/>
        <v>4969.7624607456</v>
      </c>
      <c r="O318" s="39" t="str">
        <f t="shared" si="83"/>
        <v/>
      </c>
      <c r="P318" s="43">
        <f>IF(O318="",0,IF(A318&lt;MIN(Nadpłaty!E:E),0,IF(O318&lt;IFERROR(VLOOKUP(A318,Nadpłaty!$E:$F,2,FALSE),Nadpłaty!$I$2*Kredyt!$B$7),O318-Q318,IF(A318&gt;MAX(Nadpłaty!$E:$E),Nadpłaty!$I$2*Kredyt!$B$7,IFERROR(VLOOKUP(A318,Nadpłaty!$E:$F,2,FALSE),0)))))</f>
        <v>0</v>
      </c>
      <c r="Q318" s="40" t="str">
        <f t="shared" si="84"/>
        <v/>
      </c>
      <c r="R318" s="41" t="str">
        <f t="shared" si="85"/>
        <v/>
      </c>
      <c r="S318" s="42">
        <f t="shared" si="78"/>
        <v>0</v>
      </c>
      <c r="T318" s="39" t="str">
        <f t="shared" si="86"/>
        <v/>
      </c>
      <c r="U318" s="43">
        <f>IF(T318="",0,IF(A318&lt;MIN(Nadpłaty!J:J),0,IF(T318&lt;IFERROR(VLOOKUP(A318,Nadpłaty!$E:$F,2,FALSE),Nadpłaty!$I$2*Kredyt!$B$7),T318-V318,IF(A318&gt;MAX(Nadpłaty!$E:$E),Nadpłaty!$I$2*Kredyt!$B$7,IFERROR(VLOOKUP(A318,Nadpłaty!$E:$F,2,FALSE),0)))))</f>
        <v>0</v>
      </c>
      <c r="V318" s="40" t="str">
        <f t="shared" si="87"/>
        <v/>
      </c>
      <c r="W318" s="41" t="str">
        <f t="shared" si="79"/>
        <v/>
      </c>
      <c r="X318" s="42">
        <f t="shared" si="90"/>
        <v>0</v>
      </c>
      <c r="Y318" s="2"/>
    </row>
    <row r="319" spans="1:25" ht="12.75" customHeight="1" x14ac:dyDescent="0.2">
      <c r="A319" s="27">
        <f t="shared" si="88"/>
        <v>53296</v>
      </c>
      <c r="B319" s="25">
        <f>ROWS($B$23:B319)</f>
        <v>297</v>
      </c>
      <c r="C319" s="34">
        <f>MIN(IF(A319&lt;=WIBOR!$K$5,0,ROUND(YEARFRAC(A319,WIBOR!$K$5)*12,0)),$B$10)</f>
        <v>36</v>
      </c>
      <c r="D319" s="28">
        <f>($B$9-IF(Kredyt!$B$5="3M",WIBOR!$K$6,WIBOR!$K$7)/100)*MIN(IF(A319&lt;=WIBOR!$K$5,0,ROUND(YEARFRAC(A319,WIBOR!$K$5)*12,0)),$B$10)/$B$10+IF(Kredyt!$B$5="3M",WIBOR!$K$6,WIBOR!$K$7)/100</f>
        <v>0.04</v>
      </c>
      <c r="E319" s="28">
        <f>IFERROR(VLOOKUP(A319,WIBOR!$F:$H,IF(Kredyt!$B$5="3M",2,3),FALSE)/100,$B$9)</f>
        <v>0.04</v>
      </c>
      <c r="F319" s="26">
        <f t="shared" si="91"/>
        <v>6.0999999999999999E-2</v>
      </c>
      <c r="G319" s="39">
        <f t="shared" si="80"/>
        <v>144355.55555556103</v>
      </c>
      <c r="H319" s="40">
        <f t="shared" si="74"/>
        <v>2255.5555555555557</v>
      </c>
      <c r="I319" s="41">
        <f t="shared" si="81"/>
        <v>733.80740740743522</v>
      </c>
      <c r="J319" s="42">
        <f t="shared" si="75"/>
        <v>2989.3629629629909</v>
      </c>
      <c r="K319" s="39">
        <f t="shared" si="82"/>
        <v>270926.65166025353</v>
      </c>
      <c r="L319" s="40">
        <f t="shared" si="89"/>
        <v>3592.5519814726445</v>
      </c>
      <c r="M319" s="41">
        <f t="shared" si="76"/>
        <v>1377.2104792729554</v>
      </c>
      <c r="N319" s="42">
        <f t="shared" si="77"/>
        <v>4969.7624607456</v>
      </c>
      <c r="O319" s="39" t="str">
        <f t="shared" si="83"/>
        <v/>
      </c>
      <c r="P319" s="43">
        <f>IF(O319="",0,IF(A319&lt;MIN(Nadpłaty!E:E),0,IF(O319&lt;IFERROR(VLOOKUP(A319,Nadpłaty!$E:$F,2,FALSE),Nadpłaty!$I$2*Kredyt!$B$7),O319-Q319,IF(A319&gt;MAX(Nadpłaty!$E:$E),Nadpłaty!$I$2*Kredyt!$B$7,IFERROR(VLOOKUP(A319,Nadpłaty!$E:$F,2,FALSE),0)))))</f>
        <v>0</v>
      </c>
      <c r="Q319" s="40" t="str">
        <f t="shared" si="84"/>
        <v/>
      </c>
      <c r="R319" s="41" t="str">
        <f t="shared" si="85"/>
        <v/>
      </c>
      <c r="S319" s="42">
        <f t="shared" si="78"/>
        <v>0</v>
      </c>
      <c r="T319" s="39" t="str">
        <f t="shared" si="86"/>
        <v/>
      </c>
      <c r="U319" s="43">
        <f>IF(T319="",0,IF(A319&lt;MIN(Nadpłaty!J:J),0,IF(T319&lt;IFERROR(VLOOKUP(A319,Nadpłaty!$E:$F,2,FALSE),Nadpłaty!$I$2*Kredyt!$B$7),T319-V319,IF(A319&gt;MAX(Nadpłaty!$E:$E),Nadpłaty!$I$2*Kredyt!$B$7,IFERROR(VLOOKUP(A319,Nadpłaty!$E:$F,2,FALSE),0)))))</f>
        <v>0</v>
      </c>
      <c r="V319" s="40" t="str">
        <f t="shared" si="87"/>
        <v/>
      </c>
      <c r="W319" s="41" t="str">
        <f t="shared" si="79"/>
        <v/>
      </c>
      <c r="X319" s="42">
        <f t="shared" si="90"/>
        <v>0</v>
      </c>
      <c r="Y319" s="2"/>
    </row>
    <row r="320" spans="1:25" ht="12.75" customHeight="1" x14ac:dyDescent="0.2">
      <c r="A320" s="27">
        <f t="shared" si="88"/>
        <v>53327</v>
      </c>
      <c r="B320" s="25">
        <f>ROWS($B$23:B320)</f>
        <v>298</v>
      </c>
      <c r="C320" s="34">
        <f>MIN(IF(A320&lt;=WIBOR!$K$5,0,ROUND(YEARFRAC(A320,WIBOR!$K$5)*12,0)),$B$10)</f>
        <v>36</v>
      </c>
      <c r="D320" s="28">
        <f>($B$9-IF(Kredyt!$B$5="3M",WIBOR!$K$6,WIBOR!$K$7)/100)*MIN(IF(A320&lt;=WIBOR!$K$5,0,ROUND(YEARFRAC(A320,WIBOR!$K$5)*12,0)),$B$10)/$B$10+IF(Kredyt!$B$5="3M",WIBOR!$K$6,WIBOR!$K$7)/100</f>
        <v>0.04</v>
      </c>
      <c r="E320" s="28">
        <f>IFERROR(VLOOKUP(A320,WIBOR!$F:$H,IF(Kredyt!$B$5="3M",2,3),FALSE)/100,$B$9)</f>
        <v>0.04</v>
      </c>
      <c r="F320" s="26">
        <f t="shared" si="91"/>
        <v>6.0999999999999999E-2</v>
      </c>
      <c r="G320" s="39">
        <f t="shared" si="80"/>
        <v>142100.00000000547</v>
      </c>
      <c r="H320" s="40">
        <f t="shared" si="74"/>
        <v>2255.5555555555557</v>
      </c>
      <c r="I320" s="41">
        <f t="shared" si="81"/>
        <v>722.34166666669444</v>
      </c>
      <c r="J320" s="42">
        <f t="shared" si="75"/>
        <v>2977.8972222222501</v>
      </c>
      <c r="K320" s="39">
        <f t="shared" si="82"/>
        <v>267334.09967878088</v>
      </c>
      <c r="L320" s="40">
        <f t="shared" si="89"/>
        <v>3610.8141207117969</v>
      </c>
      <c r="M320" s="41">
        <f t="shared" si="76"/>
        <v>1358.9483400338029</v>
      </c>
      <c r="N320" s="42">
        <f t="shared" si="77"/>
        <v>4969.7624607456</v>
      </c>
      <c r="O320" s="39" t="str">
        <f t="shared" si="83"/>
        <v/>
      </c>
      <c r="P320" s="43">
        <f>IF(O320="",0,IF(A320&lt;MIN(Nadpłaty!E:E),0,IF(O320&lt;IFERROR(VLOOKUP(A320,Nadpłaty!$E:$F,2,FALSE),Nadpłaty!$I$2*Kredyt!$B$7),O320-Q320,IF(A320&gt;MAX(Nadpłaty!$E:$E),Nadpłaty!$I$2*Kredyt!$B$7,IFERROR(VLOOKUP(A320,Nadpłaty!$E:$F,2,FALSE),0)))))</f>
        <v>0</v>
      </c>
      <c r="Q320" s="40" t="str">
        <f t="shared" si="84"/>
        <v/>
      </c>
      <c r="R320" s="41" t="str">
        <f t="shared" si="85"/>
        <v/>
      </c>
      <c r="S320" s="42">
        <f t="shared" si="78"/>
        <v>0</v>
      </c>
      <c r="T320" s="39" t="str">
        <f t="shared" si="86"/>
        <v/>
      </c>
      <c r="U320" s="43">
        <f>IF(T320="",0,IF(A320&lt;MIN(Nadpłaty!J:J),0,IF(T320&lt;IFERROR(VLOOKUP(A320,Nadpłaty!$E:$F,2,FALSE),Nadpłaty!$I$2*Kredyt!$B$7),T320-V320,IF(A320&gt;MAX(Nadpłaty!$E:$E),Nadpłaty!$I$2*Kredyt!$B$7,IFERROR(VLOOKUP(A320,Nadpłaty!$E:$F,2,FALSE),0)))))</f>
        <v>0</v>
      </c>
      <c r="V320" s="40" t="str">
        <f t="shared" si="87"/>
        <v/>
      </c>
      <c r="W320" s="41" t="str">
        <f t="shared" si="79"/>
        <v/>
      </c>
      <c r="X320" s="42">
        <f t="shared" si="90"/>
        <v>0</v>
      </c>
      <c r="Y320" s="2"/>
    </row>
    <row r="321" spans="1:25" ht="12.75" customHeight="1" x14ac:dyDescent="0.2">
      <c r="A321" s="27">
        <f t="shared" si="88"/>
        <v>53358</v>
      </c>
      <c r="B321" s="25">
        <f>ROWS($B$23:B321)</f>
        <v>299</v>
      </c>
      <c r="C321" s="34">
        <f>MIN(IF(A321&lt;=WIBOR!$K$5,0,ROUND(YEARFRAC(A321,WIBOR!$K$5)*12,0)),$B$10)</f>
        <v>36</v>
      </c>
      <c r="D321" s="28">
        <f>($B$9-IF(Kredyt!$B$5="3M",WIBOR!$K$6,WIBOR!$K$7)/100)*MIN(IF(A321&lt;=WIBOR!$K$5,0,ROUND(YEARFRAC(A321,WIBOR!$K$5)*12,0)),$B$10)/$B$10+IF(Kredyt!$B$5="3M",WIBOR!$K$6,WIBOR!$K$7)/100</f>
        <v>0.04</v>
      </c>
      <c r="E321" s="28">
        <f>IFERROR(VLOOKUP(A321,WIBOR!$F:$H,IF(Kredyt!$B$5="3M",2,3),FALSE)/100,$B$9)</f>
        <v>0.04</v>
      </c>
      <c r="F321" s="26">
        <f t="shared" si="91"/>
        <v>6.0999999999999999E-2</v>
      </c>
      <c r="G321" s="39">
        <f t="shared" si="80"/>
        <v>139844.44444444991</v>
      </c>
      <c r="H321" s="40">
        <f t="shared" si="74"/>
        <v>2255.5555555555557</v>
      </c>
      <c r="I321" s="41">
        <f t="shared" si="81"/>
        <v>710.87592592595365</v>
      </c>
      <c r="J321" s="42">
        <f t="shared" si="75"/>
        <v>2966.4314814815093</v>
      </c>
      <c r="K321" s="39">
        <f t="shared" si="82"/>
        <v>263723.28555806907</v>
      </c>
      <c r="L321" s="40">
        <f t="shared" si="89"/>
        <v>3629.1690924920813</v>
      </c>
      <c r="M321" s="41">
        <f t="shared" si="76"/>
        <v>1340.5933682535176</v>
      </c>
      <c r="N321" s="42">
        <f t="shared" si="77"/>
        <v>4969.7624607455991</v>
      </c>
      <c r="O321" s="39" t="str">
        <f t="shared" si="83"/>
        <v/>
      </c>
      <c r="P321" s="43">
        <f>IF(O321="",0,IF(A321&lt;MIN(Nadpłaty!E:E),0,IF(O321&lt;IFERROR(VLOOKUP(A321,Nadpłaty!$E:$F,2,FALSE),Nadpłaty!$I$2*Kredyt!$B$7),O321-Q321,IF(A321&gt;MAX(Nadpłaty!$E:$E),Nadpłaty!$I$2*Kredyt!$B$7,IFERROR(VLOOKUP(A321,Nadpłaty!$E:$F,2,FALSE),0)))))</f>
        <v>0</v>
      </c>
      <c r="Q321" s="40" t="str">
        <f t="shared" si="84"/>
        <v/>
      </c>
      <c r="R321" s="41" t="str">
        <f t="shared" si="85"/>
        <v/>
      </c>
      <c r="S321" s="42">
        <f t="shared" si="78"/>
        <v>0</v>
      </c>
      <c r="T321" s="39" t="str">
        <f t="shared" si="86"/>
        <v/>
      </c>
      <c r="U321" s="43">
        <f>IF(T321="",0,IF(A321&lt;MIN(Nadpłaty!J:J),0,IF(T321&lt;IFERROR(VLOOKUP(A321,Nadpłaty!$E:$F,2,FALSE),Nadpłaty!$I$2*Kredyt!$B$7),T321-V321,IF(A321&gt;MAX(Nadpłaty!$E:$E),Nadpłaty!$I$2*Kredyt!$B$7,IFERROR(VLOOKUP(A321,Nadpłaty!$E:$F,2,FALSE),0)))))</f>
        <v>0</v>
      </c>
      <c r="V321" s="40" t="str">
        <f t="shared" si="87"/>
        <v/>
      </c>
      <c r="W321" s="41" t="str">
        <f t="shared" si="79"/>
        <v/>
      </c>
      <c r="X321" s="42">
        <f t="shared" si="90"/>
        <v>0</v>
      </c>
      <c r="Y321" s="2"/>
    </row>
    <row r="322" spans="1:25" ht="12.75" customHeight="1" x14ac:dyDescent="0.2">
      <c r="A322" s="27">
        <f t="shared" si="88"/>
        <v>53386</v>
      </c>
      <c r="B322" s="25">
        <f>ROWS($B$23:B322)</f>
        <v>300</v>
      </c>
      <c r="C322" s="34">
        <f>MIN(IF(A322&lt;=WIBOR!$K$5,0,ROUND(YEARFRAC(A322,WIBOR!$K$5)*12,0)),$B$10)</f>
        <v>36</v>
      </c>
      <c r="D322" s="28">
        <f>($B$9-IF(Kredyt!$B$5="3M",WIBOR!$K$6,WIBOR!$K$7)/100)*MIN(IF(A322&lt;=WIBOR!$K$5,0,ROUND(YEARFRAC(A322,WIBOR!$K$5)*12,0)),$B$10)/$B$10+IF(Kredyt!$B$5="3M",WIBOR!$K$6,WIBOR!$K$7)/100</f>
        <v>0.04</v>
      </c>
      <c r="E322" s="28">
        <f>IFERROR(VLOOKUP(A322,WIBOR!$F:$H,IF(Kredyt!$B$5="3M",2,3),FALSE)/100,$B$9)</f>
        <v>0.04</v>
      </c>
      <c r="F322" s="26">
        <f t="shared" si="91"/>
        <v>6.0999999999999999E-2</v>
      </c>
      <c r="G322" s="39">
        <f t="shared" si="80"/>
        <v>137588.88888889435</v>
      </c>
      <c r="H322" s="40">
        <f t="shared" si="74"/>
        <v>2255.5555555555557</v>
      </c>
      <c r="I322" s="41">
        <f t="shared" si="81"/>
        <v>699.41018518521287</v>
      </c>
      <c r="J322" s="42">
        <f t="shared" si="75"/>
        <v>2954.9657407407685</v>
      </c>
      <c r="K322" s="39">
        <f t="shared" si="82"/>
        <v>260094.11646557698</v>
      </c>
      <c r="L322" s="40">
        <f t="shared" si="89"/>
        <v>3647.61736871225</v>
      </c>
      <c r="M322" s="41">
        <f t="shared" si="76"/>
        <v>1322.1450920333498</v>
      </c>
      <c r="N322" s="42">
        <f t="shared" si="77"/>
        <v>4969.7624607456</v>
      </c>
      <c r="O322" s="39" t="str">
        <f t="shared" si="83"/>
        <v/>
      </c>
      <c r="P322" s="43">
        <f>IF(O322="",0,IF(A322&lt;MIN(Nadpłaty!E:E),0,IF(O322&lt;IFERROR(VLOOKUP(A322,Nadpłaty!$E:$F,2,FALSE),Nadpłaty!$I$2*Kredyt!$B$7),O322-Q322,IF(A322&gt;MAX(Nadpłaty!$E:$E),Nadpłaty!$I$2*Kredyt!$B$7,IFERROR(VLOOKUP(A322,Nadpłaty!$E:$F,2,FALSE),0)))))</f>
        <v>0</v>
      </c>
      <c r="Q322" s="40" t="str">
        <f t="shared" si="84"/>
        <v/>
      </c>
      <c r="R322" s="41" t="str">
        <f t="shared" si="85"/>
        <v/>
      </c>
      <c r="S322" s="42">
        <f t="shared" si="78"/>
        <v>0</v>
      </c>
      <c r="T322" s="39" t="str">
        <f t="shared" si="86"/>
        <v/>
      </c>
      <c r="U322" s="43">
        <f>IF(T322="",0,IF(A322&lt;MIN(Nadpłaty!J:J),0,IF(T322&lt;IFERROR(VLOOKUP(A322,Nadpłaty!$E:$F,2,FALSE),Nadpłaty!$I$2*Kredyt!$B$7),T322-V322,IF(A322&gt;MAX(Nadpłaty!$E:$E),Nadpłaty!$I$2*Kredyt!$B$7,IFERROR(VLOOKUP(A322,Nadpłaty!$E:$F,2,FALSE),0)))))</f>
        <v>0</v>
      </c>
      <c r="V322" s="40" t="str">
        <f t="shared" si="87"/>
        <v/>
      </c>
      <c r="W322" s="41" t="str">
        <f t="shared" si="79"/>
        <v/>
      </c>
      <c r="X322" s="42">
        <f t="shared" si="90"/>
        <v>0</v>
      </c>
      <c r="Y322" s="2"/>
    </row>
    <row r="323" spans="1:25" ht="12.75" customHeight="1" x14ac:dyDescent="0.2">
      <c r="A323" s="27">
        <f t="shared" si="88"/>
        <v>53417</v>
      </c>
      <c r="B323" s="25">
        <f>ROWS($B$23:B323)</f>
        <v>301</v>
      </c>
      <c r="C323" s="34">
        <f>MIN(IF(A323&lt;=WIBOR!$K$5,0,ROUND(YEARFRAC(A323,WIBOR!$K$5)*12,0)),$B$10)</f>
        <v>36</v>
      </c>
      <c r="D323" s="28">
        <f>($B$9-IF(Kredyt!$B$5="3M",WIBOR!$K$6,WIBOR!$K$7)/100)*MIN(IF(A323&lt;=WIBOR!$K$5,0,ROUND(YEARFRAC(A323,WIBOR!$K$5)*12,0)),$B$10)/$B$10+IF(Kredyt!$B$5="3M",WIBOR!$K$6,WIBOR!$K$7)/100</f>
        <v>0.04</v>
      </c>
      <c r="E323" s="28">
        <f>IFERROR(VLOOKUP(A323,WIBOR!$F:$H,IF(Kredyt!$B$5="3M",2,3),FALSE)/100,$B$9)</f>
        <v>0.04</v>
      </c>
      <c r="F323" s="26">
        <f t="shared" si="91"/>
        <v>6.0999999999999999E-2</v>
      </c>
      <c r="G323" s="39">
        <f t="shared" si="80"/>
        <v>135333.33333333879</v>
      </c>
      <c r="H323" s="40">
        <f t="shared" si="74"/>
        <v>2255.5555555555557</v>
      </c>
      <c r="I323" s="41">
        <f t="shared" si="81"/>
        <v>687.94444444447208</v>
      </c>
      <c r="J323" s="42">
        <f t="shared" si="75"/>
        <v>2943.5000000000277</v>
      </c>
      <c r="K323" s="39">
        <f t="shared" si="82"/>
        <v>256446.49909686472</v>
      </c>
      <c r="L323" s="40">
        <f t="shared" si="89"/>
        <v>3666.1594236698702</v>
      </c>
      <c r="M323" s="41">
        <f t="shared" si="76"/>
        <v>1303.6030370757289</v>
      </c>
      <c r="N323" s="42">
        <f t="shared" si="77"/>
        <v>4969.7624607455991</v>
      </c>
      <c r="O323" s="39" t="str">
        <f t="shared" si="83"/>
        <v/>
      </c>
      <c r="P323" s="43">
        <f>IF(O323="",0,IF(A323&lt;MIN(Nadpłaty!E:E),0,IF(O323&lt;IFERROR(VLOOKUP(A323,Nadpłaty!$E:$F,2,FALSE),Nadpłaty!$I$2*Kredyt!$B$7),O323-Q323,IF(A323&gt;MAX(Nadpłaty!$E:$E),Nadpłaty!$I$2*Kredyt!$B$7,IFERROR(VLOOKUP(A323,Nadpłaty!$E:$F,2,FALSE),0)))))</f>
        <v>0</v>
      </c>
      <c r="Q323" s="40" t="str">
        <f t="shared" si="84"/>
        <v/>
      </c>
      <c r="R323" s="41" t="str">
        <f t="shared" si="85"/>
        <v/>
      </c>
      <c r="S323" s="42">
        <f t="shared" si="78"/>
        <v>0</v>
      </c>
      <c r="T323" s="39" t="str">
        <f t="shared" si="86"/>
        <v/>
      </c>
      <c r="U323" s="43">
        <f>IF(T323="",0,IF(A323&lt;MIN(Nadpłaty!J:J),0,IF(T323&lt;IFERROR(VLOOKUP(A323,Nadpłaty!$E:$F,2,FALSE),Nadpłaty!$I$2*Kredyt!$B$7),T323-V323,IF(A323&gt;MAX(Nadpłaty!$E:$E),Nadpłaty!$I$2*Kredyt!$B$7,IFERROR(VLOOKUP(A323,Nadpłaty!$E:$F,2,FALSE),0)))))</f>
        <v>0</v>
      </c>
      <c r="V323" s="40" t="str">
        <f t="shared" si="87"/>
        <v/>
      </c>
      <c r="W323" s="41" t="str">
        <f t="shared" si="79"/>
        <v/>
      </c>
      <c r="X323" s="42">
        <f t="shared" si="90"/>
        <v>0</v>
      </c>
      <c r="Y323" s="2"/>
    </row>
    <row r="324" spans="1:25" ht="12.75" customHeight="1" x14ac:dyDescent="0.2">
      <c r="A324" s="27">
        <f t="shared" si="88"/>
        <v>53447</v>
      </c>
      <c r="B324" s="25">
        <f>ROWS($B$23:B324)</f>
        <v>302</v>
      </c>
      <c r="C324" s="34">
        <f>MIN(IF(A324&lt;=WIBOR!$K$5,0,ROUND(YEARFRAC(A324,WIBOR!$K$5)*12,0)),$B$10)</f>
        <v>36</v>
      </c>
      <c r="D324" s="28">
        <f>($B$9-IF(Kredyt!$B$5="3M",WIBOR!$K$6,WIBOR!$K$7)/100)*MIN(IF(A324&lt;=WIBOR!$K$5,0,ROUND(YEARFRAC(A324,WIBOR!$K$5)*12,0)),$B$10)/$B$10+IF(Kredyt!$B$5="3M",WIBOR!$K$6,WIBOR!$K$7)/100</f>
        <v>0.04</v>
      </c>
      <c r="E324" s="28">
        <f>IFERROR(VLOOKUP(A324,WIBOR!$F:$H,IF(Kredyt!$B$5="3M",2,3),FALSE)/100,$B$9)</f>
        <v>0.04</v>
      </c>
      <c r="F324" s="26">
        <f t="shared" si="91"/>
        <v>6.0999999999999999E-2</v>
      </c>
      <c r="G324" s="39">
        <f t="shared" si="80"/>
        <v>133077.77777778322</v>
      </c>
      <c r="H324" s="40">
        <f t="shared" si="74"/>
        <v>2255.5555555555557</v>
      </c>
      <c r="I324" s="41">
        <f t="shared" si="81"/>
        <v>676.47870370373141</v>
      </c>
      <c r="J324" s="42">
        <f t="shared" si="75"/>
        <v>2932.034259259287</v>
      </c>
      <c r="K324" s="39">
        <f t="shared" si="82"/>
        <v>252780.33967319486</v>
      </c>
      <c r="L324" s="40">
        <f t="shared" si="89"/>
        <v>3684.7957340735252</v>
      </c>
      <c r="M324" s="41">
        <f t="shared" si="76"/>
        <v>1284.9667266720737</v>
      </c>
      <c r="N324" s="42">
        <f t="shared" si="77"/>
        <v>4969.7624607455991</v>
      </c>
      <c r="O324" s="39" t="str">
        <f t="shared" si="83"/>
        <v/>
      </c>
      <c r="P324" s="43">
        <f>IF(O324="",0,IF(A324&lt;MIN(Nadpłaty!E:E),0,IF(O324&lt;IFERROR(VLOOKUP(A324,Nadpłaty!$E:$F,2,FALSE),Nadpłaty!$I$2*Kredyt!$B$7),O324-Q324,IF(A324&gt;MAX(Nadpłaty!$E:$E),Nadpłaty!$I$2*Kredyt!$B$7,IFERROR(VLOOKUP(A324,Nadpłaty!$E:$F,2,FALSE),0)))))</f>
        <v>0</v>
      </c>
      <c r="Q324" s="40" t="str">
        <f t="shared" si="84"/>
        <v/>
      </c>
      <c r="R324" s="41" t="str">
        <f t="shared" si="85"/>
        <v/>
      </c>
      <c r="S324" s="42">
        <f t="shared" si="78"/>
        <v>0</v>
      </c>
      <c r="T324" s="39" t="str">
        <f t="shared" si="86"/>
        <v/>
      </c>
      <c r="U324" s="43">
        <f>IF(T324="",0,IF(A324&lt;MIN(Nadpłaty!J:J),0,IF(T324&lt;IFERROR(VLOOKUP(A324,Nadpłaty!$E:$F,2,FALSE),Nadpłaty!$I$2*Kredyt!$B$7),T324-V324,IF(A324&gt;MAX(Nadpłaty!$E:$E),Nadpłaty!$I$2*Kredyt!$B$7,IFERROR(VLOOKUP(A324,Nadpłaty!$E:$F,2,FALSE),0)))))</f>
        <v>0</v>
      </c>
      <c r="V324" s="40" t="str">
        <f t="shared" si="87"/>
        <v/>
      </c>
      <c r="W324" s="41" t="str">
        <f t="shared" si="79"/>
        <v/>
      </c>
      <c r="X324" s="42">
        <f t="shared" si="90"/>
        <v>0</v>
      </c>
      <c r="Y324" s="2"/>
    </row>
    <row r="325" spans="1:25" ht="12.75" customHeight="1" x14ac:dyDescent="0.2">
      <c r="A325" s="27">
        <f t="shared" si="88"/>
        <v>53478</v>
      </c>
      <c r="B325" s="25">
        <f>ROWS($B$23:B325)</f>
        <v>303</v>
      </c>
      <c r="C325" s="34">
        <f>MIN(IF(A325&lt;=WIBOR!$K$5,0,ROUND(YEARFRAC(A325,WIBOR!$K$5)*12,0)),$B$10)</f>
        <v>36</v>
      </c>
      <c r="D325" s="28">
        <f>($B$9-IF(Kredyt!$B$5="3M",WIBOR!$K$6,WIBOR!$K$7)/100)*MIN(IF(A325&lt;=WIBOR!$K$5,0,ROUND(YEARFRAC(A325,WIBOR!$K$5)*12,0)),$B$10)/$B$10+IF(Kredyt!$B$5="3M",WIBOR!$K$6,WIBOR!$K$7)/100</f>
        <v>0.04</v>
      </c>
      <c r="E325" s="28">
        <f>IFERROR(VLOOKUP(A325,WIBOR!$F:$H,IF(Kredyt!$B$5="3M",2,3),FALSE)/100,$B$9)</f>
        <v>0.04</v>
      </c>
      <c r="F325" s="26">
        <f t="shared" si="91"/>
        <v>6.0999999999999999E-2</v>
      </c>
      <c r="G325" s="39">
        <f t="shared" si="80"/>
        <v>130822.22222222766</v>
      </c>
      <c r="H325" s="40">
        <f t="shared" si="74"/>
        <v>2255.5555555555557</v>
      </c>
      <c r="I325" s="41">
        <f t="shared" si="81"/>
        <v>665.01296296299063</v>
      </c>
      <c r="J325" s="42">
        <f t="shared" si="75"/>
        <v>2920.5685185185462</v>
      </c>
      <c r="K325" s="39">
        <f t="shared" si="82"/>
        <v>249095.54393912133</v>
      </c>
      <c r="L325" s="40">
        <f t="shared" si="89"/>
        <v>3703.5267790550661</v>
      </c>
      <c r="M325" s="41">
        <f t="shared" si="76"/>
        <v>1266.2356816905333</v>
      </c>
      <c r="N325" s="42">
        <f t="shared" si="77"/>
        <v>4969.7624607455991</v>
      </c>
      <c r="O325" s="39" t="str">
        <f t="shared" si="83"/>
        <v/>
      </c>
      <c r="P325" s="43">
        <f>IF(O325="",0,IF(A325&lt;MIN(Nadpłaty!E:E),0,IF(O325&lt;IFERROR(VLOOKUP(A325,Nadpłaty!$E:$F,2,FALSE),Nadpłaty!$I$2*Kredyt!$B$7),O325-Q325,IF(A325&gt;MAX(Nadpłaty!$E:$E),Nadpłaty!$I$2*Kredyt!$B$7,IFERROR(VLOOKUP(A325,Nadpłaty!$E:$F,2,FALSE),0)))))</f>
        <v>0</v>
      </c>
      <c r="Q325" s="40" t="str">
        <f t="shared" si="84"/>
        <v/>
      </c>
      <c r="R325" s="41" t="str">
        <f t="shared" si="85"/>
        <v/>
      </c>
      <c r="S325" s="42">
        <f t="shared" si="78"/>
        <v>0</v>
      </c>
      <c r="T325" s="39" t="str">
        <f t="shared" si="86"/>
        <v/>
      </c>
      <c r="U325" s="43">
        <f>IF(T325="",0,IF(A325&lt;MIN(Nadpłaty!J:J),0,IF(T325&lt;IFERROR(VLOOKUP(A325,Nadpłaty!$E:$F,2,FALSE),Nadpłaty!$I$2*Kredyt!$B$7),T325-V325,IF(A325&gt;MAX(Nadpłaty!$E:$E),Nadpłaty!$I$2*Kredyt!$B$7,IFERROR(VLOOKUP(A325,Nadpłaty!$E:$F,2,FALSE),0)))))</f>
        <v>0</v>
      </c>
      <c r="V325" s="40" t="str">
        <f t="shared" si="87"/>
        <v/>
      </c>
      <c r="W325" s="41" t="str">
        <f t="shared" si="79"/>
        <v/>
      </c>
      <c r="X325" s="42">
        <f t="shared" si="90"/>
        <v>0</v>
      </c>
      <c r="Y325" s="2"/>
    </row>
    <row r="326" spans="1:25" ht="12.75" customHeight="1" x14ac:dyDescent="0.2">
      <c r="A326" s="27">
        <f t="shared" si="88"/>
        <v>53508</v>
      </c>
      <c r="B326" s="25">
        <f>ROWS($B$23:B326)</f>
        <v>304</v>
      </c>
      <c r="C326" s="34">
        <f>MIN(IF(A326&lt;=WIBOR!$K$5,0,ROUND(YEARFRAC(A326,WIBOR!$K$5)*12,0)),$B$10)</f>
        <v>36</v>
      </c>
      <c r="D326" s="28">
        <f>($B$9-IF(Kredyt!$B$5="3M",WIBOR!$K$6,WIBOR!$K$7)/100)*MIN(IF(A326&lt;=WIBOR!$K$5,0,ROUND(YEARFRAC(A326,WIBOR!$K$5)*12,0)),$B$10)/$B$10+IF(Kredyt!$B$5="3M",WIBOR!$K$6,WIBOR!$K$7)/100</f>
        <v>0.04</v>
      </c>
      <c r="E326" s="28">
        <f>IFERROR(VLOOKUP(A326,WIBOR!$F:$H,IF(Kredyt!$B$5="3M",2,3),FALSE)/100,$B$9)</f>
        <v>0.04</v>
      </c>
      <c r="F326" s="26">
        <f t="shared" si="91"/>
        <v>6.0999999999999999E-2</v>
      </c>
      <c r="G326" s="39">
        <f t="shared" si="80"/>
        <v>128566.6666666721</v>
      </c>
      <c r="H326" s="40">
        <f t="shared" si="74"/>
        <v>2255.5555555555557</v>
      </c>
      <c r="I326" s="41">
        <f t="shared" si="81"/>
        <v>653.54722222224984</v>
      </c>
      <c r="J326" s="42">
        <f t="shared" si="75"/>
        <v>2909.1027777778054</v>
      </c>
      <c r="K326" s="39">
        <f t="shared" si="82"/>
        <v>245392.01716006626</v>
      </c>
      <c r="L326" s="40">
        <f t="shared" si="89"/>
        <v>3722.3530401819289</v>
      </c>
      <c r="M326" s="41">
        <f t="shared" si="76"/>
        <v>1247.40942056367</v>
      </c>
      <c r="N326" s="42">
        <f t="shared" si="77"/>
        <v>4969.7624607455991</v>
      </c>
      <c r="O326" s="39" t="str">
        <f t="shared" si="83"/>
        <v/>
      </c>
      <c r="P326" s="43">
        <f>IF(O326="",0,IF(A326&lt;MIN(Nadpłaty!E:E),0,IF(O326&lt;IFERROR(VLOOKUP(A326,Nadpłaty!$E:$F,2,FALSE),Nadpłaty!$I$2*Kredyt!$B$7),O326-Q326,IF(A326&gt;MAX(Nadpłaty!$E:$E),Nadpłaty!$I$2*Kredyt!$B$7,IFERROR(VLOOKUP(A326,Nadpłaty!$E:$F,2,FALSE),0)))))</f>
        <v>0</v>
      </c>
      <c r="Q326" s="40" t="str">
        <f t="shared" si="84"/>
        <v/>
      </c>
      <c r="R326" s="41" t="str">
        <f t="shared" si="85"/>
        <v/>
      </c>
      <c r="S326" s="42">
        <f t="shared" si="78"/>
        <v>0</v>
      </c>
      <c r="T326" s="39" t="str">
        <f t="shared" si="86"/>
        <v/>
      </c>
      <c r="U326" s="43">
        <f>IF(T326="",0,IF(A326&lt;MIN(Nadpłaty!J:J),0,IF(T326&lt;IFERROR(VLOOKUP(A326,Nadpłaty!$E:$F,2,FALSE),Nadpłaty!$I$2*Kredyt!$B$7),T326-V326,IF(A326&gt;MAX(Nadpłaty!$E:$E),Nadpłaty!$I$2*Kredyt!$B$7,IFERROR(VLOOKUP(A326,Nadpłaty!$E:$F,2,FALSE),0)))))</f>
        <v>0</v>
      </c>
      <c r="V326" s="40" t="str">
        <f t="shared" si="87"/>
        <v/>
      </c>
      <c r="W326" s="41" t="str">
        <f t="shared" si="79"/>
        <v/>
      </c>
      <c r="X326" s="42">
        <f t="shared" si="90"/>
        <v>0</v>
      </c>
      <c r="Y326" s="2"/>
    </row>
    <row r="327" spans="1:25" ht="12.75" customHeight="1" x14ac:dyDescent="0.2">
      <c r="A327" s="27">
        <f t="shared" si="88"/>
        <v>53539</v>
      </c>
      <c r="B327" s="25">
        <f>ROWS($B$23:B327)</f>
        <v>305</v>
      </c>
      <c r="C327" s="34">
        <f>MIN(IF(A327&lt;=WIBOR!$K$5,0,ROUND(YEARFRAC(A327,WIBOR!$K$5)*12,0)),$B$10)</f>
        <v>36</v>
      </c>
      <c r="D327" s="28">
        <f>($B$9-IF(Kredyt!$B$5="3M",WIBOR!$K$6,WIBOR!$K$7)/100)*MIN(IF(A327&lt;=WIBOR!$K$5,0,ROUND(YEARFRAC(A327,WIBOR!$K$5)*12,0)),$B$10)/$B$10+IF(Kredyt!$B$5="3M",WIBOR!$K$6,WIBOR!$K$7)/100</f>
        <v>0.04</v>
      </c>
      <c r="E327" s="28">
        <f>IFERROR(VLOOKUP(A327,WIBOR!$F:$H,IF(Kredyt!$B$5="3M",2,3),FALSE)/100,$B$9)</f>
        <v>0.04</v>
      </c>
      <c r="F327" s="26">
        <f t="shared" si="91"/>
        <v>6.0999999999999999E-2</v>
      </c>
      <c r="G327" s="39">
        <f t="shared" si="80"/>
        <v>126311.11111111654</v>
      </c>
      <c r="H327" s="40">
        <f t="shared" si="74"/>
        <v>2255.5555555555557</v>
      </c>
      <c r="I327" s="41">
        <f t="shared" si="81"/>
        <v>642.08148148150906</v>
      </c>
      <c r="J327" s="42">
        <f t="shared" si="75"/>
        <v>2897.6370370370646</v>
      </c>
      <c r="K327" s="39">
        <f t="shared" si="82"/>
        <v>241669.66411988434</v>
      </c>
      <c r="L327" s="40">
        <f t="shared" si="89"/>
        <v>3741.2750014695202</v>
      </c>
      <c r="M327" s="41">
        <f t="shared" si="76"/>
        <v>1228.4874592760787</v>
      </c>
      <c r="N327" s="42">
        <f t="shared" si="77"/>
        <v>4969.7624607455991</v>
      </c>
      <c r="O327" s="39" t="str">
        <f t="shared" si="83"/>
        <v/>
      </c>
      <c r="P327" s="43">
        <f>IF(O327="",0,IF(A327&lt;MIN(Nadpłaty!E:E),0,IF(O327&lt;IFERROR(VLOOKUP(A327,Nadpłaty!$E:$F,2,FALSE),Nadpłaty!$I$2*Kredyt!$B$7),O327-Q327,IF(A327&gt;MAX(Nadpłaty!$E:$E),Nadpłaty!$I$2*Kredyt!$B$7,IFERROR(VLOOKUP(A327,Nadpłaty!$E:$F,2,FALSE),0)))))</f>
        <v>0</v>
      </c>
      <c r="Q327" s="40" t="str">
        <f t="shared" si="84"/>
        <v/>
      </c>
      <c r="R327" s="41" t="str">
        <f t="shared" si="85"/>
        <v/>
      </c>
      <c r="S327" s="42">
        <f t="shared" si="78"/>
        <v>0</v>
      </c>
      <c r="T327" s="39" t="str">
        <f t="shared" si="86"/>
        <v/>
      </c>
      <c r="U327" s="43">
        <f>IF(T327="",0,IF(A327&lt;MIN(Nadpłaty!J:J),0,IF(T327&lt;IFERROR(VLOOKUP(A327,Nadpłaty!$E:$F,2,FALSE),Nadpłaty!$I$2*Kredyt!$B$7),T327-V327,IF(A327&gt;MAX(Nadpłaty!$E:$E),Nadpłaty!$I$2*Kredyt!$B$7,IFERROR(VLOOKUP(A327,Nadpłaty!$E:$F,2,FALSE),0)))))</f>
        <v>0</v>
      </c>
      <c r="V327" s="40" t="str">
        <f t="shared" si="87"/>
        <v/>
      </c>
      <c r="W327" s="41" t="str">
        <f t="shared" si="79"/>
        <v/>
      </c>
      <c r="X327" s="42">
        <f t="shared" si="90"/>
        <v>0</v>
      </c>
      <c r="Y327" s="2"/>
    </row>
    <row r="328" spans="1:25" ht="12.75" customHeight="1" x14ac:dyDescent="0.2">
      <c r="A328" s="27">
        <f t="shared" si="88"/>
        <v>53570</v>
      </c>
      <c r="B328" s="25">
        <f>ROWS($B$23:B328)</f>
        <v>306</v>
      </c>
      <c r="C328" s="34">
        <f>MIN(IF(A328&lt;=WIBOR!$K$5,0,ROUND(YEARFRAC(A328,WIBOR!$K$5)*12,0)),$B$10)</f>
        <v>36</v>
      </c>
      <c r="D328" s="28">
        <f>($B$9-IF(Kredyt!$B$5="3M",WIBOR!$K$6,WIBOR!$K$7)/100)*MIN(IF(A328&lt;=WIBOR!$K$5,0,ROUND(YEARFRAC(A328,WIBOR!$K$5)*12,0)),$B$10)/$B$10+IF(Kredyt!$B$5="3M",WIBOR!$K$6,WIBOR!$K$7)/100</f>
        <v>0.04</v>
      </c>
      <c r="E328" s="28">
        <f>IFERROR(VLOOKUP(A328,WIBOR!$F:$H,IF(Kredyt!$B$5="3M",2,3),FALSE)/100,$B$9)</f>
        <v>0.04</v>
      </c>
      <c r="F328" s="26">
        <f t="shared" si="91"/>
        <v>6.0999999999999999E-2</v>
      </c>
      <c r="G328" s="39">
        <f t="shared" si="80"/>
        <v>124055.55555556098</v>
      </c>
      <c r="H328" s="40">
        <f t="shared" si="74"/>
        <v>2255.5555555555557</v>
      </c>
      <c r="I328" s="41">
        <f t="shared" si="81"/>
        <v>630.61574074076827</v>
      </c>
      <c r="J328" s="42">
        <f t="shared" si="75"/>
        <v>2886.1712962963238</v>
      </c>
      <c r="K328" s="39">
        <f t="shared" si="82"/>
        <v>237928.38911841481</v>
      </c>
      <c r="L328" s="40">
        <f t="shared" si="89"/>
        <v>3760.2931493936571</v>
      </c>
      <c r="M328" s="41">
        <f t="shared" si="76"/>
        <v>1209.4693113519418</v>
      </c>
      <c r="N328" s="42">
        <f t="shared" si="77"/>
        <v>4969.7624607455991</v>
      </c>
      <c r="O328" s="39" t="str">
        <f t="shared" si="83"/>
        <v/>
      </c>
      <c r="P328" s="43">
        <f>IF(O328="",0,IF(A328&lt;MIN(Nadpłaty!E:E),0,IF(O328&lt;IFERROR(VLOOKUP(A328,Nadpłaty!$E:$F,2,FALSE),Nadpłaty!$I$2*Kredyt!$B$7),O328-Q328,IF(A328&gt;MAX(Nadpłaty!$E:$E),Nadpłaty!$I$2*Kredyt!$B$7,IFERROR(VLOOKUP(A328,Nadpłaty!$E:$F,2,FALSE),0)))))</f>
        <v>0</v>
      </c>
      <c r="Q328" s="40" t="str">
        <f t="shared" si="84"/>
        <v/>
      </c>
      <c r="R328" s="41" t="str">
        <f t="shared" si="85"/>
        <v/>
      </c>
      <c r="S328" s="42">
        <f t="shared" si="78"/>
        <v>0</v>
      </c>
      <c r="T328" s="39" t="str">
        <f t="shared" si="86"/>
        <v/>
      </c>
      <c r="U328" s="43">
        <f>IF(T328="",0,IF(A328&lt;MIN(Nadpłaty!J:J),0,IF(T328&lt;IFERROR(VLOOKUP(A328,Nadpłaty!$E:$F,2,FALSE),Nadpłaty!$I$2*Kredyt!$B$7),T328-V328,IF(A328&gt;MAX(Nadpłaty!$E:$E),Nadpłaty!$I$2*Kredyt!$B$7,IFERROR(VLOOKUP(A328,Nadpłaty!$E:$F,2,FALSE),0)))))</f>
        <v>0</v>
      </c>
      <c r="V328" s="40" t="str">
        <f t="shared" si="87"/>
        <v/>
      </c>
      <c r="W328" s="41" t="str">
        <f t="shared" si="79"/>
        <v/>
      </c>
      <c r="X328" s="42">
        <f t="shared" si="90"/>
        <v>0</v>
      </c>
      <c r="Y328" s="2"/>
    </row>
    <row r="329" spans="1:25" ht="12.75" customHeight="1" x14ac:dyDescent="0.2">
      <c r="A329" s="27">
        <f t="shared" si="88"/>
        <v>53600</v>
      </c>
      <c r="B329" s="25">
        <f>ROWS($B$23:B329)</f>
        <v>307</v>
      </c>
      <c r="C329" s="34">
        <f>MIN(IF(A329&lt;=WIBOR!$K$5,0,ROUND(YEARFRAC(A329,WIBOR!$K$5)*12,0)),$B$10)</f>
        <v>36</v>
      </c>
      <c r="D329" s="28">
        <f>($B$9-IF(Kredyt!$B$5="3M",WIBOR!$K$6,WIBOR!$K$7)/100)*MIN(IF(A329&lt;=WIBOR!$K$5,0,ROUND(YEARFRAC(A329,WIBOR!$K$5)*12,0)),$B$10)/$B$10+IF(Kredyt!$B$5="3M",WIBOR!$K$6,WIBOR!$K$7)/100</f>
        <v>0.04</v>
      </c>
      <c r="E329" s="28">
        <f>IFERROR(VLOOKUP(A329,WIBOR!$F:$H,IF(Kredyt!$B$5="3M",2,3),FALSE)/100,$B$9)</f>
        <v>0.04</v>
      </c>
      <c r="F329" s="26">
        <f t="shared" si="91"/>
        <v>6.0999999999999999E-2</v>
      </c>
      <c r="G329" s="39">
        <f t="shared" si="80"/>
        <v>121800.00000000541</v>
      </c>
      <c r="H329" s="40">
        <f t="shared" si="74"/>
        <v>2255.5555555555557</v>
      </c>
      <c r="I329" s="41">
        <f t="shared" si="81"/>
        <v>619.15000000002749</v>
      </c>
      <c r="J329" s="42">
        <f t="shared" si="75"/>
        <v>2874.705555555583</v>
      </c>
      <c r="K329" s="39">
        <f t="shared" si="82"/>
        <v>234168.09596902115</v>
      </c>
      <c r="L329" s="40">
        <f t="shared" si="89"/>
        <v>3779.4079729030741</v>
      </c>
      <c r="M329" s="41">
        <f t="shared" si="76"/>
        <v>1190.3544878425241</v>
      </c>
      <c r="N329" s="42">
        <f t="shared" si="77"/>
        <v>4969.7624607455982</v>
      </c>
      <c r="O329" s="39" t="str">
        <f t="shared" si="83"/>
        <v/>
      </c>
      <c r="P329" s="43">
        <f>IF(O329="",0,IF(A329&lt;MIN(Nadpłaty!E:E),0,IF(O329&lt;IFERROR(VLOOKUP(A329,Nadpłaty!$E:$F,2,FALSE),Nadpłaty!$I$2*Kredyt!$B$7),O329-Q329,IF(A329&gt;MAX(Nadpłaty!$E:$E),Nadpłaty!$I$2*Kredyt!$B$7,IFERROR(VLOOKUP(A329,Nadpłaty!$E:$F,2,FALSE),0)))))</f>
        <v>0</v>
      </c>
      <c r="Q329" s="40" t="str">
        <f t="shared" si="84"/>
        <v/>
      </c>
      <c r="R329" s="41" t="str">
        <f t="shared" si="85"/>
        <v/>
      </c>
      <c r="S329" s="42">
        <f t="shared" si="78"/>
        <v>0</v>
      </c>
      <c r="T329" s="39" t="str">
        <f t="shared" si="86"/>
        <v/>
      </c>
      <c r="U329" s="43">
        <f>IF(T329="",0,IF(A329&lt;MIN(Nadpłaty!J:J),0,IF(T329&lt;IFERROR(VLOOKUP(A329,Nadpłaty!$E:$F,2,FALSE),Nadpłaty!$I$2*Kredyt!$B$7),T329-V329,IF(A329&gt;MAX(Nadpłaty!$E:$E),Nadpłaty!$I$2*Kredyt!$B$7,IFERROR(VLOOKUP(A329,Nadpłaty!$E:$F,2,FALSE),0)))))</f>
        <v>0</v>
      </c>
      <c r="V329" s="40" t="str">
        <f t="shared" si="87"/>
        <v/>
      </c>
      <c r="W329" s="41" t="str">
        <f t="shared" si="79"/>
        <v/>
      </c>
      <c r="X329" s="42">
        <f t="shared" si="90"/>
        <v>0</v>
      </c>
      <c r="Y329" s="2"/>
    </row>
    <row r="330" spans="1:25" ht="12.75" customHeight="1" x14ac:dyDescent="0.2">
      <c r="A330" s="27">
        <f t="shared" si="88"/>
        <v>53631</v>
      </c>
      <c r="B330" s="25">
        <f>ROWS($B$23:B330)</f>
        <v>308</v>
      </c>
      <c r="C330" s="34">
        <f>MIN(IF(A330&lt;=WIBOR!$K$5,0,ROUND(YEARFRAC(A330,WIBOR!$K$5)*12,0)),$B$10)</f>
        <v>36</v>
      </c>
      <c r="D330" s="28">
        <f>($B$9-IF(Kredyt!$B$5="3M",WIBOR!$K$6,WIBOR!$K$7)/100)*MIN(IF(A330&lt;=WIBOR!$K$5,0,ROUND(YEARFRAC(A330,WIBOR!$K$5)*12,0)),$B$10)/$B$10+IF(Kredyt!$B$5="3M",WIBOR!$K$6,WIBOR!$K$7)/100</f>
        <v>0.04</v>
      </c>
      <c r="E330" s="28">
        <f>IFERROR(VLOOKUP(A330,WIBOR!$F:$H,IF(Kredyt!$B$5="3M",2,3),FALSE)/100,$B$9)</f>
        <v>0.04</v>
      </c>
      <c r="F330" s="26">
        <f t="shared" si="91"/>
        <v>6.0999999999999999E-2</v>
      </c>
      <c r="G330" s="39">
        <f t="shared" si="80"/>
        <v>119544.44444444985</v>
      </c>
      <c r="H330" s="40">
        <f t="shared" si="74"/>
        <v>2255.5555555555557</v>
      </c>
      <c r="I330" s="41">
        <f t="shared" si="81"/>
        <v>607.6842592592867</v>
      </c>
      <c r="J330" s="42">
        <f t="shared" si="75"/>
        <v>2863.2398148148422</v>
      </c>
      <c r="K330" s="39">
        <f t="shared" si="82"/>
        <v>230388.68799611807</v>
      </c>
      <c r="L330" s="40">
        <f t="shared" si="89"/>
        <v>3798.6199634319992</v>
      </c>
      <c r="M330" s="41">
        <f t="shared" si="76"/>
        <v>1171.1424973136002</v>
      </c>
      <c r="N330" s="42">
        <f t="shared" si="77"/>
        <v>4969.7624607455991</v>
      </c>
      <c r="O330" s="39" t="str">
        <f t="shared" si="83"/>
        <v/>
      </c>
      <c r="P330" s="43">
        <f>IF(O330="",0,IF(A330&lt;MIN(Nadpłaty!E:E),0,IF(O330&lt;IFERROR(VLOOKUP(A330,Nadpłaty!$E:$F,2,FALSE),Nadpłaty!$I$2*Kredyt!$B$7),O330-Q330,IF(A330&gt;MAX(Nadpłaty!$E:$E),Nadpłaty!$I$2*Kredyt!$B$7,IFERROR(VLOOKUP(A330,Nadpłaty!$E:$F,2,FALSE),0)))))</f>
        <v>0</v>
      </c>
      <c r="Q330" s="40" t="str">
        <f t="shared" si="84"/>
        <v/>
      </c>
      <c r="R330" s="41" t="str">
        <f t="shared" si="85"/>
        <v/>
      </c>
      <c r="S330" s="42">
        <f t="shared" si="78"/>
        <v>0</v>
      </c>
      <c r="T330" s="39" t="str">
        <f t="shared" si="86"/>
        <v/>
      </c>
      <c r="U330" s="43">
        <f>IF(T330="",0,IF(A330&lt;MIN(Nadpłaty!J:J),0,IF(T330&lt;IFERROR(VLOOKUP(A330,Nadpłaty!$E:$F,2,FALSE),Nadpłaty!$I$2*Kredyt!$B$7),T330-V330,IF(A330&gt;MAX(Nadpłaty!$E:$E),Nadpłaty!$I$2*Kredyt!$B$7,IFERROR(VLOOKUP(A330,Nadpłaty!$E:$F,2,FALSE),0)))))</f>
        <v>0</v>
      </c>
      <c r="V330" s="40" t="str">
        <f t="shared" si="87"/>
        <v/>
      </c>
      <c r="W330" s="41" t="str">
        <f t="shared" si="79"/>
        <v/>
      </c>
      <c r="X330" s="42">
        <f t="shared" si="90"/>
        <v>0</v>
      </c>
      <c r="Y330" s="2"/>
    </row>
    <row r="331" spans="1:25" ht="12.75" customHeight="1" x14ac:dyDescent="0.2">
      <c r="A331" s="27">
        <f t="shared" si="88"/>
        <v>53661</v>
      </c>
      <c r="B331" s="25">
        <f>ROWS($B$23:B331)</f>
        <v>309</v>
      </c>
      <c r="C331" s="34">
        <f>MIN(IF(A331&lt;=WIBOR!$K$5,0,ROUND(YEARFRAC(A331,WIBOR!$K$5)*12,0)),$B$10)</f>
        <v>36</v>
      </c>
      <c r="D331" s="28">
        <f>($B$9-IF(Kredyt!$B$5="3M",WIBOR!$K$6,WIBOR!$K$7)/100)*MIN(IF(A331&lt;=WIBOR!$K$5,0,ROUND(YEARFRAC(A331,WIBOR!$K$5)*12,0)),$B$10)/$B$10+IF(Kredyt!$B$5="3M",WIBOR!$K$6,WIBOR!$K$7)/100</f>
        <v>0.04</v>
      </c>
      <c r="E331" s="28">
        <f>IFERROR(VLOOKUP(A331,WIBOR!$F:$H,IF(Kredyt!$B$5="3M",2,3),FALSE)/100,$B$9)</f>
        <v>0.04</v>
      </c>
      <c r="F331" s="26">
        <f t="shared" si="91"/>
        <v>6.0999999999999999E-2</v>
      </c>
      <c r="G331" s="39">
        <f t="shared" si="80"/>
        <v>117288.88888889429</v>
      </c>
      <c r="H331" s="40">
        <f t="shared" si="74"/>
        <v>2255.5555555555557</v>
      </c>
      <c r="I331" s="41">
        <f t="shared" si="81"/>
        <v>596.21851851854592</v>
      </c>
      <c r="J331" s="42">
        <f t="shared" si="75"/>
        <v>2851.7740740741015</v>
      </c>
      <c r="K331" s="39">
        <f t="shared" si="82"/>
        <v>226590.06803268607</v>
      </c>
      <c r="L331" s="40">
        <f t="shared" si="89"/>
        <v>3817.9296149127786</v>
      </c>
      <c r="M331" s="41">
        <f t="shared" si="76"/>
        <v>1151.8328458328208</v>
      </c>
      <c r="N331" s="42">
        <f t="shared" si="77"/>
        <v>4969.7624607455991</v>
      </c>
      <c r="O331" s="39" t="str">
        <f t="shared" si="83"/>
        <v/>
      </c>
      <c r="P331" s="43">
        <f>IF(O331="",0,IF(A331&lt;MIN(Nadpłaty!E:E),0,IF(O331&lt;IFERROR(VLOOKUP(A331,Nadpłaty!$E:$F,2,FALSE),Nadpłaty!$I$2*Kredyt!$B$7),O331-Q331,IF(A331&gt;MAX(Nadpłaty!$E:$E),Nadpłaty!$I$2*Kredyt!$B$7,IFERROR(VLOOKUP(A331,Nadpłaty!$E:$F,2,FALSE),0)))))</f>
        <v>0</v>
      </c>
      <c r="Q331" s="40" t="str">
        <f t="shared" si="84"/>
        <v/>
      </c>
      <c r="R331" s="41" t="str">
        <f t="shared" si="85"/>
        <v/>
      </c>
      <c r="S331" s="42">
        <f t="shared" si="78"/>
        <v>0</v>
      </c>
      <c r="T331" s="39" t="str">
        <f t="shared" si="86"/>
        <v/>
      </c>
      <c r="U331" s="43">
        <f>IF(T331="",0,IF(A331&lt;MIN(Nadpłaty!J:J),0,IF(T331&lt;IFERROR(VLOOKUP(A331,Nadpłaty!$E:$F,2,FALSE),Nadpłaty!$I$2*Kredyt!$B$7),T331-V331,IF(A331&gt;MAX(Nadpłaty!$E:$E),Nadpłaty!$I$2*Kredyt!$B$7,IFERROR(VLOOKUP(A331,Nadpłaty!$E:$F,2,FALSE),0)))))</f>
        <v>0</v>
      </c>
      <c r="V331" s="40" t="str">
        <f t="shared" si="87"/>
        <v/>
      </c>
      <c r="W331" s="41" t="str">
        <f t="shared" si="79"/>
        <v/>
      </c>
      <c r="X331" s="42">
        <f t="shared" si="90"/>
        <v>0</v>
      </c>
      <c r="Y331" s="2"/>
    </row>
    <row r="332" spans="1:25" ht="12.75" customHeight="1" x14ac:dyDescent="0.2">
      <c r="A332" s="27">
        <f t="shared" si="88"/>
        <v>53692</v>
      </c>
      <c r="B332" s="25">
        <f>ROWS($B$23:B332)</f>
        <v>310</v>
      </c>
      <c r="C332" s="34">
        <f>MIN(IF(A332&lt;=WIBOR!$K$5,0,ROUND(YEARFRAC(A332,WIBOR!$K$5)*12,0)),$B$10)</f>
        <v>36</v>
      </c>
      <c r="D332" s="28">
        <f>($B$9-IF(Kredyt!$B$5="3M",WIBOR!$K$6,WIBOR!$K$7)/100)*MIN(IF(A332&lt;=WIBOR!$K$5,0,ROUND(YEARFRAC(A332,WIBOR!$K$5)*12,0)),$B$10)/$B$10+IF(Kredyt!$B$5="3M",WIBOR!$K$6,WIBOR!$K$7)/100</f>
        <v>0.04</v>
      </c>
      <c r="E332" s="28">
        <f>IFERROR(VLOOKUP(A332,WIBOR!$F:$H,IF(Kredyt!$B$5="3M",2,3),FALSE)/100,$B$9)</f>
        <v>0.04</v>
      </c>
      <c r="F332" s="26">
        <f t="shared" si="91"/>
        <v>6.0999999999999999E-2</v>
      </c>
      <c r="G332" s="39">
        <f t="shared" si="80"/>
        <v>115033.33333333873</v>
      </c>
      <c r="H332" s="40">
        <f t="shared" si="74"/>
        <v>2255.5555555555557</v>
      </c>
      <c r="I332" s="41">
        <f t="shared" si="81"/>
        <v>584.75277777780514</v>
      </c>
      <c r="J332" s="42">
        <f t="shared" si="75"/>
        <v>2840.3083333333607</v>
      </c>
      <c r="K332" s="39">
        <f t="shared" si="82"/>
        <v>222772.1384177733</v>
      </c>
      <c r="L332" s="40">
        <f t="shared" si="89"/>
        <v>3837.3374237885851</v>
      </c>
      <c r="M332" s="41">
        <f t="shared" si="76"/>
        <v>1132.4250369570143</v>
      </c>
      <c r="N332" s="42">
        <f t="shared" si="77"/>
        <v>4969.7624607455991</v>
      </c>
      <c r="O332" s="39" t="str">
        <f t="shared" si="83"/>
        <v/>
      </c>
      <c r="P332" s="43">
        <f>IF(O332="",0,IF(A332&lt;MIN(Nadpłaty!E:E),0,IF(O332&lt;IFERROR(VLOOKUP(A332,Nadpłaty!$E:$F,2,FALSE),Nadpłaty!$I$2*Kredyt!$B$7),O332-Q332,IF(A332&gt;MAX(Nadpłaty!$E:$E),Nadpłaty!$I$2*Kredyt!$B$7,IFERROR(VLOOKUP(A332,Nadpłaty!$E:$F,2,FALSE),0)))))</f>
        <v>0</v>
      </c>
      <c r="Q332" s="40" t="str">
        <f t="shared" si="84"/>
        <v/>
      </c>
      <c r="R332" s="41" t="str">
        <f t="shared" si="85"/>
        <v/>
      </c>
      <c r="S332" s="42">
        <f t="shared" si="78"/>
        <v>0</v>
      </c>
      <c r="T332" s="39" t="str">
        <f t="shared" si="86"/>
        <v/>
      </c>
      <c r="U332" s="43">
        <f>IF(T332="",0,IF(A332&lt;MIN(Nadpłaty!J:J),0,IF(T332&lt;IFERROR(VLOOKUP(A332,Nadpłaty!$E:$F,2,FALSE),Nadpłaty!$I$2*Kredyt!$B$7),T332-V332,IF(A332&gt;MAX(Nadpłaty!$E:$E),Nadpłaty!$I$2*Kredyt!$B$7,IFERROR(VLOOKUP(A332,Nadpłaty!$E:$F,2,FALSE),0)))))</f>
        <v>0</v>
      </c>
      <c r="V332" s="40" t="str">
        <f t="shared" si="87"/>
        <v/>
      </c>
      <c r="W332" s="41" t="str">
        <f t="shared" si="79"/>
        <v/>
      </c>
      <c r="X332" s="42">
        <f t="shared" si="90"/>
        <v>0</v>
      </c>
      <c r="Y332" s="2"/>
    </row>
    <row r="333" spans="1:25" ht="12.75" customHeight="1" x14ac:dyDescent="0.2">
      <c r="A333" s="27">
        <f t="shared" si="88"/>
        <v>53723</v>
      </c>
      <c r="B333" s="25">
        <f>ROWS($B$23:B333)</f>
        <v>311</v>
      </c>
      <c r="C333" s="34">
        <f>MIN(IF(A333&lt;=WIBOR!$K$5,0,ROUND(YEARFRAC(A333,WIBOR!$K$5)*12,0)),$B$10)</f>
        <v>36</v>
      </c>
      <c r="D333" s="28">
        <f>($B$9-IF(Kredyt!$B$5="3M",WIBOR!$K$6,WIBOR!$K$7)/100)*MIN(IF(A333&lt;=WIBOR!$K$5,0,ROUND(YEARFRAC(A333,WIBOR!$K$5)*12,0)),$B$10)/$B$10+IF(Kredyt!$B$5="3M",WIBOR!$K$6,WIBOR!$K$7)/100</f>
        <v>0.04</v>
      </c>
      <c r="E333" s="28">
        <f>IFERROR(VLOOKUP(A333,WIBOR!$F:$H,IF(Kredyt!$B$5="3M",2,3),FALSE)/100,$B$9)</f>
        <v>0.04</v>
      </c>
      <c r="F333" s="26">
        <f t="shared" si="91"/>
        <v>6.0999999999999999E-2</v>
      </c>
      <c r="G333" s="39">
        <f t="shared" si="80"/>
        <v>112777.77777778317</v>
      </c>
      <c r="H333" s="40">
        <f t="shared" si="74"/>
        <v>2255.5555555555557</v>
      </c>
      <c r="I333" s="41">
        <f t="shared" si="81"/>
        <v>573.28703703706435</v>
      </c>
      <c r="J333" s="42">
        <f t="shared" si="75"/>
        <v>2828.8425925926199</v>
      </c>
      <c r="K333" s="39">
        <f t="shared" si="82"/>
        <v>218934.80099398471</v>
      </c>
      <c r="L333" s="40">
        <f t="shared" si="89"/>
        <v>3856.8438890261773</v>
      </c>
      <c r="M333" s="41">
        <f t="shared" si="76"/>
        <v>1112.9185717194223</v>
      </c>
      <c r="N333" s="42">
        <f t="shared" si="77"/>
        <v>4969.7624607456</v>
      </c>
      <c r="O333" s="39" t="str">
        <f t="shared" si="83"/>
        <v/>
      </c>
      <c r="P333" s="43">
        <f>IF(O333="",0,IF(A333&lt;MIN(Nadpłaty!E:E),0,IF(O333&lt;IFERROR(VLOOKUP(A333,Nadpłaty!$E:$F,2,FALSE),Nadpłaty!$I$2*Kredyt!$B$7),O333-Q333,IF(A333&gt;MAX(Nadpłaty!$E:$E),Nadpłaty!$I$2*Kredyt!$B$7,IFERROR(VLOOKUP(A333,Nadpłaty!$E:$F,2,FALSE),0)))))</f>
        <v>0</v>
      </c>
      <c r="Q333" s="40" t="str">
        <f t="shared" si="84"/>
        <v/>
      </c>
      <c r="R333" s="41" t="str">
        <f t="shared" si="85"/>
        <v/>
      </c>
      <c r="S333" s="42">
        <f t="shared" si="78"/>
        <v>0</v>
      </c>
      <c r="T333" s="39" t="str">
        <f t="shared" si="86"/>
        <v/>
      </c>
      <c r="U333" s="43">
        <f>IF(T333="",0,IF(A333&lt;MIN(Nadpłaty!J:J),0,IF(T333&lt;IFERROR(VLOOKUP(A333,Nadpłaty!$E:$F,2,FALSE),Nadpłaty!$I$2*Kredyt!$B$7),T333-V333,IF(A333&gt;MAX(Nadpłaty!$E:$E),Nadpłaty!$I$2*Kredyt!$B$7,IFERROR(VLOOKUP(A333,Nadpłaty!$E:$F,2,FALSE),0)))))</f>
        <v>0</v>
      </c>
      <c r="V333" s="40" t="str">
        <f t="shared" si="87"/>
        <v/>
      </c>
      <c r="W333" s="41" t="str">
        <f t="shared" si="79"/>
        <v/>
      </c>
      <c r="X333" s="42">
        <f t="shared" si="90"/>
        <v>0</v>
      </c>
      <c r="Y333" s="2"/>
    </row>
    <row r="334" spans="1:25" ht="12.75" customHeight="1" x14ac:dyDescent="0.2">
      <c r="A334" s="27">
        <f t="shared" si="88"/>
        <v>53751</v>
      </c>
      <c r="B334" s="25">
        <f>ROWS($B$23:B334)</f>
        <v>312</v>
      </c>
      <c r="C334" s="34">
        <f>MIN(IF(A334&lt;=WIBOR!$K$5,0,ROUND(YEARFRAC(A334,WIBOR!$K$5)*12,0)),$B$10)</f>
        <v>36</v>
      </c>
      <c r="D334" s="28">
        <f>($B$9-IF(Kredyt!$B$5="3M",WIBOR!$K$6,WIBOR!$K$7)/100)*MIN(IF(A334&lt;=WIBOR!$K$5,0,ROUND(YEARFRAC(A334,WIBOR!$K$5)*12,0)),$B$10)/$B$10+IF(Kredyt!$B$5="3M",WIBOR!$K$6,WIBOR!$K$7)/100</f>
        <v>0.04</v>
      </c>
      <c r="E334" s="28">
        <f>IFERROR(VLOOKUP(A334,WIBOR!$F:$H,IF(Kredyt!$B$5="3M",2,3),FALSE)/100,$B$9)</f>
        <v>0.04</v>
      </c>
      <c r="F334" s="26">
        <f t="shared" si="91"/>
        <v>6.0999999999999999E-2</v>
      </c>
      <c r="G334" s="39">
        <f t="shared" si="80"/>
        <v>110522.2222222276</v>
      </c>
      <c r="H334" s="40">
        <f t="shared" si="74"/>
        <v>2255.5555555555557</v>
      </c>
      <c r="I334" s="41">
        <f t="shared" si="81"/>
        <v>561.82129629632357</v>
      </c>
      <c r="J334" s="42">
        <f t="shared" si="75"/>
        <v>2817.3768518518791</v>
      </c>
      <c r="K334" s="39">
        <f t="shared" si="82"/>
        <v>215077.95710495854</v>
      </c>
      <c r="L334" s="40">
        <f t="shared" si="89"/>
        <v>3876.4495121287264</v>
      </c>
      <c r="M334" s="41">
        <f t="shared" si="76"/>
        <v>1093.3129486168725</v>
      </c>
      <c r="N334" s="42">
        <f t="shared" si="77"/>
        <v>4969.7624607455991</v>
      </c>
      <c r="O334" s="39" t="str">
        <f t="shared" si="83"/>
        <v/>
      </c>
      <c r="P334" s="43">
        <f>IF(O334="",0,IF(A334&lt;MIN(Nadpłaty!E:E),0,IF(O334&lt;IFERROR(VLOOKUP(A334,Nadpłaty!$E:$F,2,FALSE),Nadpłaty!$I$2*Kredyt!$B$7),O334-Q334,IF(A334&gt;MAX(Nadpłaty!$E:$E),Nadpłaty!$I$2*Kredyt!$B$7,IFERROR(VLOOKUP(A334,Nadpłaty!$E:$F,2,FALSE),0)))))</f>
        <v>0</v>
      </c>
      <c r="Q334" s="40" t="str">
        <f t="shared" si="84"/>
        <v/>
      </c>
      <c r="R334" s="41" t="str">
        <f t="shared" si="85"/>
        <v/>
      </c>
      <c r="S334" s="42">
        <f t="shared" si="78"/>
        <v>0</v>
      </c>
      <c r="T334" s="39" t="str">
        <f t="shared" si="86"/>
        <v/>
      </c>
      <c r="U334" s="43">
        <f>IF(T334="",0,IF(A334&lt;MIN(Nadpłaty!J:J),0,IF(T334&lt;IFERROR(VLOOKUP(A334,Nadpłaty!$E:$F,2,FALSE),Nadpłaty!$I$2*Kredyt!$B$7),T334-V334,IF(A334&gt;MAX(Nadpłaty!$E:$E),Nadpłaty!$I$2*Kredyt!$B$7,IFERROR(VLOOKUP(A334,Nadpłaty!$E:$F,2,FALSE),0)))))</f>
        <v>0</v>
      </c>
      <c r="V334" s="40" t="str">
        <f t="shared" si="87"/>
        <v/>
      </c>
      <c r="W334" s="41" t="str">
        <f t="shared" si="79"/>
        <v/>
      </c>
      <c r="X334" s="42">
        <f t="shared" si="90"/>
        <v>0</v>
      </c>
      <c r="Y334" s="2"/>
    </row>
    <row r="335" spans="1:25" ht="12.75" customHeight="1" x14ac:dyDescent="0.2">
      <c r="A335" s="27">
        <f t="shared" si="88"/>
        <v>53782</v>
      </c>
      <c r="B335" s="25">
        <f>ROWS($B$23:B335)</f>
        <v>313</v>
      </c>
      <c r="C335" s="34">
        <f>MIN(IF(A335&lt;=WIBOR!$K$5,0,ROUND(YEARFRAC(A335,WIBOR!$K$5)*12,0)),$B$10)</f>
        <v>36</v>
      </c>
      <c r="D335" s="28">
        <f>($B$9-IF(Kredyt!$B$5="3M",WIBOR!$K$6,WIBOR!$K$7)/100)*MIN(IF(A335&lt;=WIBOR!$K$5,0,ROUND(YEARFRAC(A335,WIBOR!$K$5)*12,0)),$B$10)/$B$10+IF(Kredyt!$B$5="3M",WIBOR!$K$6,WIBOR!$K$7)/100</f>
        <v>0.04</v>
      </c>
      <c r="E335" s="28">
        <f>IFERROR(VLOOKUP(A335,WIBOR!$F:$H,IF(Kredyt!$B$5="3M",2,3),FALSE)/100,$B$9)</f>
        <v>0.04</v>
      </c>
      <c r="F335" s="26">
        <f t="shared" si="91"/>
        <v>6.0999999999999999E-2</v>
      </c>
      <c r="G335" s="39">
        <f t="shared" si="80"/>
        <v>108266.66666667204</v>
      </c>
      <c r="H335" s="40">
        <f t="shared" si="74"/>
        <v>2255.5555555555557</v>
      </c>
      <c r="I335" s="41">
        <f t="shared" si="81"/>
        <v>550.3555555555829</v>
      </c>
      <c r="J335" s="42">
        <f t="shared" si="75"/>
        <v>2805.9111111111388</v>
      </c>
      <c r="K335" s="39">
        <f t="shared" si="82"/>
        <v>211201.50759282982</v>
      </c>
      <c r="L335" s="40">
        <f t="shared" si="89"/>
        <v>3896.1547971487139</v>
      </c>
      <c r="M335" s="41">
        <f t="shared" si="76"/>
        <v>1073.607663596885</v>
      </c>
      <c r="N335" s="42">
        <f t="shared" si="77"/>
        <v>4969.7624607455991</v>
      </c>
      <c r="O335" s="39" t="str">
        <f t="shared" si="83"/>
        <v/>
      </c>
      <c r="P335" s="43">
        <f>IF(O335="",0,IF(A335&lt;MIN(Nadpłaty!E:E),0,IF(O335&lt;IFERROR(VLOOKUP(A335,Nadpłaty!$E:$F,2,FALSE),Nadpłaty!$I$2*Kredyt!$B$7),O335-Q335,IF(A335&gt;MAX(Nadpłaty!$E:$E),Nadpłaty!$I$2*Kredyt!$B$7,IFERROR(VLOOKUP(A335,Nadpłaty!$E:$F,2,FALSE),0)))))</f>
        <v>0</v>
      </c>
      <c r="Q335" s="40" t="str">
        <f t="shared" si="84"/>
        <v/>
      </c>
      <c r="R335" s="41" t="str">
        <f t="shared" si="85"/>
        <v/>
      </c>
      <c r="S335" s="42">
        <f t="shared" si="78"/>
        <v>0</v>
      </c>
      <c r="T335" s="39" t="str">
        <f t="shared" si="86"/>
        <v/>
      </c>
      <c r="U335" s="43">
        <f>IF(T335="",0,IF(A335&lt;MIN(Nadpłaty!J:J),0,IF(T335&lt;IFERROR(VLOOKUP(A335,Nadpłaty!$E:$F,2,FALSE),Nadpłaty!$I$2*Kredyt!$B$7),T335-V335,IF(A335&gt;MAX(Nadpłaty!$E:$E),Nadpłaty!$I$2*Kredyt!$B$7,IFERROR(VLOOKUP(A335,Nadpłaty!$E:$F,2,FALSE),0)))))</f>
        <v>0</v>
      </c>
      <c r="V335" s="40" t="str">
        <f t="shared" si="87"/>
        <v/>
      </c>
      <c r="W335" s="41" t="str">
        <f t="shared" si="79"/>
        <v/>
      </c>
      <c r="X335" s="42">
        <f t="shared" si="90"/>
        <v>0</v>
      </c>
      <c r="Y335" s="2"/>
    </row>
    <row r="336" spans="1:25" ht="12.75" customHeight="1" x14ac:dyDescent="0.2">
      <c r="A336" s="27">
        <f t="shared" si="88"/>
        <v>53812</v>
      </c>
      <c r="B336" s="25">
        <f>ROWS($B$23:B336)</f>
        <v>314</v>
      </c>
      <c r="C336" s="34">
        <f>MIN(IF(A336&lt;=WIBOR!$K$5,0,ROUND(YEARFRAC(A336,WIBOR!$K$5)*12,0)),$B$10)</f>
        <v>36</v>
      </c>
      <c r="D336" s="28">
        <f>($B$9-IF(Kredyt!$B$5="3M",WIBOR!$K$6,WIBOR!$K$7)/100)*MIN(IF(A336&lt;=WIBOR!$K$5,0,ROUND(YEARFRAC(A336,WIBOR!$K$5)*12,0)),$B$10)/$B$10+IF(Kredyt!$B$5="3M",WIBOR!$K$6,WIBOR!$K$7)/100</f>
        <v>0.04</v>
      </c>
      <c r="E336" s="28">
        <f>IFERROR(VLOOKUP(A336,WIBOR!$F:$H,IF(Kredyt!$B$5="3M",2,3),FALSE)/100,$B$9)</f>
        <v>0.04</v>
      </c>
      <c r="F336" s="26">
        <f t="shared" si="91"/>
        <v>6.0999999999999999E-2</v>
      </c>
      <c r="G336" s="39">
        <f t="shared" si="80"/>
        <v>106011.11111111648</v>
      </c>
      <c r="H336" s="40">
        <f t="shared" si="74"/>
        <v>2255.5555555555557</v>
      </c>
      <c r="I336" s="41">
        <f t="shared" si="81"/>
        <v>538.88981481484211</v>
      </c>
      <c r="J336" s="42">
        <f t="shared" si="75"/>
        <v>2794.4453703703975</v>
      </c>
      <c r="K336" s="39">
        <f t="shared" si="82"/>
        <v>207305.3527956811</v>
      </c>
      <c r="L336" s="40">
        <f t="shared" si="89"/>
        <v>3915.9602507008876</v>
      </c>
      <c r="M336" s="41">
        <f t="shared" si="76"/>
        <v>1053.8022100447122</v>
      </c>
      <c r="N336" s="42">
        <f t="shared" si="77"/>
        <v>4969.7624607456</v>
      </c>
      <c r="O336" s="39" t="str">
        <f t="shared" si="83"/>
        <v/>
      </c>
      <c r="P336" s="43">
        <f>IF(O336="",0,IF(A336&lt;MIN(Nadpłaty!E:E),0,IF(O336&lt;IFERROR(VLOOKUP(A336,Nadpłaty!$E:$F,2,FALSE),Nadpłaty!$I$2*Kredyt!$B$7),O336-Q336,IF(A336&gt;MAX(Nadpłaty!$E:$E),Nadpłaty!$I$2*Kredyt!$B$7,IFERROR(VLOOKUP(A336,Nadpłaty!$E:$F,2,FALSE),0)))))</f>
        <v>0</v>
      </c>
      <c r="Q336" s="40" t="str">
        <f t="shared" si="84"/>
        <v/>
      </c>
      <c r="R336" s="41" t="str">
        <f t="shared" si="85"/>
        <v/>
      </c>
      <c r="S336" s="42">
        <f t="shared" si="78"/>
        <v>0</v>
      </c>
      <c r="T336" s="39" t="str">
        <f t="shared" si="86"/>
        <v/>
      </c>
      <c r="U336" s="43">
        <f>IF(T336="",0,IF(A336&lt;MIN(Nadpłaty!J:J),0,IF(T336&lt;IFERROR(VLOOKUP(A336,Nadpłaty!$E:$F,2,FALSE),Nadpłaty!$I$2*Kredyt!$B$7),T336-V336,IF(A336&gt;MAX(Nadpłaty!$E:$E),Nadpłaty!$I$2*Kredyt!$B$7,IFERROR(VLOOKUP(A336,Nadpłaty!$E:$F,2,FALSE),0)))))</f>
        <v>0</v>
      </c>
      <c r="V336" s="40" t="str">
        <f t="shared" si="87"/>
        <v/>
      </c>
      <c r="W336" s="41" t="str">
        <f t="shared" si="79"/>
        <v/>
      </c>
      <c r="X336" s="42">
        <f t="shared" si="90"/>
        <v>0</v>
      </c>
      <c r="Y336" s="2"/>
    </row>
    <row r="337" spans="1:25" ht="12.75" customHeight="1" x14ac:dyDescent="0.2">
      <c r="A337" s="27">
        <f t="shared" si="88"/>
        <v>53843</v>
      </c>
      <c r="B337" s="25">
        <f>ROWS($B$23:B337)</f>
        <v>315</v>
      </c>
      <c r="C337" s="34">
        <f>MIN(IF(A337&lt;=WIBOR!$K$5,0,ROUND(YEARFRAC(A337,WIBOR!$K$5)*12,0)),$B$10)</f>
        <v>36</v>
      </c>
      <c r="D337" s="28">
        <f>($B$9-IF(Kredyt!$B$5="3M",WIBOR!$K$6,WIBOR!$K$7)/100)*MIN(IF(A337&lt;=WIBOR!$K$5,0,ROUND(YEARFRAC(A337,WIBOR!$K$5)*12,0)),$B$10)/$B$10+IF(Kredyt!$B$5="3M",WIBOR!$K$6,WIBOR!$K$7)/100</f>
        <v>0.04</v>
      </c>
      <c r="E337" s="28">
        <f>IFERROR(VLOOKUP(A337,WIBOR!$F:$H,IF(Kredyt!$B$5="3M",2,3),FALSE)/100,$B$9)</f>
        <v>0.04</v>
      </c>
      <c r="F337" s="26">
        <f t="shared" si="91"/>
        <v>6.0999999999999999E-2</v>
      </c>
      <c r="G337" s="39">
        <f t="shared" si="80"/>
        <v>103755.55555556092</v>
      </c>
      <c r="H337" s="40">
        <f t="shared" si="74"/>
        <v>2255.5555555555557</v>
      </c>
      <c r="I337" s="41">
        <f t="shared" si="81"/>
        <v>527.42407407410133</v>
      </c>
      <c r="J337" s="42">
        <f t="shared" si="75"/>
        <v>2782.9796296296572</v>
      </c>
      <c r="K337" s="39">
        <f t="shared" si="82"/>
        <v>203389.39254498022</v>
      </c>
      <c r="L337" s="40">
        <f t="shared" si="89"/>
        <v>3935.8663819752828</v>
      </c>
      <c r="M337" s="41">
        <f t="shared" si="76"/>
        <v>1033.8960787703161</v>
      </c>
      <c r="N337" s="42">
        <f t="shared" si="77"/>
        <v>4969.7624607455991</v>
      </c>
      <c r="O337" s="39" t="str">
        <f t="shared" si="83"/>
        <v/>
      </c>
      <c r="P337" s="43">
        <f>IF(O337="",0,IF(A337&lt;MIN(Nadpłaty!E:E),0,IF(O337&lt;IFERROR(VLOOKUP(A337,Nadpłaty!$E:$F,2,FALSE),Nadpłaty!$I$2*Kredyt!$B$7),O337-Q337,IF(A337&gt;MAX(Nadpłaty!$E:$E),Nadpłaty!$I$2*Kredyt!$B$7,IFERROR(VLOOKUP(A337,Nadpłaty!$E:$F,2,FALSE),0)))))</f>
        <v>0</v>
      </c>
      <c r="Q337" s="40" t="str">
        <f t="shared" si="84"/>
        <v/>
      </c>
      <c r="R337" s="41" t="str">
        <f t="shared" si="85"/>
        <v/>
      </c>
      <c r="S337" s="42">
        <f t="shared" si="78"/>
        <v>0</v>
      </c>
      <c r="T337" s="39" t="str">
        <f t="shared" si="86"/>
        <v/>
      </c>
      <c r="U337" s="43">
        <f>IF(T337="",0,IF(A337&lt;MIN(Nadpłaty!J:J),0,IF(T337&lt;IFERROR(VLOOKUP(A337,Nadpłaty!$E:$F,2,FALSE),Nadpłaty!$I$2*Kredyt!$B$7),T337-V337,IF(A337&gt;MAX(Nadpłaty!$E:$E),Nadpłaty!$I$2*Kredyt!$B$7,IFERROR(VLOOKUP(A337,Nadpłaty!$E:$F,2,FALSE),0)))))</f>
        <v>0</v>
      </c>
      <c r="V337" s="40" t="str">
        <f t="shared" si="87"/>
        <v/>
      </c>
      <c r="W337" s="41" t="str">
        <f t="shared" si="79"/>
        <v/>
      </c>
      <c r="X337" s="42">
        <f t="shared" si="90"/>
        <v>0</v>
      </c>
      <c r="Y337" s="2"/>
    </row>
    <row r="338" spans="1:25" ht="12.75" customHeight="1" x14ac:dyDescent="0.2">
      <c r="A338" s="27">
        <f t="shared" si="88"/>
        <v>53873</v>
      </c>
      <c r="B338" s="25">
        <f>ROWS($B$23:B338)</f>
        <v>316</v>
      </c>
      <c r="C338" s="34">
        <f>MIN(IF(A338&lt;=WIBOR!$K$5,0,ROUND(YEARFRAC(A338,WIBOR!$K$5)*12,0)),$B$10)</f>
        <v>36</v>
      </c>
      <c r="D338" s="28">
        <f>($B$9-IF(Kredyt!$B$5="3M",WIBOR!$K$6,WIBOR!$K$7)/100)*MIN(IF(A338&lt;=WIBOR!$K$5,0,ROUND(YEARFRAC(A338,WIBOR!$K$5)*12,0)),$B$10)/$B$10+IF(Kredyt!$B$5="3M",WIBOR!$K$6,WIBOR!$K$7)/100</f>
        <v>0.04</v>
      </c>
      <c r="E338" s="28">
        <f>IFERROR(VLOOKUP(A338,WIBOR!$F:$H,IF(Kredyt!$B$5="3M",2,3),FALSE)/100,$B$9)</f>
        <v>0.04</v>
      </c>
      <c r="F338" s="26">
        <f t="shared" si="91"/>
        <v>6.0999999999999999E-2</v>
      </c>
      <c r="G338" s="39">
        <f t="shared" si="80"/>
        <v>101500.00000000536</v>
      </c>
      <c r="H338" s="40">
        <f t="shared" si="74"/>
        <v>2255.5555555555557</v>
      </c>
      <c r="I338" s="41">
        <f t="shared" si="81"/>
        <v>515.95833333336054</v>
      </c>
      <c r="J338" s="42">
        <f t="shared" si="75"/>
        <v>2771.513888888916</v>
      </c>
      <c r="K338" s="39">
        <f t="shared" si="82"/>
        <v>199453.52616300495</v>
      </c>
      <c r="L338" s="40">
        <f t="shared" si="89"/>
        <v>3955.8737027503239</v>
      </c>
      <c r="M338" s="41">
        <f t="shared" si="76"/>
        <v>1013.8887579952751</v>
      </c>
      <c r="N338" s="42">
        <f t="shared" si="77"/>
        <v>4969.7624607455991</v>
      </c>
      <c r="O338" s="39" t="str">
        <f t="shared" si="83"/>
        <v/>
      </c>
      <c r="P338" s="43">
        <f>IF(O338="",0,IF(A338&lt;MIN(Nadpłaty!E:E),0,IF(O338&lt;IFERROR(VLOOKUP(A338,Nadpłaty!$E:$F,2,FALSE),Nadpłaty!$I$2*Kredyt!$B$7),O338-Q338,IF(A338&gt;MAX(Nadpłaty!$E:$E),Nadpłaty!$I$2*Kredyt!$B$7,IFERROR(VLOOKUP(A338,Nadpłaty!$E:$F,2,FALSE),0)))))</f>
        <v>0</v>
      </c>
      <c r="Q338" s="40" t="str">
        <f t="shared" si="84"/>
        <v/>
      </c>
      <c r="R338" s="41" t="str">
        <f t="shared" si="85"/>
        <v/>
      </c>
      <c r="S338" s="42">
        <f t="shared" si="78"/>
        <v>0</v>
      </c>
      <c r="T338" s="39" t="str">
        <f t="shared" si="86"/>
        <v/>
      </c>
      <c r="U338" s="43">
        <f>IF(T338="",0,IF(A338&lt;MIN(Nadpłaty!J:J),0,IF(T338&lt;IFERROR(VLOOKUP(A338,Nadpłaty!$E:$F,2,FALSE),Nadpłaty!$I$2*Kredyt!$B$7),T338-V338,IF(A338&gt;MAX(Nadpłaty!$E:$E),Nadpłaty!$I$2*Kredyt!$B$7,IFERROR(VLOOKUP(A338,Nadpłaty!$E:$F,2,FALSE),0)))))</f>
        <v>0</v>
      </c>
      <c r="V338" s="40" t="str">
        <f t="shared" si="87"/>
        <v/>
      </c>
      <c r="W338" s="41" t="str">
        <f t="shared" si="79"/>
        <v/>
      </c>
      <c r="X338" s="42">
        <f t="shared" si="90"/>
        <v>0</v>
      </c>
      <c r="Y338" s="2"/>
    </row>
    <row r="339" spans="1:25" ht="12.75" customHeight="1" x14ac:dyDescent="0.2">
      <c r="A339" s="27">
        <f t="shared" si="88"/>
        <v>53904</v>
      </c>
      <c r="B339" s="25">
        <f>ROWS($B$23:B339)</f>
        <v>317</v>
      </c>
      <c r="C339" s="34">
        <f>MIN(IF(A339&lt;=WIBOR!$K$5,0,ROUND(YEARFRAC(A339,WIBOR!$K$5)*12,0)),$B$10)</f>
        <v>36</v>
      </c>
      <c r="D339" s="28">
        <f>($B$9-IF(Kredyt!$B$5="3M",WIBOR!$K$6,WIBOR!$K$7)/100)*MIN(IF(A339&lt;=WIBOR!$K$5,0,ROUND(YEARFRAC(A339,WIBOR!$K$5)*12,0)),$B$10)/$B$10+IF(Kredyt!$B$5="3M",WIBOR!$K$6,WIBOR!$K$7)/100</f>
        <v>0.04</v>
      </c>
      <c r="E339" s="28">
        <f>IFERROR(VLOOKUP(A339,WIBOR!$F:$H,IF(Kredyt!$B$5="3M",2,3),FALSE)/100,$B$9)</f>
        <v>0.04</v>
      </c>
      <c r="F339" s="26">
        <f t="shared" si="91"/>
        <v>6.0999999999999999E-2</v>
      </c>
      <c r="G339" s="39">
        <f t="shared" si="80"/>
        <v>99244.444444449793</v>
      </c>
      <c r="H339" s="40">
        <f t="shared" si="74"/>
        <v>2255.5555555555557</v>
      </c>
      <c r="I339" s="41">
        <f t="shared" si="81"/>
        <v>504.49259259261976</v>
      </c>
      <c r="J339" s="42">
        <f t="shared" si="75"/>
        <v>2760.0481481481756</v>
      </c>
      <c r="K339" s="39">
        <f t="shared" si="82"/>
        <v>195497.65246025461</v>
      </c>
      <c r="L339" s="40">
        <f t="shared" si="89"/>
        <v>3975.9827274059717</v>
      </c>
      <c r="M339" s="41">
        <f t="shared" si="76"/>
        <v>993.77973333962757</v>
      </c>
      <c r="N339" s="42">
        <f t="shared" si="77"/>
        <v>4969.7624607455991</v>
      </c>
      <c r="O339" s="39" t="str">
        <f t="shared" si="83"/>
        <v/>
      </c>
      <c r="P339" s="43">
        <f>IF(O339="",0,IF(A339&lt;MIN(Nadpłaty!E:E),0,IF(O339&lt;IFERROR(VLOOKUP(A339,Nadpłaty!$E:$F,2,FALSE),Nadpłaty!$I$2*Kredyt!$B$7),O339-Q339,IF(A339&gt;MAX(Nadpłaty!$E:$E),Nadpłaty!$I$2*Kredyt!$B$7,IFERROR(VLOOKUP(A339,Nadpłaty!$E:$F,2,FALSE),0)))))</f>
        <v>0</v>
      </c>
      <c r="Q339" s="40" t="str">
        <f t="shared" si="84"/>
        <v/>
      </c>
      <c r="R339" s="41" t="str">
        <f t="shared" si="85"/>
        <v/>
      </c>
      <c r="S339" s="42">
        <f t="shared" si="78"/>
        <v>0</v>
      </c>
      <c r="T339" s="39" t="str">
        <f t="shared" si="86"/>
        <v/>
      </c>
      <c r="U339" s="43">
        <f>IF(T339="",0,IF(A339&lt;MIN(Nadpłaty!J:J),0,IF(T339&lt;IFERROR(VLOOKUP(A339,Nadpłaty!$E:$F,2,FALSE),Nadpłaty!$I$2*Kredyt!$B$7),T339-V339,IF(A339&gt;MAX(Nadpłaty!$E:$E),Nadpłaty!$I$2*Kredyt!$B$7,IFERROR(VLOOKUP(A339,Nadpłaty!$E:$F,2,FALSE),0)))))</f>
        <v>0</v>
      </c>
      <c r="V339" s="40" t="str">
        <f t="shared" si="87"/>
        <v/>
      </c>
      <c r="W339" s="41" t="str">
        <f t="shared" si="79"/>
        <v/>
      </c>
      <c r="X339" s="42">
        <f t="shared" si="90"/>
        <v>0</v>
      </c>
      <c r="Y339" s="2"/>
    </row>
    <row r="340" spans="1:25" ht="12.75" customHeight="1" x14ac:dyDescent="0.2">
      <c r="A340" s="27">
        <f t="shared" si="88"/>
        <v>53935</v>
      </c>
      <c r="B340" s="25">
        <f>ROWS($B$23:B340)</f>
        <v>318</v>
      </c>
      <c r="C340" s="34">
        <f>MIN(IF(A340&lt;=WIBOR!$K$5,0,ROUND(YEARFRAC(A340,WIBOR!$K$5)*12,0)),$B$10)</f>
        <v>36</v>
      </c>
      <c r="D340" s="28">
        <f>($B$9-IF(Kredyt!$B$5="3M",WIBOR!$K$6,WIBOR!$K$7)/100)*MIN(IF(A340&lt;=WIBOR!$K$5,0,ROUND(YEARFRAC(A340,WIBOR!$K$5)*12,0)),$B$10)/$B$10+IF(Kredyt!$B$5="3M",WIBOR!$K$6,WIBOR!$K$7)/100</f>
        <v>0.04</v>
      </c>
      <c r="E340" s="28">
        <f>IFERROR(VLOOKUP(A340,WIBOR!$F:$H,IF(Kredyt!$B$5="3M",2,3),FALSE)/100,$B$9)</f>
        <v>0.04</v>
      </c>
      <c r="F340" s="26">
        <f t="shared" si="91"/>
        <v>6.0999999999999999E-2</v>
      </c>
      <c r="G340" s="39">
        <f t="shared" si="80"/>
        <v>96988.888888894231</v>
      </c>
      <c r="H340" s="40">
        <f t="shared" si="74"/>
        <v>2255.5555555555557</v>
      </c>
      <c r="I340" s="41">
        <f t="shared" si="81"/>
        <v>493.02685185187897</v>
      </c>
      <c r="J340" s="42">
        <f t="shared" si="75"/>
        <v>2748.5824074074344</v>
      </c>
      <c r="K340" s="39">
        <f t="shared" si="82"/>
        <v>191521.66973284865</v>
      </c>
      <c r="L340" s="40">
        <f t="shared" si="89"/>
        <v>3996.1939729369519</v>
      </c>
      <c r="M340" s="41">
        <f t="shared" si="76"/>
        <v>973.56848780864721</v>
      </c>
      <c r="N340" s="42">
        <f t="shared" si="77"/>
        <v>4969.7624607455991</v>
      </c>
      <c r="O340" s="39" t="str">
        <f t="shared" si="83"/>
        <v/>
      </c>
      <c r="P340" s="43">
        <f>IF(O340="",0,IF(A340&lt;MIN(Nadpłaty!E:E),0,IF(O340&lt;IFERROR(VLOOKUP(A340,Nadpłaty!$E:$F,2,FALSE),Nadpłaty!$I$2*Kredyt!$B$7),O340-Q340,IF(A340&gt;MAX(Nadpłaty!$E:$E),Nadpłaty!$I$2*Kredyt!$B$7,IFERROR(VLOOKUP(A340,Nadpłaty!$E:$F,2,FALSE),0)))))</f>
        <v>0</v>
      </c>
      <c r="Q340" s="40" t="str">
        <f t="shared" si="84"/>
        <v/>
      </c>
      <c r="R340" s="41" t="str">
        <f t="shared" si="85"/>
        <v/>
      </c>
      <c r="S340" s="42">
        <f t="shared" si="78"/>
        <v>0</v>
      </c>
      <c r="T340" s="39" t="str">
        <f t="shared" si="86"/>
        <v/>
      </c>
      <c r="U340" s="43">
        <f>IF(T340="",0,IF(A340&lt;MIN(Nadpłaty!J:J),0,IF(T340&lt;IFERROR(VLOOKUP(A340,Nadpłaty!$E:$F,2,FALSE),Nadpłaty!$I$2*Kredyt!$B$7),T340-V340,IF(A340&gt;MAX(Nadpłaty!$E:$E),Nadpłaty!$I$2*Kredyt!$B$7,IFERROR(VLOOKUP(A340,Nadpłaty!$E:$F,2,FALSE),0)))))</f>
        <v>0</v>
      </c>
      <c r="V340" s="40" t="str">
        <f t="shared" si="87"/>
        <v/>
      </c>
      <c r="W340" s="41" t="str">
        <f t="shared" si="79"/>
        <v/>
      </c>
      <c r="X340" s="42">
        <f t="shared" si="90"/>
        <v>0</v>
      </c>
      <c r="Y340" s="2"/>
    </row>
    <row r="341" spans="1:25" ht="12.75" customHeight="1" x14ac:dyDescent="0.2">
      <c r="A341" s="27">
        <f t="shared" si="88"/>
        <v>53965</v>
      </c>
      <c r="B341" s="25">
        <f>ROWS($B$23:B341)</f>
        <v>319</v>
      </c>
      <c r="C341" s="34">
        <f>MIN(IF(A341&lt;=WIBOR!$K$5,0,ROUND(YEARFRAC(A341,WIBOR!$K$5)*12,0)),$B$10)</f>
        <v>36</v>
      </c>
      <c r="D341" s="28">
        <f>($B$9-IF(Kredyt!$B$5="3M",WIBOR!$K$6,WIBOR!$K$7)/100)*MIN(IF(A341&lt;=WIBOR!$K$5,0,ROUND(YEARFRAC(A341,WIBOR!$K$5)*12,0)),$B$10)/$B$10+IF(Kredyt!$B$5="3M",WIBOR!$K$6,WIBOR!$K$7)/100</f>
        <v>0.04</v>
      </c>
      <c r="E341" s="28">
        <f>IFERROR(VLOOKUP(A341,WIBOR!$F:$H,IF(Kredyt!$B$5="3M",2,3),FALSE)/100,$B$9)</f>
        <v>0.04</v>
      </c>
      <c r="F341" s="26">
        <f t="shared" si="91"/>
        <v>6.0999999999999999E-2</v>
      </c>
      <c r="G341" s="39">
        <f t="shared" si="80"/>
        <v>94733.333333338669</v>
      </c>
      <c r="H341" s="40">
        <f t="shared" si="74"/>
        <v>2255.5555555555557</v>
      </c>
      <c r="I341" s="41">
        <f t="shared" si="81"/>
        <v>481.56111111113819</v>
      </c>
      <c r="J341" s="42">
        <f t="shared" si="75"/>
        <v>2737.1166666666941</v>
      </c>
      <c r="K341" s="39">
        <f t="shared" si="82"/>
        <v>187525.4757599117</v>
      </c>
      <c r="L341" s="40">
        <f t="shared" si="89"/>
        <v>4016.5079589660486</v>
      </c>
      <c r="M341" s="41">
        <f t="shared" si="76"/>
        <v>953.25450177955111</v>
      </c>
      <c r="N341" s="42">
        <f t="shared" si="77"/>
        <v>4969.7624607456</v>
      </c>
      <c r="O341" s="39" t="str">
        <f t="shared" si="83"/>
        <v/>
      </c>
      <c r="P341" s="43">
        <f>IF(O341="",0,IF(A341&lt;MIN(Nadpłaty!E:E),0,IF(O341&lt;IFERROR(VLOOKUP(A341,Nadpłaty!$E:$F,2,FALSE),Nadpłaty!$I$2*Kredyt!$B$7),O341-Q341,IF(A341&gt;MAX(Nadpłaty!$E:$E),Nadpłaty!$I$2*Kredyt!$B$7,IFERROR(VLOOKUP(A341,Nadpłaty!$E:$F,2,FALSE),0)))))</f>
        <v>0</v>
      </c>
      <c r="Q341" s="40" t="str">
        <f t="shared" si="84"/>
        <v/>
      </c>
      <c r="R341" s="41" t="str">
        <f t="shared" si="85"/>
        <v/>
      </c>
      <c r="S341" s="42">
        <f t="shared" si="78"/>
        <v>0</v>
      </c>
      <c r="T341" s="39" t="str">
        <f t="shared" si="86"/>
        <v/>
      </c>
      <c r="U341" s="43">
        <f>IF(T341="",0,IF(A341&lt;MIN(Nadpłaty!J:J),0,IF(T341&lt;IFERROR(VLOOKUP(A341,Nadpłaty!$E:$F,2,FALSE),Nadpłaty!$I$2*Kredyt!$B$7),T341-V341,IF(A341&gt;MAX(Nadpłaty!$E:$E),Nadpłaty!$I$2*Kredyt!$B$7,IFERROR(VLOOKUP(A341,Nadpłaty!$E:$F,2,FALSE),0)))))</f>
        <v>0</v>
      </c>
      <c r="V341" s="40" t="str">
        <f t="shared" si="87"/>
        <v/>
      </c>
      <c r="W341" s="41" t="str">
        <f t="shared" si="79"/>
        <v/>
      </c>
      <c r="X341" s="42">
        <f t="shared" si="90"/>
        <v>0</v>
      </c>
      <c r="Y341" s="2"/>
    </row>
    <row r="342" spans="1:25" ht="12.75" customHeight="1" x14ac:dyDescent="0.2">
      <c r="A342" s="27">
        <f t="shared" si="88"/>
        <v>53996</v>
      </c>
      <c r="B342" s="25">
        <f>ROWS($B$23:B342)</f>
        <v>320</v>
      </c>
      <c r="C342" s="34">
        <f>MIN(IF(A342&lt;=WIBOR!$K$5,0,ROUND(YEARFRAC(A342,WIBOR!$K$5)*12,0)),$B$10)</f>
        <v>36</v>
      </c>
      <c r="D342" s="28">
        <f>($B$9-IF(Kredyt!$B$5="3M",WIBOR!$K$6,WIBOR!$K$7)/100)*MIN(IF(A342&lt;=WIBOR!$K$5,0,ROUND(YEARFRAC(A342,WIBOR!$K$5)*12,0)),$B$10)/$B$10+IF(Kredyt!$B$5="3M",WIBOR!$K$6,WIBOR!$K$7)/100</f>
        <v>0.04</v>
      </c>
      <c r="E342" s="28">
        <f>IFERROR(VLOOKUP(A342,WIBOR!$F:$H,IF(Kredyt!$B$5="3M",2,3),FALSE)/100,$B$9)</f>
        <v>0.04</v>
      </c>
      <c r="F342" s="26">
        <f t="shared" si="91"/>
        <v>6.0999999999999999E-2</v>
      </c>
      <c r="G342" s="39">
        <f t="shared" si="80"/>
        <v>92477.777777783107</v>
      </c>
      <c r="H342" s="40">
        <f t="shared" si="74"/>
        <v>2255.5555555555557</v>
      </c>
      <c r="I342" s="41">
        <f t="shared" si="81"/>
        <v>470.09537037039746</v>
      </c>
      <c r="J342" s="42">
        <f t="shared" si="75"/>
        <v>2725.6509259259533</v>
      </c>
      <c r="K342" s="39">
        <f t="shared" si="82"/>
        <v>183508.96780094565</v>
      </c>
      <c r="L342" s="40">
        <f t="shared" si="89"/>
        <v>4036.9252077574592</v>
      </c>
      <c r="M342" s="41">
        <f t="shared" si="76"/>
        <v>932.83725298814034</v>
      </c>
      <c r="N342" s="42">
        <f t="shared" si="77"/>
        <v>4969.7624607456</v>
      </c>
      <c r="O342" s="39" t="str">
        <f t="shared" si="83"/>
        <v/>
      </c>
      <c r="P342" s="43">
        <f>IF(O342="",0,IF(A342&lt;MIN(Nadpłaty!E:E),0,IF(O342&lt;IFERROR(VLOOKUP(A342,Nadpłaty!$E:$F,2,FALSE),Nadpłaty!$I$2*Kredyt!$B$7),O342-Q342,IF(A342&gt;MAX(Nadpłaty!$E:$E),Nadpłaty!$I$2*Kredyt!$B$7,IFERROR(VLOOKUP(A342,Nadpłaty!$E:$F,2,FALSE),0)))))</f>
        <v>0</v>
      </c>
      <c r="Q342" s="40" t="str">
        <f t="shared" si="84"/>
        <v/>
      </c>
      <c r="R342" s="41" t="str">
        <f t="shared" si="85"/>
        <v/>
      </c>
      <c r="S342" s="42">
        <f t="shared" si="78"/>
        <v>0</v>
      </c>
      <c r="T342" s="39" t="str">
        <f t="shared" si="86"/>
        <v/>
      </c>
      <c r="U342" s="43">
        <f>IF(T342="",0,IF(A342&lt;MIN(Nadpłaty!J:J),0,IF(T342&lt;IFERROR(VLOOKUP(A342,Nadpłaty!$E:$F,2,FALSE),Nadpłaty!$I$2*Kredyt!$B$7),T342-V342,IF(A342&gt;MAX(Nadpłaty!$E:$E),Nadpłaty!$I$2*Kredyt!$B$7,IFERROR(VLOOKUP(A342,Nadpłaty!$E:$F,2,FALSE),0)))))</f>
        <v>0</v>
      </c>
      <c r="V342" s="40" t="str">
        <f t="shared" si="87"/>
        <v/>
      </c>
      <c r="W342" s="41" t="str">
        <f t="shared" si="79"/>
        <v/>
      </c>
      <c r="X342" s="42">
        <f t="shared" si="90"/>
        <v>0</v>
      </c>
      <c r="Y342" s="2"/>
    </row>
    <row r="343" spans="1:25" ht="12.75" customHeight="1" x14ac:dyDescent="0.2">
      <c r="A343" s="27">
        <f t="shared" si="88"/>
        <v>54026</v>
      </c>
      <c r="B343" s="25">
        <f>ROWS($B$23:B343)</f>
        <v>321</v>
      </c>
      <c r="C343" s="34">
        <f>MIN(IF(A343&lt;=WIBOR!$K$5,0,ROUND(YEARFRAC(A343,WIBOR!$K$5)*12,0)),$B$10)</f>
        <v>36</v>
      </c>
      <c r="D343" s="28">
        <f>($B$9-IF(Kredyt!$B$5="3M",WIBOR!$K$6,WIBOR!$K$7)/100)*MIN(IF(A343&lt;=WIBOR!$K$5,0,ROUND(YEARFRAC(A343,WIBOR!$K$5)*12,0)),$B$10)/$B$10+IF(Kredyt!$B$5="3M",WIBOR!$K$6,WIBOR!$K$7)/100</f>
        <v>0.04</v>
      </c>
      <c r="E343" s="28">
        <f>IFERROR(VLOOKUP(A343,WIBOR!$F:$H,IF(Kredyt!$B$5="3M",2,3),FALSE)/100,$B$9)</f>
        <v>0.04</v>
      </c>
      <c r="F343" s="26">
        <f t="shared" si="91"/>
        <v>6.0999999999999999E-2</v>
      </c>
      <c r="G343" s="39">
        <f t="shared" si="80"/>
        <v>90222.222222227545</v>
      </c>
      <c r="H343" s="40">
        <f t="shared" ref="H343:H382" si="92">IF(B343&gt;$B$4,"",$B$2/$B$4)</f>
        <v>2255.5555555555557</v>
      </c>
      <c r="I343" s="41">
        <f t="shared" si="81"/>
        <v>458.62962962965668</v>
      </c>
      <c r="J343" s="42">
        <f t="shared" ref="J343:J382" si="93">IFERROR(H343+I343,"")</f>
        <v>2714.1851851852125</v>
      </c>
      <c r="K343" s="39">
        <f t="shared" si="82"/>
        <v>179472.04259318821</v>
      </c>
      <c r="L343" s="40">
        <f t="shared" si="89"/>
        <v>4057.446244230227</v>
      </c>
      <c r="M343" s="41">
        <f t="shared" ref="M343:M382" si="94">IFERROR(K343*F343/12,"")</f>
        <v>912.31621651537341</v>
      </c>
      <c r="N343" s="42">
        <f t="shared" ref="N343:N382" si="95">IFERROR(L343+M343,"")</f>
        <v>4969.7624607456</v>
      </c>
      <c r="O343" s="39" t="str">
        <f t="shared" si="83"/>
        <v/>
      </c>
      <c r="P343" s="43">
        <f>IF(O343="",0,IF(A343&lt;MIN(Nadpłaty!E:E),0,IF(O343&lt;IFERROR(VLOOKUP(A343,Nadpłaty!$E:$F,2,FALSE),Nadpłaty!$I$2*Kredyt!$B$7),O343-Q343,IF(A343&gt;MAX(Nadpłaty!$E:$E),Nadpłaty!$I$2*Kredyt!$B$7,IFERROR(VLOOKUP(A343,Nadpłaty!$E:$F,2,FALSE),0)))))</f>
        <v>0</v>
      </c>
      <c r="Q343" s="40" t="str">
        <f t="shared" si="84"/>
        <v/>
      </c>
      <c r="R343" s="41" t="str">
        <f t="shared" si="85"/>
        <v/>
      </c>
      <c r="S343" s="42">
        <f t="shared" ref="S343:S382" si="96">SUM(Q343:R343)</f>
        <v>0</v>
      </c>
      <c r="T343" s="39" t="str">
        <f t="shared" si="86"/>
        <v/>
      </c>
      <c r="U343" s="43">
        <f>IF(T343="",0,IF(A343&lt;MIN(Nadpłaty!J:J),0,IF(T343&lt;IFERROR(VLOOKUP(A343,Nadpłaty!$E:$F,2,FALSE),Nadpłaty!$I$2*Kredyt!$B$7),T343-V343,IF(A343&gt;MAX(Nadpłaty!$E:$E),Nadpłaty!$I$2*Kredyt!$B$7,IFERROR(VLOOKUP(A343,Nadpłaty!$E:$F,2,FALSE),0)))))</f>
        <v>0</v>
      </c>
      <c r="V343" s="40" t="str">
        <f t="shared" si="87"/>
        <v/>
      </c>
      <c r="W343" s="41" t="str">
        <f t="shared" ref="W343:W382" si="97">IFERROR(T343*F343/12,"")</f>
        <v/>
      </c>
      <c r="X343" s="42">
        <f t="shared" si="90"/>
        <v>0</v>
      </c>
      <c r="Y343" s="2"/>
    </row>
    <row r="344" spans="1:25" ht="12.75" customHeight="1" x14ac:dyDescent="0.2">
      <c r="A344" s="27">
        <f t="shared" si="88"/>
        <v>54057</v>
      </c>
      <c r="B344" s="25">
        <f>ROWS($B$23:B344)</f>
        <v>322</v>
      </c>
      <c r="C344" s="34">
        <f>MIN(IF(A344&lt;=WIBOR!$K$5,0,ROUND(YEARFRAC(A344,WIBOR!$K$5)*12,0)),$B$10)</f>
        <v>36</v>
      </c>
      <c r="D344" s="28">
        <f>($B$9-IF(Kredyt!$B$5="3M",WIBOR!$K$6,WIBOR!$K$7)/100)*MIN(IF(A344&lt;=WIBOR!$K$5,0,ROUND(YEARFRAC(A344,WIBOR!$K$5)*12,0)),$B$10)/$B$10+IF(Kredyt!$B$5="3M",WIBOR!$K$6,WIBOR!$K$7)/100</f>
        <v>0.04</v>
      </c>
      <c r="E344" s="28">
        <f>IFERROR(VLOOKUP(A344,WIBOR!$F:$H,IF(Kredyt!$B$5="3M",2,3),FALSE)/100,$B$9)</f>
        <v>0.04</v>
      </c>
      <c r="F344" s="26">
        <f t="shared" si="91"/>
        <v>6.0999999999999999E-2</v>
      </c>
      <c r="G344" s="39">
        <f t="shared" ref="G344:G382" si="98">IFERROR(G343-H344,"")</f>
        <v>87966.666666671983</v>
      </c>
      <c r="H344" s="40">
        <f t="shared" si="92"/>
        <v>2255.5555555555557</v>
      </c>
      <c r="I344" s="41">
        <f t="shared" ref="I344:I382" si="99">IFERROR(G344*F344/12,"")</f>
        <v>447.16388888891589</v>
      </c>
      <c r="J344" s="42">
        <f t="shared" si="93"/>
        <v>2702.7194444444717</v>
      </c>
      <c r="K344" s="39">
        <f t="shared" ref="K344:K382" si="100">IFERROR(K343-L343,"")</f>
        <v>175414.59634895797</v>
      </c>
      <c r="L344" s="40">
        <f t="shared" si="89"/>
        <v>4078.0715959717304</v>
      </c>
      <c r="M344" s="41">
        <f t="shared" si="94"/>
        <v>891.69086477386963</v>
      </c>
      <c r="N344" s="42">
        <f t="shared" si="95"/>
        <v>4969.7624607456</v>
      </c>
      <c r="O344" s="39" t="str">
        <f t="shared" ref="O344:O382" si="101">IFERROR(IF((ROUND(O343-P343-Q343,2))&lt;=0,"",O343-P343-Q343),"")</f>
        <v/>
      </c>
      <c r="P344" s="43">
        <f>IF(O344="",0,IF(A344&lt;MIN(Nadpłaty!E:E),0,IF(O344&lt;IFERROR(VLOOKUP(A344,Nadpłaty!$E:$F,2,FALSE),Nadpłaty!$I$2*Kredyt!$B$7),O344-Q344,IF(A344&gt;MAX(Nadpłaty!$E:$E),Nadpłaty!$I$2*Kredyt!$B$7,IFERROR(VLOOKUP(A344,Nadpłaty!$E:$F,2,FALSE),0)))))</f>
        <v>0</v>
      </c>
      <c r="Q344" s="40" t="str">
        <f t="shared" ref="Q344:Q382" si="102">IFERROR(-PPMT(F344/12,B344-B343,B$4-B343,O344),"")</f>
        <v/>
      </c>
      <c r="R344" s="41" t="str">
        <f t="shared" ref="R344:R382" si="103">IFERROR(IPMT(F344/12,B344-B343,$B$4-B343,-O344),"")</f>
        <v/>
      </c>
      <c r="S344" s="42">
        <f t="shared" si="96"/>
        <v>0</v>
      </c>
      <c r="T344" s="39" t="str">
        <f t="shared" ref="T344:T382" si="104">IFERROR(IF((ROUND(T343-U343-V343,2))&lt;=0,"",T343-U343-V343),"")</f>
        <v/>
      </c>
      <c r="U344" s="43">
        <f>IF(T344="",0,IF(A344&lt;MIN(Nadpłaty!J:J),0,IF(T344&lt;IFERROR(VLOOKUP(A344,Nadpłaty!$E:$F,2,FALSE),Nadpłaty!$I$2*Kredyt!$B$7),T344-V344,IF(A344&gt;MAX(Nadpłaty!$E:$E),Nadpłaty!$I$2*Kredyt!$B$7,IFERROR(VLOOKUP(A344,Nadpłaty!$E:$F,2,FALSE),0)))))</f>
        <v>0</v>
      </c>
      <c r="V344" s="40" t="str">
        <f t="shared" ref="V344:V382" si="105">IFERROR(T344/($B$4-B343),"")</f>
        <v/>
      </c>
      <c r="W344" s="41" t="str">
        <f t="shared" si="97"/>
        <v/>
      </c>
      <c r="X344" s="42">
        <f t="shared" si="90"/>
        <v>0</v>
      </c>
      <c r="Y344" s="2"/>
    </row>
    <row r="345" spans="1:25" ht="12.75" customHeight="1" x14ac:dyDescent="0.2">
      <c r="A345" s="27">
        <f t="shared" ref="A345:A382" si="106">EOMONTH(A344,1)</f>
        <v>54088</v>
      </c>
      <c r="B345" s="25">
        <f>ROWS($B$23:B345)</f>
        <v>323</v>
      </c>
      <c r="C345" s="34">
        <f>MIN(IF(A345&lt;=WIBOR!$K$5,0,ROUND(YEARFRAC(A345,WIBOR!$K$5)*12,0)),$B$10)</f>
        <v>36</v>
      </c>
      <c r="D345" s="28">
        <f>($B$9-IF(Kredyt!$B$5="3M",WIBOR!$K$6,WIBOR!$K$7)/100)*MIN(IF(A345&lt;=WIBOR!$K$5,0,ROUND(YEARFRAC(A345,WIBOR!$K$5)*12,0)),$B$10)/$B$10+IF(Kredyt!$B$5="3M",WIBOR!$K$6,WIBOR!$K$7)/100</f>
        <v>0.04</v>
      </c>
      <c r="E345" s="28">
        <f>IFERROR(VLOOKUP(A345,WIBOR!$F:$H,IF(Kredyt!$B$5="3M",2,3),FALSE)/100,$B$9)</f>
        <v>0.04</v>
      </c>
      <c r="F345" s="26">
        <f t="shared" si="91"/>
        <v>6.0999999999999999E-2</v>
      </c>
      <c r="G345" s="39">
        <f t="shared" si="98"/>
        <v>85711.111111116421</v>
      </c>
      <c r="H345" s="40">
        <f t="shared" si="92"/>
        <v>2255.5555555555557</v>
      </c>
      <c r="I345" s="41">
        <f t="shared" si="99"/>
        <v>435.69814814817511</v>
      </c>
      <c r="J345" s="42">
        <f t="shared" si="93"/>
        <v>2691.2537037037309</v>
      </c>
      <c r="K345" s="39">
        <f t="shared" si="100"/>
        <v>171336.52475298624</v>
      </c>
      <c r="L345" s="40">
        <f t="shared" ref="L345:L382" si="107">IFERROR(-PPMT(F345/12,B345-B344,B$4-B344,K345),"")</f>
        <v>4098.8017932512521</v>
      </c>
      <c r="M345" s="41">
        <f t="shared" si="94"/>
        <v>870.96066749434669</v>
      </c>
      <c r="N345" s="42">
        <f t="shared" si="95"/>
        <v>4969.7624607455991</v>
      </c>
      <c r="O345" s="39" t="str">
        <f t="shared" si="101"/>
        <v/>
      </c>
      <c r="P345" s="43">
        <f>IF(O345="",0,IF(A345&lt;MIN(Nadpłaty!E:E),0,IF(O345&lt;IFERROR(VLOOKUP(A345,Nadpłaty!$E:$F,2,FALSE),Nadpłaty!$I$2*Kredyt!$B$7),O345-Q345,IF(A345&gt;MAX(Nadpłaty!$E:$E),Nadpłaty!$I$2*Kredyt!$B$7,IFERROR(VLOOKUP(A345,Nadpłaty!$E:$F,2,FALSE),0)))))</f>
        <v>0</v>
      </c>
      <c r="Q345" s="40" t="str">
        <f t="shared" si="102"/>
        <v/>
      </c>
      <c r="R345" s="41" t="str">
        <f t="shared" si="103"/>
        <v/>
      </c>
      <c r="S345" s="42">
        <f t="shared" si="96"/>
        <v>0</v>
      </c>
      <c r="T345" s="39" t="str">
        <f t="shared" si="104"/>
        <v/>
      </c>
      <c r="U345" s="43">
        <f>IF(T345="",0,IF(A345&lt;MIN(Nadpłaty!J:J),0,IF(T345&lt;IFERROR(VLOOKUP(A345,Nadpłaty!$E:$F,2,FALSE),Nadpłaty!$I$2*Kredyt!$B$7),T345-V345,IF(A345&gt;MAX(Nadpłaty!$E:$E),Nadpłaty!$I$2*Kredyt!$B$7,IFERROR(VLOOKUP(A345,Nadpłaty!$E:$F,2,FALSE),0)))))</f>
        <v>0</v>
      </c>
      <c r="V345" s="40" t="str">
        <f t="shared" si="105"/>
        <v/>
      </c>
      <c r="W345" s="41" t="str">
        <f t="shared" si="97"/>
        <v/>
      </c>
      <c r="X345" s="42">
        <f t="shared" ref="X345:X382" si="108">SUM(V345:W345)</f>
        <v>0</v>
      </c>
      <c r="Y345" s="2"/>
    </row>
    <row r="346" spans="1:25" ht="12.75" customHeight="1" x14ac:dyDescent="0.2">
      <c r="A346" s="27">
        <f t="shared" si="106"/>
        <v>54117</v>
      </c>
      <c r="B346" s="25">
        <f>ROWS($B$23:B346)</f>
        <v>324</v>
      </c>
      <c r="C346" s="34">
        <f>MIN(IF(A346&lt;=WIBOR!$K$5,0,ROUND(YEARFRAC(A346,WIBOR!$K$5)*12,0)),$B$10)</f>
        <v>36</v>
      </c>
      <c r="D346" s="28">
        <f>($B$9-IF(Kredyt!$B$5="3M",WIBOR!$K$6,WIBOR!$K$7)/100)*MIN(IF(A346&lt;=WIBOR!$K$5,0,ROUND(YEARFRAC(A346,WIBOR!$K$5)*12,0)),$B$10)/$B$10+IF(Kredyt!$B$5="3M",WIBOR!$K$6,WIBOR!$K$7)/100</f>
        <v>0.04</v>
      </c>
      <c r="E346" s="28">
        <f>IFERROR(VLOOKUP(A346,WIBOR!$F:$H,IF(Kredyt!$B$5="3M",2,3),FALSE)/100,$B$9)</f>
        <v>0.04</v>
      </c>
      <c r="F346" s="26">
        <f t="shared" si="91"/>
        <v>6.0999999999999999E-2</v>
      </c>
      <c r="G346" s="39">
        <f t="shared" si="98"/>
        <v>83455.555555560859</v>
      </c>
      <c r="H346" s="40">
        <f t="shared" si="92"/>
        <v>2255.5555555555557</v>
      </c>
      <c r="I346" s="41">
        <f t="shared" si="99"/>
        <v>424.23240740743432</v>
      </c>
      <c r="J346" s="42">
        <f t="shared" si="93"/>
        <v>2679.7879629629902</v>
      </c>
      <c r="K346" s="39">
        <f t="shared" si="100"/>
        <v>167237.72295973499</v>
      </c>
      <c r="L346" s="40">
        <f t="shared" si="107"/>
        <v>4119.637369033614</v>
      </c>
      <c r="M346" s="41">
        <f t="shared" si="94"/>
        <v>850.1250917119861</v>
      </c>
      <c r="N346" s="42">
        <f t="shared" si="95"/>
        <v>4969.7624607456</v>
      </c>
      <c r="O346" s="39" t="str">
        <f t="shared" si="101"/>
        <v/>
      </c>
      <c r="P346" s="43">
        <f>IF(O346="",0,IF(A346&lt;MIN(Nadpłaty!E:E),0,IF(O346&lt;IFERROR(VLOOKUP(A346,Nadpłaty!$E:$F,2,FALSE),Nadpłaty!$I$2*Kredyt!$B$7),O346-Q346,IF(A346&gt;MAX(Nadpłaty!$E:$E),Nadpłaty!$I$2*Kredyt!$B$7,IFERROR(VLOOKUP(A346,Nadpłaty!$E:$F,2,FALSE),0)))))</f>
        <v>0</v>
      </c>
      <c r="Q346" s="40" t="str">
        <f t="shared" si="102"/>
        <v/>
      </c>
      <c r="R346" s="41" t="str">
        <f t="shared" si="103"/>
        <v/>
      </c>
      <c r="S346" s="42">
        <f t="shared" si="96"/>
        <v>0</v>
      </c>
      <c r="T346" s="39" t="str">
        <f t="shared" si="104"/>
        <v/>
      </c>
      <c r="U346" s="43">
        <f>IF(T346="",0,IF(A346&lt;MIN(Nadpłaty!J:J),0,IF(T346&lt;IFERROR(VLOOKUP(A346,Nadpłaty!$E:$F,2,FALSE),Nadpłaty!$I$2*Kredyt!$B$7),T346-V346,IF(A346&gt;MAX(Nadpłaty!$E:$E),Nadpłaty!$I$2*Kredyt!$B$7,IFERROR(VLOOKUP(A346,Nadpłaty!$E:$F,2,FALSE),0)))))</f>
        <v>0</v>
      </c>
      <c r="V346" s="40" t="str">
        <f t="shared" si="105"/>
        <v/>
      </c>
      <c r="W346" s="41" t="str">
        <f t="shared" si="97"/>
        <v/>
      </c>
      <c r="X346" s="42">
        <f t="shared" si="108"/>
        <v>0</v>
      </c>
      <c r="Y346" s="2"/>
    </row>
    <row r="347" spans="1:25" ht="12.75" customHeight="1" x14ac:dyDescent="0.2">
      <c r="A347" s="27">
        <f t="shared" si="106"/>
        <v>54148</v>
      </c>
      <c r="B347" s="25">
        <f>ROWS($B$23:B347)</f>
        <v>325</v>
      </c>
      <c r="C347" s="34">
        <f>MIN(IF(A347&lt;=WIBOR!$K$5,0,ROUND(YEARFRAC(A347,WIBOR!$K$5)*12,0)),$B$10)</f>
        <v>36</v>
      </c>
      <c r="D347" s="28">
        <f>($B$9-IF(Kredyt!$B$5="3M",WIBOR!$K$6,WIBOR!$K$7)/100)*MIN(IF(A347&lt;=WIBOR!$K$5,0,ROUND(YEARFRAC(A347,WIBOR!$K$5)*12,0)),$B$10)/$B$10+IF(Kredyt!$B$5="3M",WIBOR!$K$6,WIBOR!$K$7)/100</f>
        <v>0.04</v>
      </c>
      <c r="E347" s="28">
        <f>IFERROR(VLOOKUP(A347,WIBOR!$F:$H,IF(Kredyt!$B$5="3M",2,3),FALSE)/100,$B$9)</f>
        <v>0.04</v>
      </c>
      <c r="F347" s="26">
        <f t="shared" si="91"/>
        <v>6.0999999999999999E-2</v>
      </c>
      <c r="G347" s="39">
        <f t="shared" si="98"/>
        <v>81200.000000005297</v>
      </c>
      <c r="H347" s="40">
        <f t="shared" si="92"/>
        <v>2255.5555555555557</v>
      </c>
      <c r="I347" s="41">
        <f t="shared" si="99"/>
        <v>412.76666666669354</v>
      </c>
      <c r="J347" s="42">
        <f t="shared" si="93"/>
        <v>2668.3222222222494</v>
      </c>
      <c r="K347" s="39">
        <f t="shared" si="100"/>
        <v>163118.08559070138</v>
      </c>
      <c r="L347" s="40">
        <f t="shared" si="107"/>
        <v>4140.5788589928679</v>
      </c>
      <c r="M347" s="41">
        <f t="shared" si="94"/>
        <v>829.18360175273199</v>
      </c>
      <c r="N347" s="42">
        <f t="shared" si="95"/>
        <v>4969.7624607456</v>
      </c>
      <c r="O347" s="39" t="str">
        <f t="shared" si="101"/>
        <v/>
      </c>
      <c r="P347" s="43">
        <f>IF(O347="",0,IF(A347&lt;MIN(Nadpłaty!E:E),0,IF(O347&lt;IFERROR(VLOOKUP(A347,Nadpłaty!$E:$F,2,FALSE),Nadpłaty!$I$2*Kredyt!$B$7),O347-Q347,IF(A347&gt;MAX(Nadpłaty!$E:$E),Nadpłaty!$I$2*Kredyt!$B$7,IFERROR(VLOOKUP(A347,Nadpłaty!$E:$F,2,FALSE),0)))))</f>
        <v>0</v>
      </c>
      <c r="Q347" s="40" t="str">
        <f t="shared" si="102"/>
        <v/>
      </c>
      <c r="R347" s="41" t="str">
        <f t="shared" si="103"/>
        <v/>
      </c>
      <c r="S347" s="42">
        <f t="shared" si="96"/>
        <v>0</v>
      </c>
      <c r="T347" s="39" t="str">
        <f t="shared" si="104"/>
        <v/>
      </c>
      <c r="U347" s="43">
        <f>IF(T347="",0,IF(A347&lt;MIN(Nadpłaty!J:J),0,IF(T347&lt;IFERROR(VLOOKUP(A347,Nadpłaty!$E:$F,2,FALSE),Nadpłaty!$I$2*Kredyt!$B$7),T347-V347,IF(A347&gt;MAX(Nadpłaty!$E:$E),Nadpłaty!$I$2*Kredyt!$B$7,IFERROR(VLOOKUP(A347,Nadpłaty!$E:$F,2,FALSE),0)))))</f>
        <v>0</v>
      </c>
      <c r="V347" s="40" t="str">
        <f t="shared" si="105"/>
        <v/>
      </c>
      <c r="W347" s="41" t="str">
        <f t="shared" si="97"/>
        <v/>
      </c>
      <c r="X347" s="42">
        <f t="shared" si="108"/>
        <v>0</v>
      </c>
      <c r="Y347" s="2"/>
    </row>
    <row r="348" spans="1:25" ht="12.75" customHeight="1" x14ac:dyDescent="0.2">
      <c r="A348" s="27">
        <f t="shared" si="106"/>
        <v>54178</v>
      </c>
      <c r="B348" s="25">
        <f>ROWS($B$23:B348)</f>
        <v>326</v>
      </c>
      <c r="C348" s="34">
        <f>MIN(IF(A348&lt;=WIBOR!$K$5,0,ROUND(YEARFRAC(A348,WIBOR!$K$5)*12,0)),$B$10)</f>
        <v>36</v>
      </c>
      <c r="D348" s="28">
        <f>($B$9-IF(Kredyt!$B$5="3M",WIBOR!$K$6,WIBOR!$K$7)/100)*MIN(IF(A348&lt;=WIBOR!$K$5,0,ROUND(YEARFRAC(A348,WIBOR!$K$5)*12,0)),$B$10)/$B$10+IF(Kredyt!$B$5="3M",WIBOR!$K$6,WIBOR!$K$7)/100</f>
        <v>0.04</v>
      </c>
      <c r="E348" s="28">
        <f>IFERROR(VLOOKUP(A348,WIBOR!$F:$H,IF(Kredyt!$B$5="3M",2,3),FALSE)/100,$B$9)</f>
        <v>0.04</v>
      </c>
      <c r="F348" s="26">
        <f t="shared" si="91"/>
        <v>6.0999999999999999E-2</v>
      </c>
      <c r="G348" s="39">
        <f t="shared" si="98"/>
        <v>78944.444444449735</v>
      </c>
      <c r="H348" s="40">
        <f t="shared" si="92"/>
        <v>2255.5555555555557</v>
      </c>
      <c r="I348" s="41">
        <f t="shared" si="99"/>
        <v>401.30092592595275</v>
      </c>
      <c r="J348" s="42">
        <f t="shared" si="93"/>
        <v>2656.8564814815086</v>
      </c>
      <c r="K348" s="39">
        <f t="shared" si="100"/>
        <v>158977.5067317085</v>
      </c>
      <c r="L348" s="40">
        <f t="shared" si="107"/>
        <v>4161.6268015260812</v>
      </c>
      <c r="M348" s="41">
        <f t="shared" si="94"/>
        <v>808.13565921951829</v>
      </c>
      <c r="N348" s="42">
        <f t="shared" si="95"/>
        <v>4969.7624607455991</v>
      </c>
      <c r="O348" s="39" t="str">
        <f t="shared" si="101"/>
        <v/>
      </c>
      <c r="P348" s="43">
        <f>IF(O348="",0,IF(A348&lt;MIN(Nadpłaty!E:E),0,IF(O348&lt;IFERROR(VLOOKUP(A348,Nadpłaty!$E:$F,2,FALSE),Nadpłaty!$I$2*Kredyt!$B$7),O348-Q348,IF(A348&gt;MAX(Nadpłaty!$E:$E),Nadpłaty!$I$2*Kredyt!$B$7,IFERROR(VLOOKUP(A348,Nadpłaty!$E:$F,2,FALSE),0)))))</f>
        <v>0</v>
      </c>
      <c r="Q348" s="40" t="str">
        <f t="shared" si="102"/>
        <v/>
      </c>
      <c r="R348" s="41" t="str">
        <f t="shared" si="103"/>
        <v/>
      </c>
      <c r="S348" s="42">
        <f t="shared" si="96"/>
        <v>0</v>
      </c>
      <c r="T348" s="39" t="str">
        <f t="shared" si="104"/>
        <v/>
      </c>
      <c r="U348" s="43">
        <f>IF(T348="",0,IF(A348&lt;MIN(Nadpłaty!J:J),0,IF(T348&lt;IFERROR(VLOOKUP(A348,Nadpłaty!$E:$F,2,FALSE),Nadpłaty!$I$2*Kredyt!$B$7),T348-V348,IF(A348&gt;MAX(Nadpłaty!$E:$E),Nadpłaty!$I$2*Kredyt!$B$7,IFERROR(VLOOKUP(A348,Nadpłaty!$E:$F,2,FALSE),0)))))</f>
        <v>0</v>
      </c>
      <c r="V348" s="40" t="str">
        <f t="shared" si="105"/>
        <v/>
      </c>
      <c r="W348" s="41" t="str">
        <f t="shared" si="97"/>
        <v/>
      </c>
      <c r="X348" s="42">
        <f t="shared" si="108"/>
        <v>0</v>
      </c>
      <c r="Y348" s="2"/>
    </row>
    <row r="349" spans="1:25" ht="12.75" customHeight="1" x14ac:dyDescent="0.2">
      <c r="A349" s="27">
        <f t="shared" si="106"/>
        <v>54209</v>
      </c>
      <c r="B349" s="25">
        <f>ROWS($B$23:B349)</f>
        <v>327</v>
      </c>
      <c r="C349" s="34">
        <f>MIN(IF(A349&lt;=WIBOR!$K$5,0,ROUND(YEARFRAC(A349,WIBOR!$K$5)*12,0)),$B$10)</f>
        <v>36</v>
      </c>
      <c r="D349" s="28">
        <f>($B$9-IF(Kredyt!$B$5="3M",WIBOR!$K$6,WIBOR!$K$7)/100)*MIN(IF(A349&lt;=WIBOR!$K$5,0,ROUND(YEARFRAC(A349,WIBOR!$K$5)*12,0)),$B$10)/$B$10+IF(Kredyt!$B$5="3M",WIBOR!$K$6,WIBOR!$K$7)/100</f>
        <v>0.04</v>
      </c>
      <c r="E349" s="28">
        <f>IFERROR(VLOOKUP(A349,WIBOR!$F:$H,IF(Kredyt!$B$5="3M",2,3),FALSE)/100,$B$9)</f>
        <v>0.04</v>
      </c>
      <c r="F349" s="26">
        <f t="shared" si="91"/>
        <v>6.0999999999999999E-2</v>
      </c>
      <c r="G349" s="39">
        <f t="shared" si="98"/>
        <v>76688.888888894173</v>
      </c>
      <c r="H349" s="40">
        <f t="shared" si="92"/>
        <v>2255.5555555555557</v>
      </c>
      <c r="I349" s="41">
        <f t="shared" si="99"/>
        <v>389.83518518521208</v>
      </c>
      <c r="J349" s="42">
        <f t="shared" si="93"/>
        <v>2645.3907407407678</v>
      </c>
      <c r="K349" s="39">
        <f t="shared" si="100"/>
        <v>154815.87993018242</v>
      </c>
      <c r="L349" s="40">
        <f t="shared" si="107"/>
        <v>4182.7817377671718</v>
      </c>
      <c r="M349" s="41">
        <f t="shared" si="94"/>
        <v>786.98072297842725</v>
      </c>
      <c r="N349" s="42">
        <f t="shared" si="95"/>
        <v>4969.7624607455991</v>
      </c>
      <c r="O349" s="39" t="str">
        <f t="shared" si="101"/>
        <v/>
      </c>
      <c r="P349" s="43">
        <f>IF(O349="",0,IF(A349&lt;MIN(Nadpłaty!E:E),0,IF(O349&lt;IFERROR(VLOOKUP(A349,Nadpłaty!$E:$F,2,FALSE),Nadpłaty!$I$2*Kredyt!$B$7),O349-Q349,IF(A349&gt;MAX(Nadpłaty!$E:$E),Nadpłaty!$I$2*Kredyt!$B$7,IFERROR(VLOOKUP(A349,Nadpłaty!$E:$F,2,FALSE),0)))))</f>
        <v>0</v>
      </c>
      <c r="Q349" s="40" t="str">
        <f t="shared" si="102"/>
        <v/>
      </c>
      <c r="R349" s="41" t="str">
        <f t="shared" si="103"/>
        <v/>
      </c>
      <c r="S349" s="42">
        <f t="shared" si="96"/>
        <v>0</v>
      </c>
      <c r="T349" s="39" t="str">
        <f t="shared" si="104"/>
        <v/>
      </c>
      <c r="U349" s="43">
        <f>IF(T349="",0,IF(A349&lt;MIN(Nadpłaty!J:J),0,IF(T349&lt;IFERROR(VLOOKUP(A349,Nadpłaty!$E:$F,2,FALSE),Nadpłaty!$I$2*Kredyt!$B$7),T349-V349,IF(A349&gt;MAX(Nadpłaty!$E:$E),Nadpłaty!$I$2*Kredyt!$B$7,IFERROR(VLOOKUP(A349,Nadpłaty!$E:$F,2,FALSE),0)))))</f>
        <v>0</v>
      </c>
      <c r="V349" s="40" t="str">
        <f t="shared" si="105"/>
        <v/>
      </c>
      <c r="W349" s="41" t="str">
        <f t="shared" si="97"/>
        <v/>
      </c>
      <c r="X349" s="42">
        <f t="shared" si="108"/>
        <v>0</v>
      </c>
      <c r="Y349" s="2"/>
    </row>
    <row r="350" spans="1:25" ht="12.75" customHeight="1" x14ac:dyDescent="0.2">
      <c r="A350" s="27">
        <f t="shared" si="106"/>
        <v>54239</v>
      </c>
      <c r="B350" s="25">
        <f>ROWS($B$23:B350)</f>
        <v>328</v>
      </c>
      <c r="C350" s="34">
        <f>MIN(IF(A350&lt;=WIBOR!$K$5,0,ROUND(YEARFRAC(A350,WIBOR!$K$5)*12,0)),$B$10)</f>
        <v>36</v>
      </c>
      <c r="D350" s="28">
        <f>($B$9-IF(Kredyt!$B$5="3M",WIBOR!$K$6,WIBOR!$K$7)/100)*MIN(IF(A350&lt;=WIBOR!$K$5,0,ROUND(YEARFRAC(A350,WIBOR!$K$5)*12,0)),$B$10)/$B$10+IF(Kredyt!$B$5="3M",WIBOR!$K$6,WIBOR!$K$7)/100</f>
        <v>0.04</v>
      </c>
      <c r="E350" s="28">
        <f>IFERROR(VLOOKUP(A350,WIBOR!$F:$H,IF(Kredyt!$B$5="3M",2,3),FALSE)/100,$B$9)</f>
        <v>0.04</v>
      </c>
      <c r="F350" s="26">
        <f t="shared" si="91"/>
        <v>6.0999999999999999E-2</v>
      </c>
      <c r="G350" s="39">
        <f t="shared" si="98"/>
        <v>74433.333333338611</v>
      </c>
      <c r="H350" s="40">
        <f t="shared" si="92"/>
        <v>2255.5555555555557</v>
      </c>
      <c r="I350" s="41">
        <f t="shared" si="99"/>
        <v>378.3694444444713</v>
      </c>
      <c r="J350" s="42">
        <f t="shared" si="93"/>
        <v>2633.925000000027</v>
      </c>
      <c r="K350" s="39">
        <f t="shared" si="100"/>
        <v>150633.09819241526</v>
      </c>
      <c r="L350" s="40">
        <f t="shared" si="107"/>
        <v>4204.0442116008226</v>
      </c>
      <c r="M350" s="41">
        <f t="shared" si="94"/>
        <v>765.71824914477747</v>
      </c>
      <c r="N350" s="42">
        <f t="shared" si="95"/>
        <v>4969.7624607456</v>
      </c>
      <c r="O350" s="39" t="str">
        <f t="shared" si="101"/>
        <v/>
      </c>
      <c r="P350" s="43">
        <f>IF(O350="",0,IF(A350&lt;MIN(Nadpłaty!E:E),0,IF(O350&lt;IFERROR(VLOOKUP(A350,Nadpłaty!$E:$F,2,FALSE),Nadpłaty!$I$2*Kredyt!$B$7),O350-Q350,IF(A350&gt;MAX(Nadpłaty!$E:$E),Nadpłaty!$I$2*Kredyt!$B$7,IFERROR(VLOOKUP(A350,Nadpłaty!$E:$F,2,FALSE),0)))))</f>
        <v>0</v>
      </c>
      <c r="Q350" s="40" t="str">
        <f t="shared" si="102"/>
        <v/>
      </c>
      <c r="R350" s="41" t="str">
        <f t="shared" si="103"/>
        <v/>
      </c>
      <c r="S350" s="42">
        <f t="shared" si="96"/>
        <v>0</v>
      </c>
      <c r="T350" s="39" t="str">
        <f t="shared" si="104"/>
        <v/>
      </c>
      <c r="U350" s="43">
        <f>IF(T350="",0,IF(A350&lt;MIN(Nadpłaty!J:J),0,IF(T350&lt;IFERROR(VLOOKUP(A350,Nadpłaty!$E:$F,2,FALSE),Nadpłaty!$I$2*Kredyt!$B$7),T350-V350,IF(A350&gt;MAX(Nadpłaty!$E:$E),Nadpłaty!$I$2*Kredyt!$B$7,IFERROR(VLOOKUP(A350,Nadpłaty!$E:$F,2,FALSE),0)))))</f>
        <v>0</v>
      </c>
      <c r="V350" s="40" t="str">
        <f t="shared" si="105"/>
        <v/>
      </c>
      <c r="W350" s="41" t="str">
        <f t="shared" si="97"/>
        <v/>
      </c>
      <c r="X350" s="42">
        <f t="shared" si="108"/>
        <v>0</v>
      </c>
      <c r="Y350" s="2"/>
    </row>
    <row r="351" spans="1:25" ht="12.75" customHeight="1" x14ac:dyDescent="0.2">
      <c r="A351" s="27">
        <f t="shared" si="106"/>
        <v>54270</v>
      </c>
      <c r="B351" s="25">
        <f>ROWS($B$23:B351)</f>
        <v>329</v>
      </c>
      <c r="C351" s="34">
        <f>MIN(IF(A351&lt;=WIBOR!$K$5,0,ROUND(YEARFRAC(A351,WIBOR!$K$5)*12,0)),$B$10)</f>
        <v>36</v>
      </c>
      <c r="D351" s="28">
        <f>($B$9-IF(Kredyt!$B$5="3M",WIBOR!$K$6,WIBOR!$K$7)/100)*MIN(IF(A351&lt;=WIBOR!$K$5,0,ROUND(YEARFRAC(A351,WIBOR!$K$5)*12,0)),$B$10)/$B$10+IF(Kredyt!$B$5="3M",WIBOR!$K$6,WIBOR!$K$7)/100</f>
        <v>0.04</v>
      </c>
      <c r="E351" s="28">
        <f>IFERROR(VLOOKUP(A351,WIBOR!$F:$H,IF(Kredyt!$B$5="3M",2,3),FALSE)/100,$B$9)</f>
        <v>0.04</v>
      </c>
      <c r="F351" s="26">
        <f t="shared" si="91"/>
        <v>6.0999999999999999E-2</v>
      </c>
      <c r="G351" s="39">
        <f t="shared" si="98"/>
        <v>72177.777777783049</v>
      </c>
      <c r="H351" s="40">
        <f t="shared" si="92"/>
        <v>2255.5555555555557</v>
      </c>
      <c r="I351" s="41">
        <f t="shared" si="99"/>
        <v>366.90370370373051</v>
      </c>
      <c r="J351" s="42">
        <f t="shared" si="93"/>
        <v>2622.4592592592862</v>
      </c>
      <c r="K351" s="39">
        <f t="shared" si="100"/>
        <v>146429.05398081444</v>
      </c>
      <c r="L351" s="40">
        <f t="shared" si="107"/>
        <v>4225.4147696764603</v>
      </c>
      <c r="M351" s="41">
        <f t="shared" si="94"/>
        <v>744.34769106914007</v>
      </c>
      <c r="N351" s="42">
        <f t="shared" si="95"/>
        <v>4969.7624607456</v>
      </c>
      <c r="O351" s="39" t="str">
        <f t="shared" si="101"/>
        <v/>
      </c>
      <c r="P351" s="43">
        <f>IF(O351="",0,IF(A351&lt;MIN(Nadpłaty!E:E),0,IF(O351&lt;IFERROR(VLOOKUP(A351,Nadpłaty!$E:$F,2,FALSE),Nadpłaty!$I$2*Kredyt!$B$7),O351-Q351,IF(A351&gt;MAX(Nadpłaty!$E:$E),Nadpłaty!$I$2*Kredyt!$B$7,IFERROR(VLOOKUP(A351,Nadpłaty!$E:$F,2,FALSE),0)))))</f>
        <v>0</v>
      </c>
      <c r="Q351" s="40" t="str">
        <f t="shared" si="102"/>
        <v/>
      </c>
      <c r="R351" s="41" t="str">
        <f t="shared" si="103"/>
        <v/>
      </c>
      <c r="S351" s="42">
        <f t="shared" si="96"/>
        <v>0</v>
      </c>
      <c r="T351" s="39" t="str">
        <f t="shared" si="104"/>
        <v/>
      </c>
      <c r="U351" s="43">
        <f>IF(T351="",0,IF(A351&lt;MIN(Nadpłaty!J:J),0,IF(T351&lt;IFERROR(VLOOKUP(A351,Nadpłaty!$E:$F,2,FALSE),Nadpłaty!$I$2*Kredyt!$B$7),T351-V351,IF(A351&gt;MAX(Nadpłaty!$E:$E),Nadpłaty!$I$2*Kredyt!$B$7,IFERROR(VLOOKUP(A351,Nadpłaty!$E:$F,2,FALSE),0)))))</f>
        <v>0</v>
      </c>
      <c r="V351" s="40" t="str">
        <f t="shared" si="105"/>
        <v/>
      </c>
      <c r="W351" s="41" t="str">
        <f t="shared" si="97"/>
        <v/>
      </c>
      <c r="X351" s="42">
        <f t="shared" si="108"/>
        <v>0</v>
      </c>
      <c r="Y351" s="2"/>
    </row>
    <row r="352" spans="1:25" ht="12.75" customHeight="1" x14ac:dyDescent="0.2">
      <c r="A352" s="27">
        <f t="shared" si="106"/>
        <v>54301</v>
      </c>
      <c r="B352" s="25">
        <f>ROWS($B$23:B352)</f>
        <v>330</v>
      </c>
      <c r="C352" s="34">
        <f>MIN(IF(A352&lt;=WIBOR!$K$5,0,ROUND(YEARFRAC(A352,WIBOR!$K$5)*12,0)),$B$10)</f>
        <v>36</v>
      </c>
      <c r="D352" s="28">
        <f>($B$9-IF(Kredyt!$B$5="3M",WIBOR!$K$6,WIBOR!$K$7)/100)*MIN(IF(A352&lt;=WIBOR!$K$5,0,ROUND(YEARFRAC(A352,WIBOR!$K$5)*12,0)),$B$10)/$B$10+IF(Kredyt!$B$5="3M",WIBOR!$K$6,WIBOR!$K$7)/100</f>
        <v>0.04</v>
      </c>
      <c r="E352" s="28">
        <f>IFERROR(VLOOKUP(A352,WIBOR!$F:$H,IF(Kredyt!$B$5="3M",2,3),FALSE)/100,$B$9)</f>
        <v>0.04</v>
      </c>
      <c r="F352" s="26">
        <f t="shared" si="91"/>
        <v>6.0999999999999999E-2</v>
      </c>
      <c r="G352" s="39">
        <f t="shared" si="98"/>
        <v>69922.222222227487</v>
      </c>
      <c r="H352" s="40">
        <f t="shared" si="92"/>
        <v>2255.5555555555557</v>
      </c>
      <c r="I352" s="41">
        <f t="shared" si="99"/>
        <v>355.43796296298973</v>
      </c>
      <c r="J352" s="42">
        <f t="shared" si="93"/>
        <v>2610.9935185185454</v>
      </c>
      <c r="K352" s="39">
        <f t="shared" si="100"/>
        <v>142203.63921113798</v>
      </c>
      <c r="L352" s="40">
        <f t="shared" si="107"/>
        <v>4246.8939614223154</v>
      </c>
      <c r="M352" s="41">
        <f t="shared" si="94"/>
        <v>722.86849932328471</v>
      </c>
      <c r="N352" s="42">
        <f t="shared" si="95"/>
        <v>4969.7624607456</v>
      </c>
      <c r="O352" s="39" t="str">
        <f t="shared" si="101"/>
        <v/>
      </c>
      <c r="P352" s="43">
        <f>IF(O352="",0,IF(A352&lt;MIN(Nadpłaty!E:E),0,IF(O352&lt;IFERROR(VLOOKUP(A352,Nadpłaty!$E:$F,2,FALSE),Nadpłaty!$I$2*Kredyt!$B$7),O352-Q352,IF(A352&gt;MAX(Nadpłaty!$E:$E),Nadpłaty!$I$2*Kredyt!$B$7,IFERROR(VLOOKUP(A352,Nadpłaty!$E:$F,2,FALSE),0)))))</f>
        <v>0</v>
      </c>
      <c r="Q352" s="40" t="str">
        <f t="shared" si="102"/>
        <v/>
      </c>
      <c r="R352" s="41" t="str">
        <f t="shared" si="103"/>
        <v/>
      </c>
      <c r="S352" s="42">
        <f t="shared" si="96"/>
        <v>0</v>
      </c>
      <c r="T352" s="39" t="str">
        <f t="shared" si="104"/>
        <v/>
      </c>
      <c r="U352" s="43">
        <f>IF(T352="",0,IF(A352&lt;MIN(Nadpłaty!J:J),0,IF(T352&lt;IFERROR(VLOOKUP(A352,Nadpłaty!$E:$F,2,FALSE),Nadpłaty!$I$2*Kredyt!$B$7),T352-V352,IF(A352&gt;MAX(Nadpłaty!$E:$E),Nadpłaty!$I$2*Kredyt!$B$7,IFERROR(VLOOKUP(A352,Nadpłaty!$E:$F,2,FALSE),0)))))</f>
        <v>0</v>
      </c>
      <c r="V352" s="40" t="str">
        <f t="shared" si="105"/>
        <v/>
      </c>
      <c r="W352" s="41" t="str">
        <f t="shared" si="97"/>
        <v/>
      </c>
      <c r="X352" s="42">
        <f t="shared" si="108"/>
        <v>0</v>
      </c>
      <c r="Y352" s="2"/>
    </row>
    <row r="353" spans="1:25" ht="12.75" customHeight="1" x14ac:dyDescent="0.2">
      <c r="A353" s="27">
        <f t="shared" si="106"/>
        <v>54331</v>
      </c>
      <c r="B353" s="25">
        <f>ROWS($B$23:B353)</f>
        <v>331</v>
      </c>
      <c r="C353" s="34">
        <f>MIN(IF(A353&lt;=WIBOR!$K$5,0,ROUND(YEARFRAC(A353,WIBOR!$K$5)*12,0)),$B$10)</f>
        <v>36</v>
      </c>
      <c r="D353" s="28">
        <f>($B$9-IF(Kredyt!$B$5="3M",WIBOR!$K$6,WIBOR!$K$7)/100)*MIN(IF(A353&lt;=WIBOR!$K$5,0,ROUND(YEARFRAC(A353,WIBOR!$K$5)*12,0)),$B$10)/$B$10+IF(Kredyt!$B$5="3M",WIBOR!$K$6,WIBOR!$K$7)/100</f>
        <v>0.04</v>
      </c>
      <c r="E353" s="28">
        <f>IFERROR(VLOOKUP(A353,WIBOR!$F:$H,IF(Kredyt!$B$5="3M",2,3),FALSE)/100,$B$9)</f>
        <v>0.04</v>
      </c>
      <c r="F353" s="26">
        <f t="shared" si="91"/>
        <v>6.0999999999999999E-2</v>
      </c>
      <c r="G353" s="39">
        <f t="shared" si="98"/>
        <v>67666.666666671925</v>
      </c>
      <c r="H353" s="40">
        <f t="shared" si="92"/>
        <v>2255.5555555555557</v>
      </c>
      <c r="I353" s="41">
        <f t="shared" si="99"/>
        <v>343.97222222224894</v>
      </c>
      <c r="J353" s="42">
        <f t="shared" si="93"/>
        <v>2599.5277777778047</v>
      </c>
      <c r="K353" s="39">
        <f t="shared" si="100"/>
        <v>137956.74524971566</v>
      </c>
      <c r="L353" s="40">
        <f t="shared" si="107"/>
        <v>4268.4823390595457</v>
      </c>
      <c r="M353" s="41">
        <f t="shared" si="94"/>
        <v>701.28012168605471</v>
      </c>
      <c r="N353" s="42">
        <f t="shared" si="95"/>
        <v>4969.7624607456</v>
      </c>
      <c r="O353" s="39" t="str">
        <f t="shared" si="101"/>
        <v/>
      </c>
      <c r="P353" s="43">
        <f>IF(O353="",0,IF(A353&lt;MIN(Nadpłaty!E:E),0,IF(O353&lt;IFERROR(VLOOKUP(A353,Nadpłaty!$E:$F,2,FALSE),Nadpłaty!$I$2*Kredyt!$B$7),O353-Q353,IF(A353&gt;MAX(Nadpłaty!$E:$E),Nadpłaty!$I$2*Kredyt!$B$7,IFERROR(VLOOKUP(A353,Nadpłaty!$E:$F,2,FALSE),0)))))</f>
        <v>0</v>
      </c>
      <c r="Q353" s="40" t="str">
        <f t="shared" si="102"/>
        <v/>
      </c>
      <c r="R353" s="41" t="str">
        <f t="shared" si="103"/>
        <v/>
      </c>
      <c r="S353" s="42">
        <f t="shared" si="96"/>
        <v>0</v>
      </c>
      <c r="T353" s="39" t="str">
        <f t="shared" si="104"/>
        <v/>
      </c>
      <c r="U353" s="43">
        <f>IF(T353="",0,IF(A353&lt;MIN(Nadpłaty!J:J),0,IF(T353&lt;IFERROR(VLOOKUP(A353,Nadpłaty!$E:$F,2,FALSE),Nadpłaty!$I$2*Kredyt!$B$7),T353-V353,IF(A353&gt;MAX(Nadpłaty!$E:$E),Nadpłaty!$I$2*Kredyt!$B$7,IFERROR(VLOOKUP(A353,Nadpłaty!$E:$F,2,FALSE),0)))))</f>
        <v>0</v>
      </c>
      <c r="V353" s="40" t="str">
        <f t="shared" si="105"/>
        <v/>
      </c>
      <c r="W353" s="41" t="str">
        <f t="shared" si="97"/>
        <v/>
      </c>
      <c r="X353" s="42">
        <f t="shared" si="108"/>
        <v>0</v>
      </c>
      <c r="Y353" s="2"/>
    </row>
    <row r="354" spans="1:25" ht="12.75" customHeight="1" x14ac:dyDescent="0.2">
      <c r="A354" s="27">
        <f t="shared" si="106"/>
        <v>54362</v>
      </c>
      <c r="B354" s="25">
        <f>ROWS($B$23:B354)</f>
        <v>332</v>
      </c>
      <c r="C354" s="34">
        <f>MIN(IF(A354&lt;=WIBOR!$K$5,0,ROUND(YEARFRAC(A354,WIBOR!$K$5)*12,0)),$B$10)</f>
        <v>36</v>
      </c>
      <c r="D354" s="28">
        <f>($B$9-IF(Kredyt!$B$5="3M",WIBOR!$K$6,WIBOR!$K$7)/100)*MIN(IF(A354&lt;=WIBOR!$K$5,0,ROUND(YEARFRAC(A354,WIBOR!$K$5)*12,0)),$B$10)/$B$10+IF(Kredyt!$B$5="3M",WIBOR!$K$6,WIBOR!$K$7)/100</f>
        <v>0.04</v>
      </c>
      <c r="E354" s="28">
        <f>IFERROR(VLOOKUP(A354,WIBOR!$F:$H,IF(Kredyt!$B$5="3M",2,3),FALSE)/100,$B$9)</f>
        <v>0.04</v>
      </c>
      <c r="F354" s="26">
        <f t="shared" ref="F354:F382" si="109">IF(C354=0,E354,IF($B$8="Stała",E354,D354))+$B$6</f>
        <v>6.0999999999999999E-2</v>
      </c>
      <c r="G354" s="39">
        <f t="shared" si="98"/>
        <v>65411.11111111637</v>
      </c>
      <c r="H354" s="40">
        <f t="shared" si="92"/>
        <v>2255.5555555555557</v>
      </c>
      <c r="I354" s="41">
        <f t="shared" si="99"/>
        <v>332.50648148150822</v>
      </c>
      <c r="J354" s="42">
        <f t="shared" si="93"/>
        <v>2588.0620370370639</v>
      </c>
      <c r="K354" s="39">
        <f t="shared" si="100"/>
        <v>133688.26291065611</v>
      </c>
      <c r="L354" s="40">
        <f t="shared" si="107"/>
        <v>4290.1804576164313</v>
      </c>
      <c r="M354" s="41">
        <f t="shared" si="94"/>
        <v>679.58200312916858</v>
      </c>
      <c r="N354" s="42">
        <f t="shared" si="95"/>
        <v>4969.7624607456</v>
      </c>
      <c r="O354" s="39" t="str">
        <f t="shared" si="101"/>
        <v/>
      </c>
      <c r="P354" s="43">
        <f>IF(O354="",0,IF(A354&lt;MIN(Nadpłaty!E:E),0,IF(O354&lt;IFERROR(VLOOKUP(A354,Nadpłaty!$E:$F,2,FALSE),Nadpłaty!$I$2*Kredyt!$B$7),O354-Q354,IF(A354&gt;MAX(Nadpłaty!$E:$E),Nadpłaty!$I$2*Kredyt!$B$7,IFERROR(VLOOKUP(A354,Nadpłaty!$E:$F,2,FALSE),0)))))</f>
        <v>0</v>
      </c>
      <c r="Q354" s="40" t="str">
        <f t="shared" si="102"/>
        <v/>
      </c>
      <c r="R354" s="41" t="str">
        <f t="shared" si="103"/>
        <v/>
      </c>
      <c r="S354" s="42">
        <f t="shared" si="96"/>
        <v>0</v>
      </c>
      <c r="T354" s="39" t="str">
        <f t="shared" si="104"/>
        <v/>
      </c>
      <c r="U354" s="43">
        <f>IF(T354="",0,IF(A354&lt;MIN(Nadpłaty!J:J),0,IF(T354&lt;IFERROR(VLOOKUP(A354,Nadpłaty!$E:$F,2,FALSE),Nadpłaty!$I$2*Kredyt!$B$7),T354-V354,IF(A354&gt;MAX(Nadpłaty!$E:$E),Nadpłaty!$I$2*Kredyt!$B$7,IFERROR(VLOOKUP(A354,Nadpłaty!$E:$F,2,FALSE),0)))))</f>
        <v>0</v>
      </c>
      <c r="V354" s="40" t="str">
        <f t="shared" si="105"/>
        <v/>
      </c>
      <c r="W354" s="41" t="str">
        <f t="shared" si="97"/>
        <v/>
      </c>
      <c r="X354" s="42">
        <f t="shared" si="108"/>
        <v>0</v>
      </c>
      <c r="Y354" s="2"/>
    </row>
    <row r="355" spans="1:25" ht="12.75" customHeight="1" x14ac:dyDescent="0.2">
      <c r="A355" s="27">
        <f t="shared" si="106"/>
        <v>54392</v>
      </c>
      <c r="B355" s="25">
        <f>ROWS($B$23:B355)</f>
        <v>333</v>
      </c>
      <c r="C355" s="34">
        <f>MIN(IF(A355&lt;=WIBOR!$K$5,0,ROUND(YEARFRAC(A355,WIBOR!$K$5)*12,0)),$B$10)</f>
        <v>36</v>
      </c>
      <c r="D355" s="28">
        <f>($B$9-IF(Kredyt!$B$5="3M",WIBOR!$K$6,WIBOR!$K$7)/100)*MIN(IF(A355&lt;=WIBOR!$K$5,0,ROUND(YEARFRAC(A355,WIBOR!$K$5)*12,0)),$B$10)/$B$10+IF(Kredyt!$B$5="3M",WIBOR!$K$6,WIBOR!$K$7)/100</f>
        <v>0.04</v>
      </c>
      <c r="E355" s="28">
        <f>IFERROR(VLOOKUP(A355,WIBOR!$F:$H,IF(Kredyt!$B$5="3M",2,3),FALSE)/100,$B$9)</f>
        <v>0.04</v>
      </c>
      <c r="F355" s="26">
        <f t="shared" si="109"/>
        <v>6.0999999999999999E-2</v>
      </c>
      <c r="G355" s="39">
        <f t="shared" si="98"/>
        <v>63155.555555560815</v>
      </c>
      <c r="H355" s="40">
        <f t="shared" si="92"/>
        <v>2255.5555555555557</v>
      </c>
      <c r="I355" s="41">
        <f t="shared" si="99"/>
        <v>321.04074074076749</v>
      </c>
      <c r="J355" s="42">
        <f t="shared" si="93"/>
        <v>2576.5962962963231</v>
      </c>
      <c r="K355" s="39">
        <f t="shared" si="100"/>
        <v>129398.08245303968</v>
      </c>
      <c r="L355" s="40">
        <f t="shared" si="107"/>
        <v>4311.9888749426473</v>
      </c>
      <c r="M355" s="41">
        <f t="shared" si="94"/>
        <v>657.77358580295174</v>
      </c>
      <c r="N355" s="42">
        <f t="shared" si="95"/>
        <v>4969.7624607455991</v>
      </c>
      <c r="O355" s="39" t="str">
        <f t="shared" si="101"/>
        <v/>
      </c>
      <c r="P355" s="43">
        <f>IF(O355="",0,IF(A355&lt;MIN(Nadpłaty!E:E),0,IF(O355&lt;IFERROR(VLOOKUP(A355,Nadpłaty!$E:$F,2,FALSE),Nadpłaty!$I$2*Kredyt!$B$7),O355-Q355,IF(A355&gt;MAX(Nadpłaty!$E:$E),Nadpłaty!$I$2*Kredyt!$B$7,IFERROR(VLOOKUP(A355,Nadpłaty!$E:$F,2,FALSE),0)))))</f>
        <v>0</v>
      </c>
      <c r="Q355" s="40" t="str">
        <f t="shared" si="102"/>
        <v/>
      </c>
      <c r="R355" s="41" t="str">
        <f t="shared" si="103"/>
        <v/>
      </c>
      <c r="S355" s="42">
        <f t="shared" si="96"/>
        <v>0</v>
      </c>
      <c r="T355" s="39" t="str">
        <f t="shared" si="104"/>
        <v/>
      </c>
      <c r="U355" s="43">
        <f>IF(T355="",0,IF(A355&lt;MIN(Nadpłaty!J:J),0,IF(T355&lt;IFERROR(VLOOKUP(A355,Nadpłaty!$E:$F,2,FALSE),Nadpłaty!$I$2*Kredyt!$B$7),T355-V355,IF(A355&gt;MAX(Nadpłaty!$E:$E),Nadpłaty!$I$2*Kredyt!$B$7,IFERROR(VLOOKUP(A355,Nadpłaty!$E:$F,2,FALSE),0)))))</f>
        <v>0</v>
      </c>
      <c r="V355" s="40" t="str">
        <f t="shared" si="105"/>
        <v/>
      </c>
      <c r="W355" s="41" t="str">
        <f t="shared" si="97"/>
        <v/>
      </c>
      <c r="X355" s="42">
        <f t="shared" si="108"/>
        <v>0</v>
      </c>
      <c r="Y355" s="2"/>
    </row>
    <row r="356" spans="1:25" ht="12.75" customHeight="1" x14ac:dyDescent="0.2">
      <c r="A356" s="27">
        <f t="shared" si="106"/>
        <v>54423</v>
      </c>
      <c r="B356" s="25">
        <f>ROWS($B$23:B356)</f>
        <v>334</v>
      </c>
      <c r="C356" s="34">
        <f>MIN(IF(A356&lt;=WIBOR!$K$5,0,ROUND(YEARFRAC(A356,WIBOR!$K$5)*12,0)),$B$10)</f>
        <v>36</v>
      </c>
      <c r="D356" s="28">
        <f>($B$9-IF(Kredyt!$B$5="3M",WIBOR!$K$6,WIBOR!$K$7)/100)*MIN(IF(A356&lt;=WIBOR!$K$5,0,ROUND(YEARFRAC(A356,WIBOR!$K$5)*12,0)),$B$10)/$B$10+IF(Kredyt!$B$5="3M",WIBOR!$K$6,WIBOR!$K$7)/100</f>
        <v>0.04</v>
      </c>
      <c r="E356" s="28">
        <f>IFERROR(VLOOKUP(A356,WIBOR!$F:$H,IF(Kredyt!$B$5="3M",2,3),FALSE)/100,$B$9)</f>
        <v>0.04</v>
      </c>
      <c r="F356" s="26">
        <f t="shared" si="109"/>
        <v>6.0999999999999999E-2</v>
      </c>
      <c r="G356" s="39">
        <f t="shared" si="98"/>
        <v>60900.000000005261</v>
      </c>
      <c r="H356" s="40">
        <f t="shared" si="92"/>
        <v>2255.5555555555557</v>
      </c>
      <c r="I356" s="41">
        <f t="shared" si="99"/>
        <v>309.57500000002671</v>
      </c>
      <c r="J356" s="42">
        <f t="shared" si="93"/>
        <v>2565.1305555555823</v>
      </c>
      <c r="K356" s="39">
        <f t="shared" si="100"/>
        <v>125086.09357809703</v>
      </c>
      <c r="L356" s="40">
        <f t="shared" si="107"/>
        <v>4333.9081517236054</v>
      </c>
      <c r="M356" s="41">
        <f t="shared" si="94"/>
        <v>635.85430902199323</v>
      </c>
      <c r="N356" s="42">
        <f t="shared" si="95"/>
        <v>4969.7624607455982</v>
      </c>
      <c r="O356" s="39" t="str">
        <f t="shared" si="101"/>
        <v/>
      </c>
      <c r="P356" s="43">
        <f>IF(O356="",0,IF(A356&lt;MIN(Nadpłaty!E:E),0,IF(O356&lt;IFERROR(VLOOKUP(A356,Nadpłaty!$E:$F,2,FALSE),Nadpłaty!$I$2*Kredyt!$B$7),O356-Q356,IF(A356&gt;MAX(Nadpłaty!$E:$E),Nadpłaty!$I$2*Kredyt!$B$7,IFERROR(VLOOKUP(A356,Nadpłaty!$E:$F,2,FALSE),0)))))</f>
        <v>0</v>
      </c>
      <c r="Q356" s="40" t="str">
        <f t="shared" si="102"/>
        <v/>
      </c>
      <c r="R356" s="41" t="str">
        <f t="shared" si="103"/>
        <v/>
      </c>
      <c r="S356" s="42">
        <f t="shared" si="96"/>
        <v>0</v>
      </c>
      <c r="T356" s="39" t="str">
        <f t="shared" si="104"/>
        <v/>
      </c>
      <c r="U356" s="43">
        <f>IF(T356="",0,IF(A356&lt;MIN(Nadpłaty!J:J),0,IF(T356&lt;IFERROR(VLOOKUP(A356,Nadpłaty!$E:$F,2,FALSE),Nadpłaty!$I$2*Kredyt!$B$7),T356-V356,IF(A356&gt;MAX(Nadpłaty!$E:$E),Nadpłaty!$I$2*Kredyt!$B$7,IFERROR(VLOOKUP(A356,Nadpłaty!$E:$F,2,FALSE),0)))))</f>
        <v>0</v>
      </c>
      <c r="V356" s="40" t="str">
        <f t="shared" si="105"/>
        <v/>
      </c>
      <c r="W356" s="41" t="str">
        <f t="shared" si="97"/>
        <v/>
      </c>
      <c r="X356" s="42">
        <f t="shared" si="108"/>
        <v>0</v>
      </c>
      <c r="Y356" s="2"/>
    </row>
    <row r="357" spans="1:25" ht="12.75" customHeight="1" x14ac:dyDescent="0.2">
      <c r="A357" s="27">
        <f t="shared" si="106"/>
        <v>54454</v>
      </c>
      <c r="B357" s="25">
        <f>ROWS($B$23:B357)</f>
        <v>335</v>
      </c>
      <c r="C357" s="34">
        <f>MIN(IF(A357&lt;=WIBOR!$K$5,0,ROUND(YEARFRAC(A357,WIBOR!$K$5)*12,0)),$B$10)</f>
        <v>36</v>
      </c>
      <c r="D357" s="28">
        <f>($B$9-IF(Kredyt!$B$5="3M",WIBOR!$K$6,WIBOR!$K$7)/100)*MIN(IF(A357&lt;=WIBOR!$K$5,0,ROUND(YEARFRAC(A357,WIBOR!$K$5)*12,0)),$B$10)/$B$10+IF(Kredyt!$B$5="3M",WIBOR!$K$6,WIBOR!$K$7)/100</f>
        <v>0.04</v>
      </c>
      <c r="E357" s="28">
        <f>IFERROR(VLOOKUP(A357,WIBOR!$F:$H,IF(Kredyt!$B$5="3M",2,3),FALSE)/100,$B$9)</f>
        <v>0.04</v>
      </c>
      <c r="F357" s="26">
        <f t="shared" si="109"/>
        <v>6.0999999999999999E-2</v>
      </c>
      <c r="G357" s="39">
        <f t="shared" si="98"/>
        <v>58644.444444449706</v>
      </c>
      <c r="H357" s="40">
        <f t="shared" si="92"/>
        <v>2255.5555555555557</v>
      </c>
      <c r="I357" s="41">
        <f t="shared" si="99"/>
        <v>298.10925925928603</v>
      </c>
      <c r="J357" s="42">
        <f t="shared" si="93"/>
        <v>2553.6648148148415</v>
      </c>
      <c r="K357" s="39">
        <f t="shared" si="100"/>
        <v>120752.18542637343</v>
      </c>
      <c r="L357" s="40">
        <f t="shared" si="107"/>
        <v>4355.9388514948687</v>
      </c>
      <c r="M357" s="41">
        <f t="shared" si="94"/>
        <v>613.82360925073158</v>
      </c>
      <c r="N357" s="42">
        <f t="shared" si="95"/>
        <v>4969.7624607456</v>
      </c>
      <c r="O357" s="39" t="str">
        <f t="shared" si="101"/>
        <v/>
      </c>
      <c r="P357" s="43">
        <f>IF(O357="",0,IF(A357&lt;MIN(Nadpłaty!E:E),0,IF(O357&lt;IFERROR(VLOOKUP(A357,Nadpłaty!$E:$F,2,FALSE),Nadpłaty!$I$2*Kredyt!$B$7),O357-Q357,IF(A357&gt;MAX(Nadpłaty!$E:$E),Nadpłaty!$I$2*Kredyt!$B$7,IFERROR(VLOOKUP(A357,Nadpłaty!$E:$F,2,FALSE),0)))))</f>
        <v>0</v>
      </c>
      <c r="Q357" s="40" t="str">
        <f t="shared" si="102"/>
        <v/>
      </c>
      <c r="R357" s="41" t="str">
        <f t="shared" si="103"/>
        <v/>
      </c>
      <c r="S357" s="42">
        <f t="shared" si="96"/>
        <v>0</v>
      </c>
      <c r="T357" s="39" t="str">
        <f t="shared" si="104"/>
        <v/>
      </c>
      <c r="U357" s="43">
        <f>IF(T357="",0,IF(A357&lt;MIN(Nadpłaty!J:J),0,IF(T357&lt;IFERROR(VLOOKUP(A357,Nadpłaty!$E:$F,2,FALSE),Nadpłaty!$I$2*Kredyt!$B$7),T357-V357,IF(A357&gt;MAX(Nadpłaty!$E:$E),Nadpłaty!$I$2*Kredyt!$B$7,IFERROR(VLOOKUP(A357,Nadpłaty!$E:$F,2,FALSE),0)))))</f>
        <v>0</v>
      </c>
      <c r="V357" s="40" t="str">
        <f t="shared" si="105"/>
        <v/>
      </c>
      <c r="W357" s="41" t="str">
        <f t="shared" si="97"/>
        <v/>
      </c>
      <c r="X357" s="42">
        <f t="shared" si="108"/>
        <v>0</v>
      </c>
      <c r="Y357" s="2"/>
    </row>
    <row r="358" spans="1:25" ht="12.75" customHeight="1" x14ac:dyDescent="0.2">
      <c r="A358" s="27">
        <f t="shared" si="106"/>
        <v>54482</v>
      </c>
      <c r="B358" s="25">
        <f>ROWS($B$23:B358)</f>
        <v>336</v>
      </c>
      <c r="C358" s="34">
        <f>MIN(IF(A358&lt;=WIBOR!$K$5,0,ROUND(YEARFRAC(A358,WIBOR!$K$5)*12,0)),$B$10)</f>
        <v>36</v>
      </c>
      <c r="D358" s="28">
        <f>($B$9-IF(Kredyt!$B$5="3M",WIBOR!$K$6,WIBOR!$K$7)/100)*MIN(IF(A358&lt;=WIBOR!$K$5,0,ROUND(YEARFRAC(A358,WIBOR!$K$5)*12,0)),$B$10)/$B$10+IF(Kredyt!$B$5="3M",WIBOR!$K$6,WIBOR!$K$7)/100</f>
        <v>0.04</v>
      </c>
      <c r="E358" s="28">
        <f>IFERROR(VLOOKUP(A358,WIBOR!$F:$H,IF(Kredyt!$B$5="3M",2,3),FALSE)/100,$B$9)</f>
        <v>0.04</v>
      </c>
      <c r="F358" s="26">
        <f t="shared" si="109"/>
        <v>6.0999999999999999E-2</v>
      </c>
      <c r="G358" s="39">
        <f t="shared" si="98"/>
        <v>56388.888888894151</v>
      </c>
      <c r="H358" s="40">
        <f t="shared" si="92"/>
        <v>2255.5555555555557</v>
      </c>
      <c r="I358" s="41">
        <f t="shared" si="99"/>
        <v>286.64351851854525</v>
      </c>
      <c r="J358" s="42">
        <f t="shared" si="93"/>
        <v>2542.1990740741007</v>
      </c>
      <c r="K358" s="39">
        <f t="shared" si="100"/>
        <v>116396.24657487856</v>
      </c>
      <c r="L358" s="40">
        <f t="shared" si="107"/>
        <v>4378.0815406566344</v>
      </c>
      <c r="M358" s="41">
        <f t="shared" si="94"/>
        <v>591.68092008896599</v>
      </c>
      <c r="N358" s="42">
        <f t="shared" si="95"/>
        <v>4969.7624607456</v>
      </c>
      <c r="O358" s="39" t="str">
        <f t="shared" si="101"/>
        <v/>
      </c>
      <c r="P358" s="43">
        <f>IF(O358="",0,IF(A358&lt;MIN(Nadpłaty!E:E),0,IF(O358&lt;IFERROR(VLOOKUP(A358,Nadpłaty!$E:$F,2,FALSE),Nadpłaty!$I$2*Kredyt!$B$7),O358-Q358,IF(A358&gt;MAX(Nadpłaty!$E:$E),Nadpłaty!$I$2*Kredyt!$B$7,IFERROR(VLOOKUP(A358,Nadpłaty!$E:$F,2,FALSE),0)))))</f>
        <v>0</v>
      </c>
      <c r="Q358" s="40" t="str">
        <f t="shared" si="102"/>
        <v/>
      </c>
      <c r="R358" s="41" t="str">
        <f t="shared" si="103"/>
        <v/>
      </c>
      <c r="S358" s="42">
        <f t="shared" si="96"/>
        <v>0</v>
      </c>
      <c r="T358" s="39" t="str">
        <f t="shared" si="104"/>
        <v/>
      </c>
      <c r="U358" s="43">
        <f>IF(T358="",0,IF(A358&lt;MIN(Nadpłaty!J:J),0,IF(T358&lt;IFERROR(VLOOKUP(A358,Nadpłaty!$E:$F,2,FALSE),Nadpłaty!$I$2*Kredyt!$B$7),T358-V358,IF(A358&gt;MAX(Nadpłaty!$E:$E),Nadpłaty!$I$2*Kredyt!$B$7,IFERROR(VLOOKUP(A358,Nadpłaty!$E:$F,2,FALSE),0)))))</f>
        <v>0</v>
      </c>
      <c r="V358" s="40" t="str">
        <f t="shared" si="105"/>
        <v/>
      </c>
      <c r="W358" s="41" t="str">
        <f t="shared" si="97"/>
        <v/>
      </c>
      <c r="X358" s="42">
        <f t="shared" si="108"/>
        <v>0</v>
      </c>
      <c r="Y358" s="2"/>
    </row>
    <row r="359" spans="1:25" ht="12.75" customHeight="1" x14ac:dyDescent="0.2">
      <c r="A359" s="27">
        <f t="shared" si="106"/>
        <v>54513</v>
      </c>
      <c r="B359" s="25">
        <f>ROWS($B$23:B359)</f>
        <v>337</v>
      </c>
      <c r="C359" s="34">
        <f>MIN(IF(A359&lt;=WIBOR!$K$5,0,ROUND(YEARFRAC(A359,WIBOR!$K$5)*12,0)),$B$10)</f>
        <v>36</v>
      </c>
      <c r="D359" s="28">
        <f>($B$9-IF(Kredyt!$B$5="3M",WIBOR!$K$6,WIBOR!$K$7)/100)*MIN(IF(A359&lt;=WIBOR!$K$5,0,ROUND(YEARFRAC(A359,WIBOR!$K$5)*12,0)),$B$10)/$B$10+IF(Kredyt!$B$5="3M",WIBOR!$K$6,WIBOR!$K$7)/100</f>
        <v>0.04</v>
      </c>
      <c r="E359" s="28">
        <f>IFERROR(VLOOKUP(A359,WIBOR!$F:$H,IF(Kredyt!$B$5="3M",2,3),FALSE)/100,$B$9)</f>
        <v>0.04</v>
      </c>
      <c r="F359" s="26">
        <f t="shared" si="109"/>
        <v>6.0999999999999999E-2</v>
      </c>
      <c r="G359" s="39">
        <f t="shared" si="98"/>
        <v>54133.333333338596</v>
      </c>
      <c r="H359" s="40">
        <f t="shared" si="92"/>
        <v>2255.5555555555557</v>
      </c>
      <c r="I359" s="41">
        <f t="shared" si="99"/>
        <v>275.17777777780452</v>
      </c>
      <c r="J359" s="42">
        <f t="shared" si="93"/>
        <v>2530.73333333336</v>
      </c>
      <c r="K359" s="39">
        <f t="shared" si="100"/>
        <v>112018.16503422192</v>
      </c>
      <c r="L359" s="40">
        <f t="shared" si="107"/>
        <v>4400.3367884883046</v>
      </c>
      <c r="M359" s="41">
        <f t="shared" si="94"/>
        <v>569.42567225729476</v>
      </c>
      <c r="N359" s="42">
        <f t="shared" si="95"/>
        <v>4969.7624607455991</v>
      </c>
      <c r="O359" s="39" t="str">
        <f t="shared" si="101"/>
        <v/>
      </c>
      <c r="P359" s="43">
        <f>IF(O359="",0,IF(A359&lt;MIN(Nadpłaty!E:E),0,IF(O359&lt;IFERROR(VLOOKUP(A359,Nadpłaty!$E:$F,2,FALSE),Nadpłaty!$I$2*Kredyt!$B$7),O359-Q359,IF(A359&gt;MAX(Nadpłaty!$E:$E),Nadpłaty!$I$2*Kredyt!$B$7,IFERROR(VLOOKUP(A359,Nadpłaty!$E:$F,2,FALSE),0)))))</f>
        <v>0</v>
      </c>
      <c r="Q359" s="40" t="str">
        <f t="shared" si="102"/>
        <v/>
      </c>
      <c r="R359" s="41" t="str">
        <f t="shared" si="103"/>
        <v/>
      </c>
      <c r="S359" s="42">
        <f t="shared" si="96"/>
        <v>0</v>
      </c>
      <c r="T359" s="39" t="str">
        <f t="shared" si="104"/>
        <v/>
      </c>
      <c r="U359" s="43">
        <f>IF(T359="",0,IF(A359&lt;MIN(Nadpłaty!J:J),0,IF(T359&lt;IFERROR(VLOOKUP(A359,Nadpłaty!$E:$F,2,FALSE),Nadpłaty!$I$2*Kredyt!$B$7),T359-V359,IF(A359&gt;MAX(Nadpłaty!$E:$E),Nadpłaty!$I$2*Kredyt!$B$7,IFERROR(VLOOKUP(A359,Nadpłaty!$E:$F,2,FALSE),0)))))</f>
        <v>0</v>
      </c>
      <c r="V359" s="40" t="str">
        <f t="shared" si="105"/>
        <v/>
      </c>
      <c r="W359" s="41" t="str">
        <f t="shared" si="97"/>
        <v/>
      </c>
      <c r="X359" s="42">
        <f t="shared" si="108"/>
        <v>0</v>
      </c>
      <c r="Y359" s="2"/>
    </row>
    <row r="360" spans="1:25" ht="12.75" customHeight="1" x14ac:dyDescent="0.2">
      <c r="A360" s="27">
        <f t="shared" si="106"/>
        <v>54543</v>
      </c>
      <c r="B360" s="25">
        <f>ROWS($B$23:B360)</f>
        <v>338</v>
      </c>
      <c r="C360" s="34">
        <f>MIN(IF(A360&lt;=WIBOR!$K$5,0,ROUND(YEARFRAC(A360,WIBOR!$K$5)*12,0)),$B$10)</f>
        <v>36</v>
      </c>
      <c r="D360" s="28">
        <f>($B$9-IF(Kredyt!$B$5="3M",WIBOR!$K$6,WIBOR!$K$7)/100)*MIN(IF(A360&lt;=WIBOR!$K$5,0,ROUND(YEARFRAC(A360,WIBOR!$K$5)*12,0)),$B$10)/$B$10+IF(Kredyt!$B$5="3M",WIBOR!$K$6,WIBOR!$K$7)/100</f>
        <v>0.04</v>
      </c>
      <c r="E360" s="28">
        <f>IFERROR(VLOOKUP(A360,WIBOR!$F:$H,IF(Kredyt!$B$5="3M",2,3),FALSE)/100,$B$9)</f>
        <v>0.04</v>
      </c>
      <c r="F360" s="26">
        <f t="shared" si="109"/>
        <v>6.0999999999999999E-2</v>
      </c>
      <c r="G360" s="39">
        <f t="shared" si="98"/>
        <v>51877.777777783042</v>
      </c>
      <c r="H360" s="40">
        <f t="shared" si="92"/>
        <v>2255.5555555555557</v>
      </c>
      <c r="I360" s="41">
        <f t="shared" si="99"/>
        <v>263.71203703706379</v>
      </c>
      <c r="J360" s="42">
        <f t="shared" si="93"/>
        <v>2519.2675925926196</v>
      </c>
      <c r="K360" s="39">
        <f t="shared" si="100"/>
        <v>107617.82824573362</v>
      </c>
      <c r="L360" s="40">
        <f t="shared" si="107"/>
        <v>4422.7051671631207</v>
      </c>
      <c r="M360" s="41">
        <f t="shared" si="94"/>
        <v>547.05729358247925</v>
      </c>
      <c r="N360" s="42">
        <f t="shared" si="95"/>
        <v>4969.7624607456</v>
      </c>
      <c r="O360" s="39" t="str">
        <f t="shared" si="101"/>
        <v/>
      </c>
      <c r="P360" s="43">
        <f>IF(O360="",0,IF(A360&lt;MIN(Nadpłaty!E:E),0,IF(O360&lt;IFERROR(VLOOKUP(A360,Nadpłaty!$E:$F,2,FALSE),Nadpłaty!$I$2*Kredyt!$B$7),O360-Q360,IF(A360&gt;MAX(Nadpłaty!$E:$E),Nadpłaty!$I$2*Kredyt!$B$7,IFERROR(VLOOKUP(A360,Nadpłaty!$E:$F,2,FALSE),0)))))</f>
        <v>0</v>
      </c>
      <c r="Q360" s="40" t="str">
        <f t="shared" si="102"/>
        <v/>
      </c>
      <c r="R360" s="41" t="str">
        <f t="shared" si="103"/>
        <v/>
      </c>
      <c r="S360" s="42">
        <f t="shared" si="96"/>
        <v>0</v>
      </c>
      <c r="T360" s="39" t="str">
        <f t="shared" si="104"/>
        <v/>
      </c>
      <c r="U360" s="43">
        <f>IF(T360="",0,IF(A360&lt;MIN(Nadpłaty!J:J),0,IF(T360&lt;IFERROR(VLOOKUP(A360,Nadpłaty!$E:$F,2,FALSE),Nadpłaty!$I$2*Kredyt!$B$7),T360-V360,IF(A360&gt;MAX(Nadpłaty!$E:$E),Nadpłaty!$I$2*Kredyt!$B$7,IFERROR(VLOOKUP(A360,Nadpłaty!$E:$F,2,FALSE),0)))))</f>
        <v>0</v>
      </c>
      <c r="V360" s="40" t="str">
        <f t="shared" si="105"/>
        <v/>
      </c>
      <c r="W360" s="41" t="str">
        <f t="shared" si="97"/>
        <v/>
      </c>
      <c r="X360" s="42">
        <f t="shared" si="108"/>
        <v>0</v>
      </c>
      <c r="Y360" s="2"/>
    </row>
    <row r="361" spans="1:25" ht="12.75" customHeight="1" x14ac:dyDescent="0.2">
      <c r="A361" s="27">
        <f t="shared" si="106"/>
        <v>54574</v>
      </c>
      <c r="B361" s="25">
        <f>ROWS($B$23:B361)</f>
        <v>339</v>
      </c>
      <c r="C361" s="34">
        <f>MIN(IF(A361&lt;=WIBOR!$K$5,0,ROUND(YEARFRAC(A361,WIBOR!$K$5)*12,0)),$B$10)</f>
        <v>36</v>
      </c>
      <c r="D361" s="28">
        <f>($B$9-IF(Kredyt!$B$5="3M",WIBOR!$K$6,WIBOR!$K$7)/100)*MIN(IF(A361&lt;=WIBOR!$K$5,0,ROUND(YEARFRAC(A361,WIBOR!$K$5)*12,0)),$B$10)/$B$10+IF(Kredyt!$B$5="3M",WIBOR!$K$6,WIBOR!$K$7)/100</f>
        <v>0.04</v>
      </c>
      <c r="E361" s="28">
        <f>IFERROR(VLOOKUP(A361,WIBOR!$F:$H,IF(Kredyt!$B$5="3M",2,3),FALSE)/100,$B$9)</f>
        <v>0.04</v>
      </c>
      <c r="F361" s="26">
        <f t="shared" si="109"/>
        <v>6.0999999999999999E-2</v>
      </c>
      <c r="G361" s="39">
        <f t="shared" si="98"/>
        <v>49622.222222227487</v>
      </c>
      <c r="H361" s="40">
        <f t="shared" si="92"/>
        <v>2255.5555555555557</v>
      </c>
      <c r="I361" s="41">
        <f t="shared" si="99"/>
        <v>252.24629629632307</v>
      </c>
      <c r="J361" s="42">
        <f t="shared" si="93"/>
        <v>2507.8018518518788</v>
      </c>
      <c r="K361" s="39">
        <f t="shared" si="100"/>
        <v>103195.1230785705</v>
      </c>
      <c r="L361" s="40">
        <f t="shared" si="107"/>
        <v>4445.1872517628663</v>
      </c>
      <c r="M361" s="41">
        <f t="shared" si="94"/>
        <v>524.57520898273333</v>
      </c>
      <c r="N361" s="42">
        <f t="shared" si="95"/>
        <v>4969.7624607456</v>
      </c>
      <c r="O361" s="39" t="str">
        <f t="shared" si="101"/>
        <v/>
      </c>
      <c r="P361" s="43">
        <f>IF(O361="",0,IF(A361&lt;MIN(Nadpłaty!E:E),0,IF(O361&lt;IFERROR(VLOOKUP(A361,Nadpłaty!$E:$F,2,FALSE),Nadpłaty!$I$2*Kredyt!$B$7),O361-Q361,IF(A361&gt;MAX(Nadpłaty!$E:$E),Nadpłaty!$I$2*Kredyt!$B$7,IFERROR(VLOOKUP(A361,Nadpłaty!$E:$F,2,FALSE),0)))))</f>
        <v>0</v>
      </c>
      <c r="Q361" s="40" t="str">
        <f t="shared" si="102"/>
        <v/>
      </c>
      <c r="R361" s="41" t="str">
        <f t="shared" si="103"/>
        <v/>
      </c>
      <c r="S361" s="42">
        <f t="shared" si="96"/>
        <v>0</v>
      </c>
      <c r="T361" s="39" t="str">
        <f t="shared" si="104"/>
        <v/>
      </c>
      <c r="U361" s="43">
        <f>IF(T361="",0,IF(A361&lt;MIN(Nadpłaty!J:J),0,IF(T361&lt;IFERROR(VLOOKUP(A361,Nadpłaty!$E:$F,2,FALSE),Nadpłaty!$I$2*Kredyt!$B$7),T361-V361,IF(A361&gt;MAX(Nadpłaty!$E:$E),Nadpłaty!$I$2*Kredyt!$B$7,IFERROR(VLOOKUP(A361,Nadpłaty!$E:$F,2,FALSE),0)))))</f>
        <v>0</v>
      </c>
      <c r="V361" s="40" t="str">
        <f t="shared" si="105"/>
        <v/>
      </c>
      <c r="W361" s="41" t="str">
        <f t="shared" si="97"/>
        <v/>
      </c>
      <c r="X361" s="42">
        <f t="shared" si="108"/>
        <v>0</v>
      </c>
      <c r="Y361" s="2"/>
    </row>
    <row r="362" spans="1:25" ht="12.75" customHeight="1" x14ac:dyDescent="0.2">
      <c r="A362" s="27">
        <f t="shared" si="106"/>
        <v>54604</v>
      </c>
      <c r="B362" s="25">
        <f>ROWS($B$23:B362)</f>
        <v>340</v>
      </c>
      <c r="C362" s="34">
        <f>MIN(IF(A362&lt;=WIBOR!$K$5,0,ROUND(YEARFRAC(A362,WIBOR!$K$5)*12,0)),$B$10)</f>
        <v>36</v>
      </c>
      <c r="D362" s="28">
        <f>($B$9-IF(Kredyt!$B$5="3M",WIBOR!$K$6,WIBOR!$K$7)/100)*MIN(IF(A362&lt;=WIBOR!$K$5,0,ROUND(YEARFRAC(A362,WIBOR!$K$5)*12,0)),$B$10)/$B$10+IF(Kredyt!$B$5="3M",WIBOR!$K$6,WIBOR!$K$7)/100</f>
        <v>0.04</v>
      </c>
      <c r="E362" s="28">
        <f>IFERROR(VLOOKUP(A362,WIBOR!$F:$H,IF(Kredyt!$B$5="3M",2,3),FALSE)/100,$B$9)</f>
        <v>0.04</v>
      </c>
      <c r="F362" s="26">
        <f t="shared" si="109"/>
        <v>6.0999999999999999E-2</v>
      </c>
      <c r="G362" s="39">
        <f t="shared" si="98"/>
        <v>47366.666666671932</v>
      </c>
      <c r="H362" s="40">
        <f t="shared" si="92"/>
        <v>2255.5555555555557</v>
      </c>
      <c r="I362" s="41">
        <f t="shared" si="99"/>
        <v>240.78055555558231</v>
      </c>
      <c r="J362" s="42">
        <f t="shared" si="93"/>
        <v>2496.3361111111381</v>
      </c>
      <c r="K362" s="39">
        <f t="shared" si="100"/>
        <v>98749.935826807632</v>
      </c>
      <c r="L362" s="40">
        <f t="shared" si="107"/>
        <v>4467.7836202926601</v>
      </c>
      <c r="M362" s="41">
        <f t="shared" si="94"/>
        <v>501.97884045293881</v>
      </c>
      <c r="N362" s="42">
        <f t="shared" si="95"/>
        <v>4969.7624607455991</v>
      </c>
      <c r="O362" s="39" t="str">
        <f t="shared" si="101"/>
        <v/>
      </c>
      <c r="P362" s="43">
        <f>IF(O362="",0,IF(A362&lt;MIN(Nadpłaty!E:E),0,IF(O362&lt;IFERROR(VLOOKUP(A362,Nadpłaty!$E:$F,2,FALSE),Nadpłaty!$I$2*Kredyt!$B$7),O362-Q362,IF(A362&gt;MAX(Nadpłaty!$E:$E),Nadpłaty!$I$2*Kredyt!$B$7,IFERROR(VLOOKUP(A362,Nadpłaty!$E:$F,2,FALSE),0)))))</f>
        <v>0</v>
      </c>
      <c r="Q362" s="40" t="str">
        <f t="shared" si="102"/>
        <v/>
      </c>
      <c r="R362" s="41" t="str">
        <f t="shared" si="103"/>
        <v/>
      </c>
      <c r="S362" s="42">
        <f t="shared" si="96"/>
        <v>0</v>
      </c>
      <c r="T362" s="39" t="str">
        <f t="shared" si="104"/>
        <v/>
      </c>
      <c r="U362" s="43">
        <f>IF(T362="",0,IF(A362&lt;MIN(Nadpłaty!J:J),0,IF(T362&lt;IFERROR(VLOOKUP(A362,Nadpłaty!$E:$F,2,FALSE),Nadpłaty!$I$2*Kredyt!$B$7),T362-V362,IF(A362&gt;MAX(Nadpłaty!$E:$E),Nadpłaty!$I$2*Kredyt!$B$7,IFERROR(VLOOKUP(A362,Nadpłaty!$E:$F,2,FALSE),0)))))</f>
        <v>0</v>
      </c>
      <c r="V362" s="40" t="str">
        <f t="shared" si="105"/>
        <v/>
      </c>
      <c r="W362" s="41" t="str">
        <f t="shared" si="97"/>
        <v/>
      </c>
      <c r="X362" s="42">
        <f t="shared" si="108"/>
        <v>0</v>
      </c>
      <c r="Y362" s="2"/>
    </row>
    <row r="363" spans="1:25" ht="12.75" customHeight="1" x14ac:dyDescent="0.2">
      <c r="A363" s="27">
        <f t="shared" si="106"/>
        <v>54635</v>
      </c>
      <c r="B363" s="25">
        <f>ROWS($B$23:B363)</f>
        <v>341</v>
      </c>
      <c r="C363" s="34">
        <f>MIN(IF(A363&lt;=WIBOR!$K$5,0,ROUND(YEARFRAC(A363,WIBOR!$K$5)*12,0)),$B$10)</f>
        <v>36</v>
      </c>
      <c r="D363" s="28">
        <f>($B$9-IF(Kredyt!$B$5="3M",WIBOR!$K$6,WIBOR!$K$7)/100)*MIN(IF(A363&lt;=WIBOR!$K$5,0,ROUND(YEARFRAC(A363,WIBOR!$K$5)*12,0)),$B$10)/$B$10+IF(Kredyt!$B$5="3M",WIBOR!$K$6,WIBOR!$K$7)/100</f>
        <v>0.04</v>
      </c>
      <c r="E363" s="28">
        <f>IFERROR(VLOOKUP(A363,WIBOR!$F:$H,IF(Kredyt!$B$5="3M",2,3),FALSE)/100,$B$9)</f>
        <v>0.04</v>
      </c>
      <c r="F363" s="26">
        <f t="shared" si="109"/>
        <v>6.0999999999999999E-2</v>
      </c>
      <c r="G363" s="39">
        <f t="shared" si="98"/>
        <v>45111.111111116377</v>
      </c>
      <c r="H363" s="40">
        <f t="shared" si="92"/>
        <v>2255.5555555555557</v>
      </c>
      <c r="I363" s="41">
        <f t="shared" si="99"/>
        <v>229.31481481484158</v>
      </c>
      <c r="J363" s="42">
        <f t="shared" si="93"/>
        <v>2484.8703703703973</v>
      </c>
      <c r="K363" s="39">
        <f t="shared" si="100"/>
        <v>94282.152206514977</v>
      </c>
      <c r="L363" s="40">
        <f t="shared" si="107"/>
        <v>4490.4948536958154</v>
      </c>
      <c r="M363" s="41">
        <f t="shared" si="94"/>
        <v>479.26760704978443</v>
      </c>
      <c r="N363" s="42">
        <f t="shared" si="95"/>
        <v>4969.7624607456</v>
      </c>
      <c r="O363" s="39" t="str">
        <f t="shared" si="101"/>
        <v/>
      </c>
      <c r="P363" s="43">
        <f>IF(O363="",0,IF(A363&lt;MIN(Nadpłaty!E:E),0,IF(O363&lt;IFERROR(VLOOKUP(A363,Nadpłaty!$E:$F,2,FALSE),Nadpłaty!$I$2*Kredyt!$B$7),O363-Q363,IF(A363&gt;MAX(Nadpłaty!$E:$E),Nadpłaty!$I$2*Kredyt!$B$7,IFERROR(VLOOKUP(A363,Nadpłaty!$E:$F,2,FALSE),0)))))</f>
        <v>0</v>
      </c>
      <c r="Q363" s="40" t="str">
        <f t="shared" si="102"/>
        <v/>
      </c>
      <c r="R363" s="41" t="str">
        <f t="shared" si="103"/>
        <v/>
      </c>
      <c r="S363" s="42">
        <f t="shared" si="96"/>
        <v>0</v>
      </c>
      <c r="T363" s="39" t="str">
        <f t="shared" si="104"/>
        <v/>
      </c>
      <c r="U363" s="43">
        <f>IF(T363="",0,IF(A363&lt;MIN(Nadpłaty!J:J),0,IF(T363&lt;IFERROR(VLOOKUP(A363,Nadpłaty!$E:$F,2,FALSE),Nadpłaty!$I$2*Kredyt!$B$7),T363-V363,IF(A363&gt;MAX(Nadpłaty!$E:$E),Nadpłaty!$I$2*Kredyt!$B$7,IFERROR(VLOOKUP(A363,Nadpłaty!$E:$F,2,FALSE),0)))))</f>
        <v>0</v>
      </c>
      <c r="V363" s="40" t="str">
        <f t="shared" si="105"/>
        <v/>
      </c>
      <c r="W363" s="41" t="str">
        <f t="shared" si="97"/>
        <v/>
      </c>
      <c r="X363" s="42">
        <f t="shared" si="108"/>
        <v>0</v>
      </c>
      <c r="Y363" s="2"/>
    </row>
    <row r="364" spans="1:25" ht="12.75" customHeight="1" x14ac:dyDescent="0.2">
      <c r="A364" s="27">
        <f t="shared" si="106"/>
        <v>54666</v>
      </c>
      <c r="B364" s="25">
        <f>ROWS($B$23:B364)</f>
        <v>342</v>
      </c>
      <c r="C364" s="34">
        <f>MIN(IF(A364&lt;=WIBOR!$K$5,0,ROUND(YEARFRAC(A364,WIBOR!$K$5)*12,0)),$B$10)</f>
        <v>36</v>
      </c>
      <c r="D364" s="28">
        <f>($B$9-IF(Kredyt!$B$5="3M",WIBOR!$K$6,WIBOR!$K$7)/100)*MIN(IF(A364&lt;=WIBOR!$K$5,0,ROUND(YEARFRAC(A364,WIBOR!$K$5)*12,0)),$B$10)/$B$10+IF(Kredyt!$B$5="3M",WIBOR!$K$6,WIBOR!$K$7)/100</f>
        <v>0.04</v>
      </c>
      <c r="E364" s="28">
        <f>IFERROR(VLOOKUP(A364,WIBOR!$F:$H,IF(Kredyt!$B$5="3M",2,3),FALSE)/100,$B$9)</f>
        <v>0.04</v>
      </c>
      <c r="F364" s="26">
        <f t="shared" si="109"/>
        <v>6.0999999999999999E-2</v>
      </c>
      <c r="G364" s="39">
        <f t="shared" si="98"/>
        <v>42855.555555560823</v>
      </c>
      <c r="H364" s="40">
        <f t="shared" si="92"/>
        <v>2255.5555555555557</v>
      </c>
      <c r="I364" s="41">
        <f t="shared" si="99"/>
        <v>217.84907407410083</v>
      </c>
      <c r="J364" s="42">
        <f t="shared" si="93"/>
        <v>2473.4046296296565</v>
      </c>
      <c r="K364" s="39">
        <f t="shared" si="100"/>
        <v>89791.657352819166</v>
      </c>
      <c r="L364" s="40">
        <f t="shared" si="107"/>
        <v>4513.3215358687694</v>
      </c>
      <c r="M364" s="41">
        <f t="shared" si="94"/>
        <v>456.44092487683071</v>
      </c>
      <c r="N364" s="42">
        <f t="shared" si="95"/>
        <v>4969.7624607456</v>
      </c>
      <c r="O364" s="39" t="str">
        <f t="shared" si="101"/>
        <v/>
      </c>
      <c r="P364" s="43">
        <f>IF(O364="",0,IF(A364&lt;MIN(Nadpłaty!E:E),0,IF(O364&lt;IFERROR(VLOOKUP(A364,Nadpłaty!$E:$F,2,FALSE),Nadpłaty!$I$2*Kredyt!$B$7),O364-Q364,IF(A364&gt;MAX(Nadpłaty!$E:$E),Nadpłaty!$I$2*Kredyt!$B$7,IFERROR(VLOOKUP(A364,Nadpłaty!$E:$F,2,FALSE),0)))))</f>
        <v>0</v>
      </c>
      <c r="Q364" s="40" t="str">
        <f t="shared" si="102"/>
        <v/>
      </c>
      <c r="R364" s="41" t="str">
        <f t="shared" si="103"/>
        <v/>
      </c>
      <c r="S364" s="42">
        <f t="shared" si="96"/>
        <v>0</v>
      </c>
      <c r="T364" s="39" t="str">
        <f t="shared" si="104"/>
        <v/>
      </c>
      <c r="U364" s="43">
        <f>IF(T364="",0,IF(A364&lt;MIN(Nadpłaty!J:J),0,IF(T364&lt;IFERROR(VLOOKUP(A364,Nadpłaty!$E:$F,2,FALSE),Nadpłaty!$I$2*Kredyt!$B$7),T364-V364,IF(A364&gt;MAX(Nadpłaty!$E:$E),Nadpłaty!$I$2*Kredyt!$B$7,IFERROR(VLOOKUP(A364,Nadpłaty!$E:$F,2,FALSE),0)))))</f>
        <v>0</v>
      </c>
      <c r="V364" s="40" t="str">
        <f t="shared" si="105"/>
        <v/>
      </c>
      <c r="W364" s="41" t="str">
        <f t="shared" si="97"/>
        <v/>
      </c>
      <c r="X364" s="42">
        <f t="shared" si="108"/>
        <v>0</v>
      </c>
      <c r="Y364" s="2"/>
    </row>
    <row r="365" spans="1:25" ht="12.75" customHeight="1" x14ac:dyDescent="0.2">
      <c r="A365" s="27">
        <f t="shared" si="106"/>
        <v>54696</v>
      </c>
      <c r="B365" s="25">
        <f>ROWS($B$23:B365)</f>
        <v>343</v>
      </c>
      <c r="C365" s="34">
        <f>MIN(IF(A365&lt;=WIBOR!$K$5,0,ROUND(YEARFRAC(A365,WIBOR!$K$5)*12,0)),$B$10)</f>
        <v>36</v>
      </c>
      <c r="D365" s="28">
        <f>($B$9-IF(Kredyt!$B$5="3M",WIBOR!$K$6,WIBOR!$K$7)/100)*MIN(IF(A365&lt;=WIBOR!$K$5,0,ROUND(YEARFRAC(A365,WIBOR!$K$5)*12,0)),$B$10)/$B$10+IF(Kredyt!$B$5="3M",WIBOR!$K$6,WIBOR!$K$7)/100</f>
        <v>0.04</v>
      </c>
      <c r="E365" s="28">
        <f>IFERROR(VLOOKUP(A365,WIBOR!$F:$H,IF(Kredyt!$B$5="3M",2,3),FALSE)/100,$B$9)</f>
        <v>0.04</v>
      </c>
      <c r="F365" s="26">
        <f t="shared" si="109"/>
        <v>6.0999999999999999E-2</v>
      </c>
      <c r="G365" s="39">
        <f t="shared" si="98"/>
        <v>40600.000000005268</v>
      </c>
      <c r="H365" s="40">
        <f t="shared" si="92"/>
        <v>2255.5555555555557</v>
      </c>
      <c r="I365" s="41">
        <f t="shared" si="99"/>
        <v>206.38333333336013</v>
      </c>
      <c r="J365" s="42">
        <f t="shared" si="93"/>
        <v>2461.9388888889157</v>
      </c>
      <c r="K365" s="39">
        <f t="shared" si="100"/>
        <v>85278.335816950392</v>
      </c>
      <c r="L365" s="40">
        <f t="shared" si="107"/>
        <v>4536.2642536761023</v>
      </c>
      <c r="M365" s="41">
        <f t="shared" si="94"/>
        <v>433.49820706949782</v>
      </c>
      <c r="N365" s="42">
        <f t="shared" si="95"/>
        <v>4969.7624607456</v>
      </c>
      <c r="O365" s="39" t="str">
        <f t="shared" si="101"/>
        <v/>
      </c>
      <c r="P365" s="43">
        <f>IF(O365="",0,IF(A365&lt;MIN(Nadpłaty!E:E),0,IF(O365&lt;IFERROR(VLOOKUP(A365,Nadpłaty!$E:$F,2,FALSE),Nadpłaty!$I$2*Kredyt!$B$7),O365-Q365,IF(A365&gt;MAX(Nadpłaty!$E:$E),Nadpłaty!$I$2*Kredyt!$B$7,IFERROR(VLOOKUP(A365,Nadpłaty!$E:$F,2,FALSE),0)))))</f>
        <v>0</v>
      </c>
      <c r="Q365" s="40" t="str">
        <f t="shared" si="102"/>
        <v/>
      </c>
      <c r="R365" s="41" t="str">
        <f t="shared" si="103"/>
        <v/>
      </c>
      <c r="S365" s="42">
        <f t="shared" si="96"/>
        <v>0</v>
      </c>
      <c r="T365" s="39" t="str">
        <f t="shared" si="104"/>
        <v/>
      </c>
      <c r="U365" s="43">
        <f>IF(T365="",0,IF(A365&lt;MIN(Nadpłaty!J:J),0,IF(T365&lt;IFERROR(VLOOKUP(A365,Nadpłaty!$E:$F,2,FALSE),Nadpłaty!$I$2*Kredyt!$B$7),T365-V365,IF(A365&gt;MAX(Nadpłaty!$E:$E),Nadpłaty!$I$2*Kredyt!$B$7,IFERROR(VLOOKUP(A365,Nadpłaty!$E:$F,2,FALSE),0)))))</f>
        <v>0</v>
      </c>
      <c r="V365" s="40" t="str">
        <f t="shared" si="105"/>
        <v/>
      </c>
      <c r="W365" s="41" t="str">
        <f t="shared" si="97"/>
        <v/>
      </c>
      <c r="X365" s="42">
        <f t="shared" si="108"/>
        <v>0</v>
      </c>
      <c r="Y365" s="2"/>
    </row>
    <row r="366" spans="1:25" ht="12.75" customHeight="1" x14ac:dyDescent="0.2">
      <c r="A366" s="27">
        <f t="shared" si="106"/>
        <v>54727</v>
      </c>
      <c r="B366" s="25">
        <f>ROWS($B$23:B366)</f>
        <v>344</v>
      </c>
      <c r="C366" s="34">
        <f>MIN(IF(A366&lt;=WIBOR!$K$5,0,ROUND(YEARFRAC(A366,WIBOR!$K$5)*12,0)),$B$10)</f>
        <v>36</v>
      </c>
      <c r="D366" s="28">
        <f>($B$9-IF(Kredyt!$B$5="3M",WIBOR!$K$6,WIBOR!$K$7)/100)*MIN(IF(A366&lt;=WIBOR!$K$5,0,ROUND(YEARFRAC(A366,WIBOR!$K$5)*12,0)),$B$10)/$B$10+IF(Kredyt!$B$5="3M",WIBOR!$K$6,WIBOR!$K$7)/100</f>
        <v>0.04</v>
      </c>
      <c r="E366" s="28">
        <f>IFERROR(VLOOKUP(A366,WIBOR!$F:$H,IF(Kredyt!$B$5="3M",2,3),FALSE)/100,$B$9)</f>
        <v>0.04</v>
      </c>
      <c r="F366" s="26">
        <f t="shared" si="109"/>
        <v>6.0999999999999999E-2</v>
      </c>
      <c r="G366" s="39">
        <f t="shared" si="98"/>
        <v>38344.444444449713</v>
      </c>
      <c r="H366" s="40">
        <f t="shared" si="92"/>
        <v>2255.5555555555557</v>
      </c>
      <c r="I366" s="41">
        <f t="shared" si="99"/>
        <v>194.91759259261937</v>
      </c>
      <c r="J366" s="42">
        <f t="shared" si="93"/>
        <v>2450.4731481481749</v>
      </c>
      <c r="K366" s="39">
        <f t="shared" si="100"/>
        <v>80742.071563274294</v>
      </c>
      <c r="L366" s="40">
        <f t="shared" si="107"/>
        <v>4559.3235969656225</v>
      </c>
      <c r="M366" s="41">
        <f t="shared" si="94"/>
        <v>410.43886377997768</v>
      </c>
      <c r="N366" s="42">
        <f t="shared" si="95"/>
        <v>4969.7624607456</v>
      </c>
      <c r="O366" s="39" t="str">
        <f t="shared" si="101"/>
        <v/>
      </c>
      <c r="P366" s="43">
        <f>IF(O366="",0,IF(A366&lt;MIN(Nadpłaty!E:E),0,IF(O366&lt;IFERROR(VLOOKUP(A366,Nadpłaty!$E:$F,2,FALSE),Nadpłaty!$I$2*Kredyt!$B$7),O366-Q366,IF(A366&gt;MAX(Nadpłaty!$E:$E),Nadpłaty!$I$2*Kredyt!$B$7,IFERROR(VLOOKUP(A366,Nadpłaty!$E:$F,2,FALSE),0)))))</f>
        <v>0</v>
      </c>
      <c r="Q366" s="40" t="str">
        <f t="shared" si="102"/>
        <v/>
      </c>
      <c r="R366" s="41" t="str">
        <f t="shared" si="103"/>
        <v/>
      </c>
      <c r="S366" s="42">
        <f t="shared" si="96"/>
        <v>0</v>
      </c>
      <c r="T366" s="39" t="str">
        <f t="shared" si="104"/>
        <v/>
      </c>
      <c r="U366" s="43">
        <f>IF(T366="",0,IF(A366&lt;MIN(Nadpłaty!J:J),0,IF(T366&lt;IFERROR(VLOOKUP(A366,Nadpłaty!$E:$F,2,FALSE),Nadpłaty!$I$2*Kredyt!$B$7),T366-V366,IF(A366&gt;MAX(Nadpłaty!$E:$E),Nadpłaty!$I$2*Kredyt!$B$7,IFERROR(VLOOKUP(A366,Nadpłaty!$E:$F,2,FALSE),0)))))</f>
        <v>0</v>
      </c>
      <c r="V366" s="40" t="str">
        <f t="shared" si="105"/>
        <v/>
      </c>
      <c r="W366" s="41" t="str">
        <f t="shared" si="97"/>
        <v/>
      </c>
      <c r="X366" s="42">
        <f t="shared" si="108"/>
        <v>0</v>
      </c>
      <c r="Y366" s="2"/>
    </row>
    <row r="367" spans="1:25" ht="12.75" customHeight="1" x14ac:dyDescent="0.2">
      <c r="A367" s="27">
        <f t="shared" si="106"/>
        <v>54757</v>
      </c>
      <c r="B367" s="25">
        <f>ROWS($B$23:B367)</f>
        <v>345</v>
      </c>
      <c r="C367" s="34">
        <f>MIN(IF(A367&lt;=WIBOR!$K$5,0,ROUND(YEARFRAC(A367,WIBOR!$K$5)*12,0)),$B$10)</f>
        <v>36</v>
      </c>
      <c r="D367" s="28">
        <f>($B$9-IF(Kredyt!$B$5="3M",WIBOR!$K$6,WIBOR!$K$7)/100)*MIN(IF(A367&lt;=WIBOR!$K$5,0,ROUND(YEARFRAC(A367,WIBOR!$K$5)*12,0)),$B$10)/$B$10+IF(Kredyt!$B$5="3M",WIBOR!$K$6,WIBOR!$K$7)/100</f>
        <v>0.04</v>
      </c>
      <c r="E367" s="28">
        <f>IFERROR(VLOOKUP(A367,WIBOR!$F:$H,IF(Kredyt!$B$5="3M",2,3),FALSE)/100,$B$9)</f>
        <v>0.04</v>
      </c>
      <c r="F367" s="26">
        <f t="shared" si="109"/>
        <v>6.0999999999999999E-2</v>
      </c>
      <c r="G367" s="39">
        <f t="shared" si="98"/>
        <v>36088.888888894158</v>
      </c>
      <c r="H367" s="40">
        <f t="shared" si="92"/>
        <v>2255.5555555555557</v>
      </c>
      <c r="I367" s="41">
        <f t="shared" si="99"/>
        <v>183.45185185187862</v>
      </c>
      <c r="J367" s="42">
        <f t="shared" si="93"/>
        <v>2439.0074074074341</v>
      </c>
      <c r="K367" s="39">
        <f t="shared" si="100"/>
        <v>76182.747966308671</v>
      </c>
      <c r="L367" s="40">
        <f t="shared" si="107"/>
        <v>4582.5001585835307</v>
      </c>
      <c r="M367" s="41">
        <f t="shared" si="94"/>
        <v>387.26230216206909</v>
      </c>
      <c r="N367" s="42">
        <f t="shared" si="95"/>
        <v>4969.7624607456</v>
      </c>
      <c r="O367" s="39" t="str">
        <f t="shared" si="101"/>
        <v/>
      </c>
      <c r="P367" s="43">
        <f>IF(O367="",0,IF(A367&lt;MIN(Nadpłaty!E:E),0,IF(O367&lt;IFERROR(VLOOKUP(A367,Nadpłaty!$E:$F,2,FALSE),Nadpłaty!$I$2*Kredyt!$B$7),O367-Q367,IF(A367&gt;MAX(Nadpłaty!$E:$E),Nadpłaty!$I$2*Kredyt!$B$7,IFERROR(VLOOKUP(A367,Nadpłaty!$E:$F,2,FALSE),0)))))</f>
        <v>0</v>
      </c>
      <c r="Q367" s="40" t="str">
        <f t="shared" si="102"/>
        <v/>
      </c>
      <c r="R367" s="41" t="str">
        <f t="shared" si="103"/>
        <v/>
      </c>
      <c r="S367" s="42">
        <f t="shared" si="96"/>
        <v>0</v>
      </c>
      <c r="T367" s="39" t="str">
        <f t="shared" si="104"/>
        <v/>
      </c>
      <c r="U367" s="43">
        <f>IF(T367="",0,IF(A367&lt;MIN(Nadpłaty!J:J),0,IF(T367&lt;IFERROR(VLOOKUP(A367,Nadpłaty!$E:$F,2,FALSE),Nadpłaty!$I$2*Kredyt!$B$7),T367-V367,IF(A367&gt;MAX(Nadpłaty!$E:$E),Nadpłaty!$I$2*Kredyt!$B$7,IFERROR(VLOOKUP(A367,Nadpłaty!$E:$F,2,FALSE),0)))))</f>
        <v>0</v>
      </c>
      <c r="V367" s="40" t="str">
        <f t="shared" si="105"/>
        <v/>
      </c>
      <c r="W367" s="41" t="str">
        <f t="shared" si="97"/>
        <v/>
      </c>
      <c r="X367" s="42">
        <f t="shared" si="108"/>
        <v>0</v>
      </c>
      <c r="Y367" s="2"/>
    </row>
    <row r="368" spans="1:25" ht="12.75" customHeight="1" x14ac:dyDescent="0.2">
      <c r="A368" s="27">
        <f t="shared" si="106"/>
        <v>54788</v>
      </c>
      <c r="B368" s="25">
        <f>ROWS($B$23:B368)</f>
        <v>346</v>
      </c>
      <c r="C368" s="34">
        <f>MIN(IF(A368&lt;=WIBOR!$K$5,0,ROUND(YEARFRAC(A368,WIBOR!$K$5)*12,0)),$B$10)</f>
        <v>36</v>
      </c>
      <c r="D368" s="28">
        <f>($B$9-IF(Kredyt!$B$5="3M",WIBOR!$K$6,WIBOR!$K$7)/100)*MIN(IF(A368&lt;=WIBOR!$K$5,0,ROUND(YEARFRAC(A368,WIBOR!$K$5)*12,0)),$B$10)/$B$10+IF(Kredyt!$B$5="3M",WIBOR!$K$6,WIBOR!$K$7)/100</f>
        <v>0.04</v>
      </c>
      <c r="E368" s="28">
        <f>IFERROR(VLOOKUP(A368,WIBOR!$F:$H,IF(Kredyt!$B$5="3M",2,3),FALSE)/100,$B$9)</f>
        <v>0.04</v>
      </c>
      <c r="F368" s="26">
        <f t="shared" si="109"/>
        <v>6.0999999999999999E-2</v>
      </c>
      <c r="G368" s="39">
        <f t="shared" si="98"/>
        <v>33833.333333338604</v>
      </c>
      <c r="H368" s="40">
        <f t="shared" si="92"/>
        <v>2255.5555555555557</v>
      </c>
      <c r="I368" s="41">
        <f t="shared" si="99"/>
        <v>171.98611111113792</v>
      </c>
      <c r="J368" s="42">
        <f t="shared" si="93"/>
        <v>2427.5416666666933</v>
      </c>
      <c r="K368" s="39">
        <f t="shared" si="100"/>
        <v>71600.247807725144</v>
      </c>
      <c r="L368" s="40">
        <f t="shared" si="107"/>
        <v>4605.7945343896654</v>
      </c>
      <c r="M368" s="41">
        <f t="shared" si="94"/>
        <v>363.96792635593619</v>
      </c>
      <c r="N368" s="42">
        <f t="shared" si="95"/>
        <v>4969.7624607456019</v>
      </c>
      <c r="O368" s="39" t="str">
        <f t="shared" si="101"/>
        <v/>
      </c>
      <c r="P368" s="43">
        <f>IF(O368="",0,IF(A368&lt;MIN(Nadpłaty!E:E),0,IF(O368&lt;IFERROR(VLOOKUP(A368,Nadpłaty!$E:$F,2,FALSE),Nadpłaty!$I$2*Kredyt!$B$7),O368-Q368,IF(A368&gt;MAX(Nadpłaty!$E:$E),Nadpłaty!$I$2*Kredyt!$B$7,IFERROR(VLOOKUP(A368,Nadpłaty!$E:$F,2,FALSE),0)))))</f>
        <v>0</v>
      </c>
      <c r="Q368" s="40" t="str">
        <f t="shared" si="102"/>
        <v/>
      </c>
      <c r="R368" s="41" t="str">
        <f t="shared" si="103"/>
        <v/>
      </c>
      <c r="S368" s="42">
        <f t="shared" si="96"/>
        <v>0</v>
      </c>
      <c r="T368" s="39" t="str">
        <f t="shared" si="104"/>
        <v/>
      </c>
      <c r="U368" s="43">
        <f>IF(T368="",0,IF(A368&lt;MIN(Nadpłaty!J:J),0,IF(T368&lt;IFERROR(VLOOKUP(A368,Nadpłaty!$E:$F,2,FALSE),Nadpłaty!$I$2*Kredyt!$B$7),T368-V368,IF(A368&gt;MAX(Nadpłaty!$E:$E),Nadpłaty!$I$2*Kredyt!$B$7,IFERROR(VLOOKUP(A368,Nadpłaty!$E:$F,2,FALSE),0)))))</f>
        <v>0</v>
      </c>
      <c r="V368" s="40" t="str">
        <f t="shared" si="105"/>
        <v/>
      </c>
      <c r="W368" s="41" t="str">
        <f t="shared" si="97"/>
        <v/>
      </c>
      <c r="X368" s="42">
        <f t="shared" si="108"/>
        <v>0</v>
      </c>
      <c r="Y368" s="2"/>
    </row>
    <row r="369" spans="1:25" ht="12.75" customHeight="1" x14ac:dyDescent="0.2">
      <c r="A369" s="27">
        <f t="shared" si="106"/>
        <v>54819</v>
      </c>
      <c r="B369" s="25">
        <f>ROWS($B$23:B369)</f>
        <v>347</v>
      </c>
      <c r="C369" s="34">
        <f>MIN(IF(A369&lt;=WIBOR!$K$5,0,ROUND(YEARFRAC(A369,WIBOR!$K$5)*12,0)),$B$10)</f>
        <v>36</v>
      </c>
      <c r="D369" s="28">
        <f>($B$9-IF(Kredyt!$B$5="3M",WIBOR!$K$6,WIBOR!$K$7)/100)*MIN(IF(A369&lt;=WIBOR!$K$5,0,ROUND(YEARFRAC(A369,WIBOR!$K$5)*12,0)),$B$10)/$B$10+IF(Kredyt!$B$5="3M",WIBOR!$K$6,WIBOR!$K$7)/100</f>
        <v>0.04</v>
      </c>
      <c r="E369" s="28">
        <f>IFERROR(VLOOKUP(A369,WIBOR!$F:$H,IF(Kredyt!$B$5="3M",2,3),FALSE)/100,$B$9)</f>
        <v>0.04</v>
      </c>
      <c r="F369" s="26">
        <f t="shared" si="109"/>
        <v>6.0999999999999999E-2</v>
      </c>
      <c r="G369" s="39">
        <f t="shared" si="98"/>
        <v>31577.777777783049</v>
      </c>
      <c r="H369" s="40">
        <f t="shared" si="92"/>
        <v>2255.5555555555557</v>
      </c>
      <c r="I369" s="41">
        <f t="shared" si="99"/>
        <v>160.52037037039716</v>
      </c>
      <c r="J369" s="42">
        <f t="shared" si="93"/>
        <v>2416.075925925953</v>
      </c>
      <c r="K369" s="39">
        <f t="shared" si="100"/>
        <v>66994.453273335472</v>
      </c>
      <c r="L369" s="40">
        <f t="shared" si="107"/>
        <v>4629.2073232728108</v>
      </c>
      <c r="M369" s="41">
        <f t="shared" si="94"/>
        <v>340.55513747278866</v>
      </c>
      <c r="N369" s="42">
        <f t="shared" si="95"/>
        <v>4969.7624607455991</v>
      </c>
      <c r="O369" s="39" t="str">
        <f t="shared" si="101"/>
        <v/>
      </c>
      <c r="P369" s="43">
        <f>IF(O369="",0,IF(A369&lt;MIN(Nadpłaty!E:E),0,IF(O369&lt;IFERROR(VLOOKUP(A369,Nadpłaty!$E:$F,2,FALSE),Nadpłaty!$I$2*Kredyt!$B$7),O369-Q369,IF(A369&gt;MAX(Nadpłaty!$E:$E),Nadpłaty!$I$2*Kredyt!$B$7,IFERROR(VLOOKUP(A369,Nadpłaty!$E:$F,2,FALSE),0)))))</f>
        <v>0</v>
      </c>
      <c r="Q369" s="40" t="str">
        <f t="shared" si="102"/>
        <v/>
      </c>
      <c r="R369" s="41" t="str">
        <f t="shared" si="103"/>
        <v/>
      </c>
      <c r="S369" s="42">
        <f t="shared" si="96"/>
        <v>0</v>
      </c>
      <c r="T369" s="39" t="str">
        <f t="shared" si="104"/>
        <v/>
      </c>
      <c r="U369" s="43">
        <f>IF(T369="",0,IF(A369&lt;MIN(Nadpłaty!J:J),0,IF(T369&lt;IFERROR(VLOOKUP(A369,Nadpłaty!$E:$F,2,FALSE),Nadpłaty!$I$2*Kredyt!$B$7),T369-V369,IF(A369&gt;MAX(Nadpłaty!$E:$E),Nadpłaty!$I$2*Kredyt!$B$7,IFERROR(VLOOKUP(A369,Nadpłaty!$E:$F,2,FALSE),0)))))</f>
        <v>0</v>
      </c>
      <c r="V369" s="40" t="str">
        <f t="shared" si="105"/>
        <v/>
      </c>
      <c r="W369" s="41" t="str">
        <f t="shared" si="97"/>
        <v/>
      </c>
      <c r="X369" s="42">
        <f t="shared" si="108"/>
        <v>0</v>
      </c>
      <c r="Y369" s="2"/>
    </row>
    <row r="370" spans="1:25" ht="12.75" customHeight="1" x14ac:dyDescent="0.2">
      <c r="A370" s="27">
        <f t="shared" si="106"/>
        <v>54847</v>
      </c>
      <c r="B370" s="25">
        <f>ROWS($B$23:B370)</f>
        <v>348</v>
      </c>
      <c r="C370" s="34">
        <f>MIN(IF(A370&lt;=WIBOR!$K$5,0,ROUND(YEARFRAC(A370,WIBOR!$K$5)*12,0)),$B$10)</f>
        <v>36</v>
      </c>
      <c r="D370" s="28">
        <f>($B$9-IF(Kredyt!$B$5="3M",WIBOR!$K$6,WIBOR!$K$7)/100)*MIN(IF(A370&lt;=WIBOR!$K$5,0,ROUND(YEARFRAC(A370,WIBOR!$K$5)*12,0)),$B$10)/$B$10+IF(Kredyt!$B$5="3M",WIBOR!$K$6,WIBOR!$K$7)/100</f>
        <v>0.04</v>
      </c>
      <c r="E370" s="28">
        <f>IFERROR(VLOOKUP(A370,WIBOR!$F:$H,IF(Kredyt!$B$5="3M",2,3),FALSE)/100,$B$9)</f>
        <v>0.04</v>
      </c>
      <c r="F370" s="26">
        <f t="shared" si="109"/>
        <v>6.0999999999999999E-2</v>
      </c>
      <c r="G370" s="39">
        <f t="shared" si="98"/>
        <v>29322.222222227494</v>
      </c>
      <c r="H370" s="40">
        <f t="shared" si="92"/>
        <v>2255.5555555555557</v>
      </c>
      <c r="I370" s="41">
        <f t="shared" si="99"/>
        <v>149.05462962965643</v>
      </c>
      <c r="J370" s="42">
        <f t="shared" si="93"/>
        <v>2404.6101851852122</v>
      </c>
      <c r="K370" s="39">
        <f t="shared" si="100"/>
        <v>62365.245950062657</v>
      </c>
      <c r="L370" s="40">
        <f t="shared" si="107"/>
        <v>4652.7391271661145</v>
      </c>
      <c r="M370" s="41">
        <f t="shared" si="94"/>
        <v>317.02333357948515</v>
      </c>
      <c r="N370" s="42">
        <f t="shared" si="95"/>
        <v>4969.7624607456</v>
      </c>
      <c r="O370" s="39" t="str">
        <f t="shared" si="101"/>
        <v/>
      </c>
      <c r="P370" s="43">
        <f>IF(O370="",0,IF(A370&lt;MIN(Nadpłaty!E:E),0,IF(O370&lt;IFERROR(VLOOKUP(A370,Nadpłaty!$E:$F,2,FALSE),Nadpłaty!$I$2*Kredyt!$B$7),O370-Q370,IF(A370&gt;MAX(Nadpłaty!$E:$E),Nadpłaty!$I$2*Kredyt!$B$7,IFERROR(VLOOKUP(A370,Nadpłaty!$E:$F,2,FALSE),0)))))</f>
        <v>0</v>
      </c>
      <c r="Q370" s="40" t="str">
        <f t="shared" si="102"/>
        <v/>
      </c>
      <c r="R370" s="41" t="str">
        <f t="shared" si="103"/>
        <v/>
      </c>
      <c r="S370" s="42">
        <f t="shared" si="96"/>
        <v>0</v>
      </c>
      <c r="T370" s="39" t="str">
        <f t="shared" si="104"/>
        <v/>
      </c>
      <c r="U370" s="43">
        <f>IF(T370="",0,IF(A370&lt;MIN(Nadpłaty!J:J),0,IF(T370&lt;IFERROR(VLOOKUP(A370,Nadpłaty!$E:$F,2,FALSE),Nadpłaty!$I$2*Kredyt!$B$7),T370-V370,IF(A370&gt;MAX(Nadpłaty!$E:$E),Nadpłaty!$I$2*Kredyt!$B$7,IFERROR(VLOOKUP(A370,Nadpłaty!$E:$F,2,FALSE),0)))))</f>
        <v>0</v>
      </c>
      <c r="V370" s="40" t="str">
        <f t="shared" si="105"/>
        <v/>
      </c>
      <c r="W370" s="41" t="str">
        <f t="shared" si="97"/>
        <v/>
      </c>
      <c r="X370" s="42">
        <f t="shared" si="108"/>
        <v>0</v>
      </c>
      <c r="Y370" s="2"/>
    </row>
    <row r="371" spans="1:25" ht="12.75" customHeight="1" x14ac:dyDescent="0.2">
      <c r="A371" s="27">
        <f t="shared" si="106"/>
        <v>54878</v>
      </c>
      <c r="B371" s="25">
        <f>ROWS($B$23:B371)</f>
        <v>349</v>
      </c>
      <c r="C371" s="34">
        <f>MIN(IF(A371&lt;=WIBOR!$K$5,0,ROUND(YEARFRAC(A371,WIBOR!$K$5)*12,0)),$B$10)</f>
        <v>36</v>
      </c>
      <c r="D371" s="28">
        <f>($B$9-IF(Kredyt!$B$5="3M",WIBOR!$K$6,WIBOR!$K$7)/100)*MIN(IF(A371&lt;=WIBOR!$K$5,0,ROUND(YEARFRAC(A371,WIBOR!$K$5)*12,0)),$B$10)/$B$10+IF(Kredyt!$B$5="3M",WIBOR!$K$6,WIBOR!$K$7)/100</f>
        <v>0.04</v>
      </c>
      <c r="E371" s="28">
        <f>IFERROR(VLOOKUP(A371,WIBOR!$F:$H,IF(Kredyt!$B$5="3M",2,3),FALSE)/100,$B$9)</f>
        <v>0.04</v>
      </c>
      <c r="F371" s="26">
        <f t="shared" si="109"/>
        <v>6.0999999999999999E-2</v>
      </c>
      <c r="G371" s="39">
        <f t="shared" si="98"/>
        <v>27066.666666671939</v>
      </c>
      <c r="H371" s="40">
        <f t="shared" si="92"/>
        <v>2255.5555555555557</v>
      </c>
      <c r="I371" s="41">
        <f t="shared" si="99"/>
        <v>137.5888888889157</v>
      </c>
      <c r="J371" s="42">
        <f t="shared" si="93"/>
        <v>2393.1444444444714</v>
      </c>
      <c r="K371" s="39">
        <f t="shared" si="100"/>
        <v>57712.506822896539</v>
      </c>
      <c r="L371" s="40">
        <f t="shared" si="107"/>
        <v>4676.3905510625418</v>
      </c>
      <c r="M371" s="41">
        <f t="shared" si="94"/>
        <v>293.37190968305737</v>
      </c>
      <c r="N371" s="42">
        <f t="shared" si="95"/>
        <v>4969.7624607455991</v>
      </c>
      <c r="O371" s="39" t="str">
        <f t="shared" si="101"/>
        <v/>
      </c>
      <c r="P371" s="43">
        <f>IF(O371="",0,IF(A371&lt;MIN(Nadpłaty!E:E),0,IF(O371&lt;IFERROR(VLOOKUP(A371,Nadpłaty!$E:$F,2,FALSE),Nadpłaty!$I$2*Kredyt!$B$7),O371-Q371,IF(A371&gt;MAX(Nadpłaty!$E:$E),Nadpłaty!$I$2*Kredyt!$B$7,IFERROR(VLOOKUP(A371,Nadpłaty!$E:$F,2,FALSE),0)))))</f>
        <v>0</v>
      </c>
      <c r="Q371" s="40" t="str">
        <f t="shared" si="102"/>
        <v/>
      </c>
      <c r="R371" s="41" t="str">
        <f t="shared" si="103"/>
        <v/>
      </c>
      <c r="S371" s="42">
        <f t="shared" si="96"/>
        <v>0</v>
      </c>
      <c r="T371" s="39" t="str">
        <f t="shared" si="104"/>
        <v/>
      </c>
      <c r="U371" s="43">
        <f>IF(T371="",0,IF(A371&lt;MIN(Nadpłaty!J:J),0,IF(T371&lt;IFERROR(VLOOKUP(A371,Nadpłaty!$E:$F,2,FALSE),Nadpłaty!$I$2*Kredyt!$B$7),T371-V371,IF(A371&gt;MAX(Nadpłaty!$E:$E),Nadpłaty!$I$2*Kredyt!$B$7,IFERROR(VLOOKUP(A371,Nadpłaty!$E:$F,2,FALSE),0)))))</f>
        <v>0</v>
      </c>
      <c r="V371" s="40" t="str">
        <f t="shared" si="105"/>
        <v/>
      </c>
      <c r="W371" s="41" t="str">
        <f t="shared" si="97"/>
        <v/>
      </c>
      <c r="X371" s="42">
        <f t="shared" si="108"/>
        <v>0</v>
      </c>
      <c r="Y371" s="2"/>
    </row>
    <row r="372" spans="1:25" ht="12.75" customHeight="1" x14ac:dyDescent="0.2">
      <c r="A372" s="27">
        <f t="shared" si="106"/>
        <v>54908</v>
      </c>
      <c r="B372" s="25">
        <f>ROWS($B$23:B372)</f>
        <v>350</v>
      </c>
      <c r="C372" s="34">
        <f>MIN(IF(A372&lt;=WIBOR!$K$5,0,ROUND(YEARFRAC(A372,WIBOR!$K$5)*12,0)),$B$10)</f>
        <v>36</v>
      </c>
      <c r="D372" s="28">
        <f>($B$9-IF(Kredyt!$B$5="3M",WIBOR!$K$6,WIBOR!$K$7)/100)*MIN(IF(A372&lt;=WIBOR!$K$5,0,ROUND(YEARFRAC(A372,WIBOR!$K$5)*12,0)),$B$10)/$B$10+IF(Kredyt!$B$5="3M",WIBOR!$K$6,WIBOR!$K$7)/100</f>
        <v>0.04</v>
      </c>
      <c r="E372" s="28">
        <f>IFERROR(VLOOKUP(A372,WIBOR!$F:$H,IF(Kredyt!$B$5="3M",2,3),FALSE)/100,$B$9)</f>
        <v>0.04</v>
      </c>
      <c r="F372" s="26">
        <f t="shared" si="109"/>
        <v>6.0999999999999999E-2</v>
      </c>
      <c r="G372" s="39">
        <f t="shared" si="98"/>
        <v>24811.111111116385</v>
      </c>
      <c r="H372" s="40">
        <f t="shared" si="92"/>
        <v>2255.5555555555557</v>
      </c>
      <c r="I372" s="41">
        <f t="shared" si="99"/>
        <v>126.12314814817495</v>
      </c>
      <c r="J372" s="42">
        <f t="shared" si="93"/>
        <v>2381.6787037037307</v>
      </c>
      <c r="K372" s="39">
        <f t="shared" si="100"/>
        <v>53036.116271833998</v>
      </c>
      <c r="L372" s="40">
        <f t="shared" si="107"/>
        <v>4700.1622030304434</v>
      </c>
      <c r="M372" s="41">
        <f t="shared" si="94"/>
        <v>269.60025771515615</v>
      </c>
      <c r="N372" s="42">
        <f t="shared" si="95"/>
        <v>4969.7624607455991</v>
      </c>
      <c r="O372" s="39" t="str">
        <f t="shared" si="101"/>
        <v/>
      </c>
      <c r="P372" s="43">
        <f>IF(O372="",0,IF(A372&lt;MIN(Nadpłaty!E:E),0,IF(O372&lt;IFERROR(VLOOKUP(A372,Nadpłaty!$E:$F,2,FALSE),Nadpłaty!$I$2*Kredyt!$B$7),O372-Q372,IF(A372&gt;MAX(Nadpłaty!$E:$E),Nadpłaty!$I$2*Kredyt!$B$7,IFERROR(VLOOKUP(A372,Nadpłaty!$E:$F,2,FALSE),0)))))</f>
        <v>0</v>
      </c>
      <c r="Q372" s="40" t="str">
        <f t="shared" si="102"/>
        <v/>
      </c>
      <c r="R372" s="41" t="str">
        <f t="shared" si="103"/>
        <v/>
      </c>
      <c r="S372" s="42">
        <f t="shared" si="96"/>
        <v>0</v>
      </c>
      <c r="T372" s="39" t="str">
        <f t="shared" si="104"/>
        <v/>
      </c>
      <c r="U372" s="43">
        <f>IF(T372="",0,IF(A372&lt;MIN(Nadpłaty!J:J),0,IF(T372&lt;IFERROR(VLOOKUP(A372,Nadpłaty!$E:$F,2,FALSE),Nadpłaty!$I$2*Kredyt!$B$7),T372-V372,IF(A372&gt;MAX(Nadpłaty!$E:$E),Nadpłaty!$I$2*Kredyt!$B$7,IFERROR(VLOOKUP(A372,Nadpłaty!$E:$F,2,FALSE),0)))))</f>
        <v>0</v>
      </c>
      <c r="V372" s="40" t="str">
        <f t="shared" si="105"/>
        <v/>
      </c>
      <c r="W372" s="41" t="str">
        <f t="shared" si="97"/>
        <v/>
      </c>
      <c r="X372" s="42">
        <f t="shared" si="108"/>
        <v>0</v>
      </c>
      <c r="Y372" s="2"/>
    </row>
    <row r="373" spans="1:25" ht="12.75" customHeight="1" x14ac:dyDescent="0.2">
      <c r="A373" s="27">
        <f t="shared" si="106"/>
        <v>54939</v>
      </c>
      <c r="B373" s="25">
        <f>ROWS($B$23:B373)</f>
        <v>351</v>
      </c>
      <c r="C373" s="34">
        <f>MIN(IF(A373&lt;=WIBOR!$K$5,0,ROUND(YEARFRAC(A373,WIBOR!$K$5)*12,0)),$B$10)</f>
        <v>36</v>
      </c>
      <c r="D373" s="28">
        <f>($B$9-IF(Kredyt!$B$5="3M",WIBOR!$K$6,WIBOR!$K$7)/100)*MIN(IF(A373&lt;=WIBOR!$K$5,0,ROUND(YEARFRAC(A373,WIBOR!$K$5)*12,0)),$B$10)/$B$10+IF(Kredyt!$B$5="3M",WIBOR!$K$6,WIBOR!$K$7)/100</f>
        <v>0.04</v>
      </c>
      <c r="E373" s="28">
        <f>IFERROR(VLOOKUP(A373,WIBOR!$F:$H,IF(Kredyt!$B$5="3M",2,3),FALSE)/100,$B$9)</f>
        <v>0.04</v>
      </c>
      <c r="F373" s="26">
        <f t="shared" si="109"/>
        <v>6.0999999999999999E-2</v>
      </c>
      <c r="G373" s="39">
        <f t="shared" si="98"/>
        <v>22555.55555556083</v>
      </c>
      <c r="H373" s="40">
        <f t="shared" si="92"/>
        <v>2255.5555555555557</v>
      </c>
      <c r="I373" s="41">
        <f t="shared" si="99"/>
        <v>114.65740740743422</v>
      </c>
      <c r="J373" s="42">
        <f t="shared" si="93"/>
        <v>2370.2129629629899</v>
      </c>
      <c r="K373" s="39">
        <f t="shared" si="100"/>
        <v>48335.954068803556</v>
      </c>
      <c r="L373" s="40">
        <f t="shared" si="107"/>
        <v>4724.0546942291821</v>
      </c>
      <c r="M373" s="41">
        <f t="shared" si="94"/>
        <v>245.70776651641805</v>
      </c>
      <c r="N373" s="42">
        <f t="shared" si="95"/>
        <v>4969.7624607456</v>
      </c>
      <c r="O373" s="39" t="str">
        <f t="shared" si="101"/>
        <v/>
      </c>
      <c r="P373" s="43">
        <f>IF(O373="",0,IF(A373&lt;MIN(Nadpłaty!E:E),0,IF(O373&lt;IFERROR(VLOOKUP(A373,Nadpłaty!$E:$F,2,FALSE),Nadpłaty!$I$2*Kredyt!$B$7),O373-Q373,IF(A373&gt;MAX(Nadpłaty!$E:$E),Nadpłaty!$I$2*Kredyt!$B$7,IFERROR(VLOOKUP(A373,Nadpłaty!$E:$F,2,FALSE),0)))))</f>
        <v>0</v>
      </c>
      <c r="Q373" s="40" t="str">
        <f t="shared" si="102"/>
        <v/>
      </c>
      <c r="R373" s="41" t="str">
        <f t="shared" si="103"/>
        <v/>
      </c>
      <c r="S373" s="42">
        <f t="shared" si="96"/>
        <v>0</v>
      </c>
      <c r="T373" s="39" t="str">
        <f t="shared" si="104"/>
        <v/>
      </c>
      <c r="U373" s="43">
        <f>IF(T373="",0,IF(A373&lt;MIN(Nadpłaty!J:J),0,IF(T373&lt;IFERROR(VLOOKUP(A373,Nadpłaty!$E:$F,2,FALSE),Nadpłaty!$I$2*Kredyt!$B$7),T373-V373,IF(A373&gt;MAX(Nadpłaty!$E:$E),Nadpłaty!$I$2*Kredyt!$B$7,IFERROR(VLOOKUP(A373,Nadpłaty!$E:$F,2,FALSE),0)))))</f>
        <v>0</v>
      </c>
      <c r="V373" s="40" t="str">
        <f t="shared" si="105"/>
        <v/>
      </c>
      <c r="W373" s="41" t="str">
        <f t="shared" si="97"/>
        <v/>
      </c>
      <c r="X373" s="42">
        <f t="shared" si="108"/>
        <v>0</v>
      </c>
      <c r="Y373" s="2"/>
    </row>
    <row r="374" spans="1:25" ht="12.75" customHeight="1" x14ac:dyDescent="0.2">
      <c r="A374" s="27">
        <f t="shared" si="106"/>
        <v>54969</v>
      </c>
      <c r="B374" s="25">
        <f>ROWS($B$23:B374)</f>
        <v>352</v>
      </c>
      <c r="C374" s="34">
        <f>MIN(IF(A374&lt;=WIBOR!$K$5,0,ROUND(YEARFRAC(A374,WIBOR!$K$5)*12,0)),$B$10)</f>
        <v>36</v>
      </c>
      <c r="D374" s="28">
        <f>($B$9-IF(Kredyt!$B$5="3M",WIBOR!$K$6,WIBOR!$K$7)/100)*MIN(IF(A374&lt;=WIBOR!$K$5,0,ROUND(YEARFRAC(A374,WIBOR!$K$5)*12,0)),$B$10)/$B$10+IF(Kredyt!$B$5="3M",WIBOR!$K$6,WIBOR!$K$7)/100</f>
        <v>0.04</v>
      </c>
      <c r="E374" s="28">
        <f>IFERROR(VLOOKUP(A374,WIBOR!$F:$H,IF(Kredyt!$B$5="3M",2,3),FALSE)/100,$B$9)</f>
        <v>0.04</v>
      </c>
      <c r="F374" s="26">
        <f t="shared" si="109"/>
        <v>6.0999999999999999E-2</v>
      </c>
      <c r="G374" s="39">
        <f t="shared" si="98"/>
        <v>20300.000000005275</v>
      </c>
      <c r="H374" s="40">
        <f t="shared" si="92"/>
        <v>2255.5555555555557</v>
      </c>
      <c r="I374" s="41">
        <f t="shared" si="99"/>
        <v>103.19166666669348</v>
      </c>
      <c r="J374" s="42">
        <f t="shared" si="93"/>
        <v>2358.7472222222491</v>
      </c>
      <c r="K374" s="39">
        <f t="shared" si="100"/>
        <v>43611.899374574372</v>
      </c>
      <c r="L374" s="40">
        <f t="shared" si="107"/>
        <v>4748.0686389248467</v>
      </c>
      <c r="M374" s="41">
        <f t="shared" si="94"/>
        <v>221.69382182075307</v>
      </c>
      <c r="N374" s="42">
        <f t="shared" si="95"/>
        <v>4969.7624607456</v>
      </c>
      <c r="O374" s="39" t="str">
        <f t="shared" si="101"/>
        <v/>
      </c>
      <c r="P374" s="43">
        <f>IF(O374="",0,IF(A374&lt;MIN(Nadpłaty!E:E),0,IF(O374&lt;IFERROR(VLOOKUP(A374,Nadpłaty!$E:$F,2,FALSE),Nadpłaty!$I$2*Kredyt!$B$7),O374-Q374,IF(A374&gt;MAX(Nadpłaty!$E:$E),Nadpłaty!$I$2*Kredyt!$B$7,IFERROR(VLOOKUP(A374,Nadpłaty!$E:$F,2,FALSE),0)))))</f>
        <v>0</v>
      </c>
      <c r="Q374" s="40" t="str">
        <f t="shared" si="102"/>
        <v/>
      </c>
      <c r="R374" s="41" t="str">
        <f t="shared" si="103"/>
        <v/>
      </c>
      <c r="S374" s="42">
        <f t="shared" si="96"/>
        <v>0</v>
      </c>
      <c r="T374" s="39" t="str">
        <f t="shared" si="104"/>
        <v/>
      </c>
      <c r="U374" s="43">
        <f>IF(T374="",0,IF(A374&lt;MIN(Nadpłaty!J:J),0,IF(T374&lt;IFERROR(VLOOKUP(A374,Nadpłaty!$E:$F,2,FALSE),Nadpłaty!$I$2*Kredyt!$B$7),T374-V374,IF(A374&gt;MAX(Nadpłaty!$E:$E),Nadpłaty!$I$2*Kredyt!$B$7,IFERROR(VLOOKUP(A374,Nadpłaty!$E:$F,2,FALSE),0)))))</f>
        <v>0</v>
      </c>
      <c r="V374" s="40" t="str">
        <f t="shared" si="105"/>
        <v/>
      </c>
      <c r="W374" s="41" t="str">
        <f t="shared" si="97"/>
        <v/>
      </c>
      <c r="X374" s="42">
        <f t="shared" si="108"/>
        <v>0</v>
      </c>
      <c r="Y374" s="2"/>
    </row>
    <row r="375" spans="1:25" ht="12.75" customHeight="1" x14ac:dyDescent="0.2">
      <c r="A375" s="27">
        <f t="shared" si="106"/>
        <v>55000</v>
      </c>
      <c r="B375" s="25">
        <f>ROWS($B$23:B375)</f>
        <v>353</v>
      </c>
      <c r="C375" s="34">
        <f>MIN(IF(A375&lt;=WIBOR!$K$5,0,ROUND(YEARFRAC(A375,WIBOR!$K$5)*12,0)),$B$10)</f>
        <v>36</v>
      </c>
      <c r="D375" s="28">
        <f>($B$9-IF(Kredyt!$B$5="3M",WIBOR!$K$6,WIBOR!$K$7)/100)*MIN(IF(A375&lt;=WIBOR!$K$5,0,ROUND(YEARFRAC(A375,WIBOR!$K$5)*12,0)),$B$10)/$B$10+IF(Kredyt!$B$5="3M",WIBOR!$K$6,WIBOR!$K$7)/100</f>
        <v>0.04</v>
      </c>
      <c r="E375" s="28">
        <f>IFERROR(VLOOKUP(A375,WIBOR!$F:$H,IF(Kredyt!$B$5="3M",2,3),FALSE)/100,$B$9)</f>
        <v>0.04</v>
      </c>
      <c r="F375" s="26">
        <f t="shared" si="109"/>
        <v>6.0999999999999999E-2</v>
      </c>
      <c r="G375" s="39">
        <f t="shared" si="98"/>
        <v>18044.44444444972</v>
      </c>
      <c r="H375" s="40">
        <f t="shared" si="92"/>
        <v>2255.5555555555557</v>
      </c>
      <c r="I375" s="41">
        <f t="shared" si="99"/>
        <v>91.725925925952751</v>
      </c>
      <c r="J375" s="42">
        <f t="shared" si="93"/>
        <v>2347.2814814815083</v>
      </c>
      <c r="K375" s="39">
        <f t="shared" si="100"/>
        <v>38863.830735649528</v>
      </c>
      <c r="L375" s="40">
        <f t="shared" si="107"/>
        <v>4772.2046545060475</v>
      </c>
      <c r="M375" s="41">
        <f t="shared" si="94"/>
        <v>197.55780623955175</v>
      </c>
      <c r="N375" s="42">
        <f t="shared" si="95"/>
        <v>4969.7624607455991</v>
      </c>
      <c r="O375" s="39" t="str">
        <f t="shared" si="101"/>
        <v/>
      </c>
      <c r="P375" s="43">
        <f>IF(O375="",0,IF(A375&lt;MIN(Nadpłaty!E:E),0,IF(O375&lt;IFERROR(VLOOKUP(A375,Nadpłaty!$E:$F,2,FALSE),Nadpłaty!$I$2*Kredyt!$B$7),O375-Q375,IF(A375&gt;MAX(Nadpłaty!$E:$E),Nadpłaty!$I$2*Kredyt!$B$7,IFERROR(VLOOKUP(A375,Nadpłaty!$E:$F,2,FALSE),0)))))</f>
        <v>0</v>
      </c>
      <c r="Q375" s="40" t="str">
        <f t="shared" si="102"/>
        <v/>
      </c>
      <c r="R375" s="41" t="str">
        <f t="shared" si="103"/>
        <v/>
      </c>
      <c r="S375" s="42">
        <f t="shared" si="96"/>
        <v>0</v>
      </c>
      <c r="T375" s="39" t="str">
        <f t="shared" si="104"/>
        <v/>
      </c>
      <c r="U375" s="43">
        <f>IF(T375="",0,IF(A375&lt;MIN(Nadpłaty!J:J),0,IF(T375&lt;IFERROR(VLOOKUP(A375,Nadpłaty!$E:$F,2,FALSE),Nadpłaty!$I$2*Kredyt!$B$7),T375-V375,IF(A375&gt;MAX(Nadpłaty!$E:$E),Nadpłaty!$I$2*Kredyt!$B$7,IFERROR(VLOOKUP(A375,Nadpłaty!$E:$F,2,FALSE),0)))))</f>
        <v>0</v>
      </c>
      <c r="V375" s="40" t="str">
        <f t="shared" si="105"/>
        <v/>
      </c>
      <c r="W375" s="41" t="str">
        <f t="shared" si="97"/>
        <v/>
      </c>
      <c r="X375" s="42">
        <f t="shared" si="108"/>
        <v>0</v>
      </c>
    </row>
    <row r="376" spans="1:25" ht="12.75" customHeight="1" x14ac:dyDescent="0.2">
      <c r="A376" s="27">
        <f t="shared" si="106"/>
        <v>55031</v>
      </c>
      <c r="B376" s="25">
        <f>ROWS($B$23:B376)</f>
        <v>354</v>
      </c>
      <c r="C376" s="34">
        <f>MIN(IF(A376&lt;=WIBOR!$K$5,0,ROUND(YEARFRAC(A376,WIBOR!$K$5)*12,0)),$B$10)</f>
        <v>36</v>
      </c>
      <c r="D376" s="28">
        <f>($B$9-IF(Kredyt!$B$5="3M",WIBOR!$K$6,WIBOR!$K$7)/100)*MIN(IF(A376&lt;=WIBOR!$K$5,0,ROUND(YEARFRAC(A376,WIBOR!$K$5)*12,0)),$B$10)/$B$10+IF(Kredyt!$B$5="3M",WIBOR!$K$6,WIBOR!$K$7)/100</f>
        <v>0.04</v>
      </c>
      <c r="E376" s="28">
        <f>IFERROR(VLOOKUP(A376,WIBOR!$F:$H,IF(Kredyt!$B$5="3M",2,3),FALSE)/100,$B$9)</f>
        <v>0.04</v>
      </c>
      <c r="F376" s="26">
        <f t="shared" si="109"/>
        <v>6.0999999999999999E-2</v>
      </c>
      <c r="G376" s="39">
        <f t="shared" si="98"/>
        <v>15788.888888894166</v>
      </c>
      <c r="H376" s="40">
        <f t="shared" si="92"/>
        <v>2255.5555555555557</v>
      </c>
      <c r="I376" s="41">
        <f t="shared" si="99"/>
        <v>80.260185185212009</v>
      </c>
      <c r="J376" s="42">
        <f t="shared" si="93"/>
        <v>2335.8157407407675</v>
      </c>
      <c r="K376" s="39">
        <f t="shared" si="100"/>
        <v>34091.626081143477</v>
      </c>
      <c r="L376" s="40">
        <f t="shared" si="107"/>
        <v>4796.4633614997856</v>
      </c>
      <c r="M376" s="41">
        <f t="shared" si="94"/>
        <v>173.2990992458127</v>
      </c>
      <c r="N376" s="42">
        <f t="shared" si="95"/>
        <v>4969.7624607455982</v>
      </c>
      <c r="O376" s="39" t="str">
        <f t="shared" si="101"/>
        <v/>
      </c>
      <c r="P376" s="43">
        <f>IF(O376="",0,IF(A376&lt;MIN(Nadpłaty!E:E),0,IF(O376&lt;IFERROR(VLOOKUP(A376,Nadpłaty!$E:$F,2,FALSE),Nadpłaty!$I$2*Kredyt!$B$7),O376-Q376,IF(A376&gt;MAX(Nadpłaty!$E:$E),Nadpłaty!$I$2*Kredyt!$B$7,IFERROR(VLOOKUP(A376,Nadpłaty!$E:$F,2,FALSE),0)))))</f>
        <v>0</v>
      </c>
      <c r="Q376" s="40" t="str">
        <f t="shared" si="102"/>
        <v/>
      </c>
      <c r="R376" s="41" t="str">
        <f t="shared" si="103"/>
        <v/>
      </c>
      <c r="S376" s="42">
        <f t="shared" si="96"/>
        <v>0</v>
      </c>
      <c r="T376" s="39" t="str">
        <f t="shared" si="104"/>
        <v/>
      </c>
      <c r="U376" s="43">
        <f>IF(T376="",0,IF(A376&lt;MIN(Nadpłaty!J:J),0,IF(T376&lt;IFERROR(VLOOKUP(A376,Nadpłaty!$E:$F,2,FALSE),Nadpłaty!$I$2*Kredyt!$B$7),T376-V376,IF(A376&gt;MAX(Nadpłaty!$E:$E),Nadpłaty!$I$2*Kredyt!$B$7,IFERROR(VLOOKUP(A376,Nadpłaty!$E:$F,2,FALSE),0)))))</f>
        <v>0</v>
      </c>
      <c r="V376" s="40" t="str">
        <f t="shared" si="105"/>
        <v/>
      </c>
      <c r="W376" s="41" t="str">
        <f t="shared" si="97"/>
        <v/>
      </c>
      <c r="X376" s="42">
        <f t="shared" si="108"/>
        <v>0</v>
      </c>
    </row>
    <row r="377" spans="1:25" ht="12.75" customHeight="1" x14ac:dyDescent="0.2">
      <c r="A377" s="27">
        <f t="shared" si="106"/>
        <v>55061</v>
      </c>
      <c r="B377" s="25">
        <f>ROWS($B$23:B377)</f>
        <v>355</v>
      </c>
      <c r="C377" s="34">
        <f>MIN(IF(A377&lt;=WIBOR!$K$5,0,ROUND(YEARFRAC(A377,WIBOR!$K$5)*12,0)),$B$10)</f>
        <v>36</v>
      </c>
      <c r="D377" s="28">
        <f>($B$9-IF(Kredyt!$B$5="3M",WIBOR!$K$6,WIBOR!$K$7)/100)*MIN(IF(A377&lt;=WIBOR!$K$5,0,ROUND(YEARFRAC(A377,WIBOR!$K$5)*12,0)),$B$10)/$B$10+IF(Kredyt!$B$5="3M",WIBOR!$K$6,WIBOR!$K$7)/100</f>
        <v>0.04</v>
      </c>
      <c r="E377" s="28">
        <f>IFERROR(VLOOKUP(A377,WIBOR!$F:$H,IF(Kredyt!$B$5="3M",2,3),FALSE)/100,$B$9)</f>
        <v>0.04</v>
      </c>
      <c r="F377" s="26">
        <f t="shared" si="109"/>
        <v>6.0999999999999999E-2</v>
      </c>
      <c r="G377" s="39">
        <f t="shared" si="98"/>
        <v>13533.333333338611</v>
      </c>
      <c r="H377" s="40">
        <f t="shared" si="92"/>
        <v>2255.5555555555557</v>
      </c>
      <c r="I377" s="41">
        <f t="shared" si="99"/>
        <v>68.794444444471267</v>
      </c>
      <c r="J377" s="42">
        <f t="shared" si="93"/>
        <v>2324.3500000000267</v>
      </c>
      <c r="K377" s="39">
        <f t="shared" si="100"/>
        <v>29295.162719643689</v>
      </c>
      <c r="L377" s="40">
        <f t="shared" si="107"/>
        <v>4820.8453835874097</v>
      </c>
      <c r="M377" s="41">
        <f t="shared" si="94"/>
        <v>148.91707715818873</v>
      </c>
      <c r="N377" s="42">
        <f t="shared" si="95"/>
        <v>4969.7624607455982</v>
      </c>
      <c r="O377" s="39" t="str">
        <f t="shared" si="101"/>
        <v/>
      </c>
      <c r="P377" s="43">
        <f>IF(O377="",0,IF(A377&lt;MIN(Nadpłaty!E:E),0,IF(O377&lt;IFERROR(VLOOKUP(A377,Nadpłaty!$E:$F,2,FALSE),Nadpłaty!$I$2*Kredyt!$B$7),O377-Q377,IF(A377&gt;MAX(Nadpłaty!$E:$E),Nadpłaty!$I$2*Kredyt!$B$7,IFERROR(VLOOKUP(A377,Nadpłaty!$E:$F,2,FALSE),0)))))</f>
        <v>0</v>
      </c>
      <c r="Q377" s="40" t="str">
        <f t="shared" si="102"/>
        <v/>
      </c>
      <c r="R377" s="41" t="str">
        <f t="shared" si="103"/>
        <v/>
      </c>
      <c r="S377" s="42">
        <f t="shared" si="96"/>
        <v>0</v>
      </c>
      <c r="T377" s="39" t="str">
        <f t="shared" si="104"/>
        <v/>
      </c>
      <c r="U377" s="43">
        <f>IF(T377="",0,IF(A377&lt;MIN(Nadpłaty!J:J),0,IF(T377&lt;IFERROR(VLOOKUP(A377,Nadpłaty!$E:$F,2,FALSE),Nadpłaty!$I$2*Kredyt!$B$7),T377-V377,IF(A377&gt;MAX(Nadpłaty!$E:$E),Nadpłaty!$I$2*Kredyt!$B$7,IFERROR(VLOOKUP(A377,Nadpłaty!$E:$F,2,FALSE),0)))))</f>
        <v>0</v>
      </c>
      <c r="V377" s="40" t="str">
        <f t="shared" si="105"/>
        <v/>
      </c>
      <c r="W377" s="41" t="str">
        <f t="shared" si="97"/>
        <v/>
      </c>
      <c r="X377" s="42">
        <f t="shared" si="108"/>
        <v>0</v>
      </c>
    </row>
    <row r="378" spans="1:25" ht="12.75" customHeight="1" x14ac:dyDescent="0.2">
      <c r="A378" s="27">
        <f t="shared" si="106"/>
        <v>55092</v>
      </c>
      <c r="B378" s="25">
        <f>ROWS($B$23:B378)</f>
        <v>356</v>
      </c>
      <c r="C378" s="34">
        <f>MIN(IF(A378&lt;=WIBOR!$K$5,0,ROUND(YEARFRAC(A378,WIBOR!$K$5)*12,0)),$B$10)</f>
        <v>36</v>
      </c>
      <c r="D378" s="28">
        <f>($B$9-IF(Kredyt!$B$5="3M",WIBOR!$K$6,WIBOR!$K$7)/100)*MIN(IF(A378&lt;=WIBOR!$K$5,0,ROUND(YEARFRAC(A378,WIBOR!$K$5)*12,0)),$B$10)/$B$10+IF(Kredyt!$B$5="3M",WIBOR!$K$6,WIBOR!$K$7)/100</f>
        <v>0.04</v>
      </c>
      <c r="E378" s="28">
        <f>IFERROR(VLOOKUP(A378,WIBOR!$F:$H,IF(Kredyt!$B$5="3M",2,3),FALSE)/100,$B$9)</f>
        <v>0.04</v>
      </c>
      <c r="F378" s="26">
        <f t="shared" si="109"/>
        <v>6.0999999999999999E-2</v>
      </c>
      <c r="G378" s="39">
        <f t="shared" si="98"/>
        <v>11277.777777783056</v>
      </c>
      <c r="H378" s="40">
        <f t="shared" si="92"/>
        <v>2255.5555555555557</v>
      </c>
      <c r="I378" s="41">
        <f t="shared" si="99"/>
        <v>57.328703703730532</v>
      </c>
      <c r="J378" s="42">
        <f t="shared" si="93"/>
        <v>2312.8842592592864</v>
      </c>
      <c r="K378" s="39">
        <f t="shared" si="100"/>
        <v>24474.31733605628</v>
      </c>
      <c r="L378" s="40">
        <f t="shared" si="107"/>
        <v>4845.3513476206454</v>
      </c>
      <c r="M378" s="41">
        <f t="shared" si="94"/>
        <v>124.41111312495275</v>
      </c>
      <c r="N378" s="42">
        <f t="shared" si="95"/>
        <v>4969.7624607455982</v>
      </c>
      <c r="O378" s="39" t="str">
        <f t="shared" si="101"/>
        <v/>
      </c>
      <c r="P378" s="43">
        <f>IF(O378="",0,IF(A378&lt;MIN(Nadpłaty!E:E),0,IF(O378&lt;IFERROR(VLOOKUP(A378,Nadpłaty!$E:$F,2,FALSE),Nadpłaty!$I$2*Kredyt!$B$7),O378-Q378,IF(A378&gt;MAX(Nadpłaty!$E:$E),Nadpłaty!$I$2*Kredyt!$B$7,IFERROR(VLOOKUP(A378,Nadpłaty!$E:$F,2,FALSE),0)))))</f>
        <v>0</v>
      </c>
      <c r="Q378" s="40" t="str">
        <f t="shared" si="102"/>
        <v/>
      </c>
      <c r="R378" s="41" t="str">
        <f t="shared" si="103"/>
        <v/>
      </c>
      <c r="S378" s="42">
        <f t="shared" si="96"/>
        <v>0</v>
      </c>
      <c r="T378" s="39" t="str">
        <f t="shared" si="104"/>
        <v/>
      </c>
      <c r="U378" s="43">
        <f>IF(T378="",0,IF(A378&lt;MIN(Nadpłaty!J:J),0,IF(T378&lt;IFERROR(VLOOKUP(A378,Nadpłaty!$E:$F,2,FALSE),Nadpłaty!$I$2*Kredyt!$B$7),T378-V378,IF(A378&gt;MAX(Nadpłaty!$E:$E),Nadpłaty!$I$2*Kredyt!$B$7,IFERROR(VLOOKUP(A378,Nadpłaty!$E:$F,2,FALSE),0)))))</f>
        <v>0</v>
      </c>
      <c r="V378" s="40" t="str">
        <f t="shared" si="105"/>
        <v/>
      </c>
      <c r="W378" s="41" t="str">
        <f t="shared" si="97"/>
        <v/>
      </c>
      <c r="X378" s="42">
        <f t="shared" si="108"/>
        <v>0</v>
      </c>
    </row>
    <row r="379" spans="1:25" ht="12.75" customHeight="1" x14ac:dyDescent="0.2">
      <c r="A379" s="27">
        <f t="shared" si="106"/>
        <v>55122</v>
      </c>
      <c r="B379" s="25">
        <f>ROWS($B$23:B379)</f>
        <v>357</v>
      </c>
      <c r="C379" s="34">
        <f>MIN(IF(A379&lt;=WIBOR!$K$5,0,ROUND(YEARFRAC(A379,WIBOR!$K$5)*12,0)),$B$10)</f>
        <v>36</v>
      </c>
      <c r="D379" s="28">
        <f>($B$9-IF(Kredyt!$B$5="3M",WIBOR!$K$6,WIBOR!$K$7)/100)*MIN(IF(A379&lt;=WIBOR!$K$5,0,ROUND(YEARFRAC(A379,WIBOR!$K$5)*12,0)),$B$10)/$B$10+IF(Kredyt!$B$5="3M",WIBOR!$K$6,WIBOR!$K$7)/100</f>
        <v>0.04</v>
      </c>
      <c r="E379" s="28">
        <f>IFERROR(VLOOKUP(A379,WIBOR!$F:$H,IF(Kredyt!$B$5="3M",2,3),FALSE)/100,$B$9)</f>
        <v>0.04</v>
      </c>
      <c r="F379" s="26">
        <f t="shared" si="109"/>
        <v>6.0999999999999999E-2</v>
      </c>
      <c r="G379" s="39">
        <f t="shared" si="98"/>
        <v>9022.2222222275013</v>
      </c>
      <c r="H379" s="40">
        <f t="shared" si="92"/>
        <v>2255.5555555555557</v>
      </c>
      <c r="I379" s="41">
        <f t="shared" si="99"/>
        <v>45.862962962989798</v>
      </c>
      <c r="J379" s="42">
        <f t="shared" si="93"/>
        <v>2301.4185185185456</v>
      </c>
      <c r="K379" s="39">
        <f t="shared" si="100"/>
        <v>19628.965988435633</v>
      </c>
      <c r="L379" s="40">
        <f t="shared" si="107"/>
        <v>4869.9818836377171</v>
      </c>
      <c r="M379" s="41">
        <f t="shared" si="94"/>
        <v>99.780577107881129</v>
      </c>
      <c r="N379" s="42">
        <f t="shared" si="95"/>
        <v>4969.7624607455982</v>
      </c>
      <c r="O379" s="39" t="str">
        <f t="shared" si="101"/>
        <v/>
      </c>
      <c r="P379" s="43">
        <f>IF(O379="",0,IF(A379&lt;MIN(Nadpłaty!E:E),0,IF(O379&lt;IFERROR(VLOOKUP(A379,Nadpłaty!$E:$F,2,FALSE),Nadpłaty!$I$2*Kredyt!$B$7),O379-Q379,IF(A379&gt;MAX(Nadpłaty!$E:$E),Nadpłaty!$I$2*Kredyt!$B$7,IFERROR(VLOOKUP(A379,Nadpłaty!$E:$F,2,FALSE),0)))))</f>
        <v>0</v>
      </c>
      <c r="Q379" s="40" t="str">
        <f t="shared" si="102"/>
        <v/>
      </c>
      <c r="R379" s="41" t="str">
        <f t="shared" si="103"/>
        <v/>
      </c>
      <c r="S379" s="42">
        <f t="shared" si="96"/>
        <v>0</v>
      </c>
      <c r="T379" s="39" t="str">
        <f t="shared" si="104"/>
        <v/>
      </c>
      <c r="U379" s="43">
        <f>IF(T379="",0,IF(A379&lt;MIN(Nadpłaty!J:J),0,IF(T379&lt;IFERROR(VLOOKUP(A379,Nadpłaty!$E:$F,2,FALSE),Nadpłaty!$I$2*Kredyt!$B$7),T379-V379,IF(A379&gt;MAX(Nadpłaty!$E:$E),Nadpłaty!$I$2*Kredyt!$B$7,IFERROR(VLOOKUP(A379,Nadpłaty!$E:$F,2,FALSE),0)))))</f>
        <v>0</v>
      </c>
      <c r="V379" s="40" t="str">
        <f t="shared" si="105"/>
        <v/>
      </c>
      <c r="W379" s="41" t="str">
        <f t="shared" si="97"/>
        <v/>
      </c>
      <c r="X379" s="42">
        <f t="shared" si="108"/>
        <v>0</v>
      </c>
    </row>
    <row r="380" spans="1:25" ht="12.75" customHeight="1" x14ac:dyDescent="0.2">
      <c r="A380" s="27">
        <f t="shared" si="106"/>
        <v>55153</v>
      </c>
      <c r="B380" s="25">
        <f>ROWS($B$23:B380)</f>
        <v>358</v>
      </c>
      <c r="C380" s="34">
        <f>MIN(IF(A380&lt;=WIBOR!$K$5,0,ROUND(YEARFRAC(A380,WIBOR!$K$5)*12,0)),$B$10)</f>
        <v>36</v>
      </c>
      <c r="D380" s="28">
        <f>($B$9-IF(Kredyt!$B$5="3M",WIBOR!$K$6,WIBOR!$K$7)/100)*MIN(IF(A380&lt;=WIBOR!$K$5,0,ROUND(YEARFRAC(A380,WIBOR!$K$5)*12,0)),$B$10)/$B$10+IF(Kredyt!$B$5="3M",WIBOR!$K$6,WIBOR!$K$7)/100</f>
        <v>0.04</v>
      </c>
      <c r="E380" s="28">
        <f>IFERROR(VLOOKUP(A380,WIBOR!$F:$H,IF(Kredyt!$B$5="3M",2,3),FALSE)/100,$B$9)</f>
        <v>0.04</v>
      </c>
      <c r="F380" s="26">
        <f t="shared" si="109"/>
        <v>6.0999999999999999E-2</v>
      </c>
      <c r="G380" s="39">
        <f t="shared" si="98"/>
        <v>6766.6666666719457</v>
      </c>
      <c r="H380" s="40">
        <f t="shared" si="92"/>
        <v>2255.5555555555557</v>
      </c>
      <c r="I380" s="41">
        <f t="shared" si="99"/>
        <v>34.397222222249056</v>
      </c>
      <c r="J380" s="42">
        <f t="shared" si="93"/>
        <v>2289.9527777778048</v>
      </c>
      <c r="K380" s="39">
        <f t="shared" si="100"/>
        <v>14758.984104797917</v>
      </c>
      <c r="L380" s="40">
        <f t="shared" si="107"/>
        <v>4894.7376248795417</v>
      </c>
      <c r="M380" s="41">
        <f t="shared" si="94"/>
        <v>75.02483586605608</v>
      </c>
      <c r="N380" s="42">
        <f t="shared" si="95"/>
        <v>4969.7624607455982</v>
      </c>
      <c r="O380" s="39" t="str">
        <f t="shared" si="101"/>
        <v/>
      </c>
      <c r="P380" s="43">
        <f>IF(O380="",0,IF(A380&lt;MIN(Nadpłaty!E:E),0,IF(O380&lt;IFERROR(VLOOKUP(A380,Nadpłaty!$E:$F,2,FALSE),Nadpłaty!$I$2*Kredyt!$B$7),O380-Q380,IF(A380&gt;MAX(Nadpłaty!$E:$E),Nadpłaty!$I$2*Kredyt!$B$7,IFERROR(VLOOKUP(A380,Nadpłaty!$E:$F,2,FALSE),0)))))</f>
        <v>0</v>
      </c>
      <c r="Q380" s="40" t="str">
        <f t="shared" si="102"/>
        <v/>
      </c>
      <c r="R380" s="41" t="str">
        <f t="shared" si="103"/>
        <v/>
      </c>
      <c r="S380" s="42">
        <f t="shared" si="96"/>
        <v>0</v>
      </c>
      <c r="T380" s="39" t="str">
        <f t="shared" si="104"/>
        <v/>
      </c>
      <c r="U380" s="43">
        <f>IF(T380="",0,IF(A380&lt;MIN(Nadpłaty!J:J),0,IF(T380&lt;IFERROR(VLOOKUP(A380,Nadpłaty!$E:$F,2,FALSE),Nadpłaty!$I$2*Kredyt!$B$7),T380-V380,IF(A380&gt;MAX(Nadpłaty!$E:$E),Nadpłaty!$I$2*Kredyt!$B$7,IFERROR(VLOOKUP(A380,Nadpłaty!$E:$F,2,FALSE),0)))))</f>
        <v>0</v>
      </c>
      <c r="V380" s="40" t="str">
        <f t="shared" si="105"/>
        <v/>
      </c>
      <c r="W380" s="41" t="str">
        <f t="shared" si="97"/>
        <v/>
      </c>
      <c r="X380" s="42">
        <f t="shared" si="108"/>
        <v>0</v>
      </c>
    </row>
    <row r="381" spans="1:25" ht="12.75" customHeight="1" x14ac:dyDescent="0.2">
      <c r="A381" s="27">
        <f t="shared" si="106"/>
        <v>55184</v>
      </c>
      <c r="B381" s="25">
        <f>ROWS($B$23:B381)</f>
        <v>359</v>
      </c>
      <c r="C381" s="34">
        <f>MIN(IF(A381&lt;=WIBOR!$K$5,0,ROUND(YEARFRAC(A381,WIBOR!$K$5)*12,0)),$B$10)</f>
        <v>36</v>
      </c>
      <c r="D381" s="28">
        <f>($B$9-IF(Kredyt!$B$5="3M",WIBOR!$K$6,WIBOR!$K$7)/100)*MIN(IF(A381&lt;=WIBOR!$K$5,0,ROUND(YEARFRAC(A381,WIBOR!$K$5)*12,0)),$B$10)/$B$10+IF(Kredyt!$B$5="3M",WIBOR!$K$6,WIBOR!$K$7)/100</f>
        <v>0.04</v>
      </c>
      <c r="E381" s="28">
        <f>IFERROR(VLOOKUP(A381,WIBOR!$F:$H,IF(Kredyt!$B$5="3M",2,3),FALSE)/100,$B$9)</f>
        <v>0.04</v>
      </c>
      <c r="F381" s="26">
        <f t="shared" si="109"/>
        <v>6.0999999999999999E-2</v>
      </c>
      <c r="G381" s="39">
        <f t="shared" si="98"/>
        <v>4511.11111111639</v>
      </c>
      <c r="H381" s="40">
        <f t="shared" si="92"/>
        <v>2255.5555555555557</v>
      </c>
      <c r="I381" s="41">
        <f t="shared" si="99"/>
        <v>22.931481481508314</v>
      </c>
      <c r="J381" s="42">
        <f t="shared" si="93"/>
        <v>2278.4870370370641</v>
      </c>
      <c r="K381" s="39">
        <f t="shared" si="100"/>
        <v>9864.2464799183763</v>
      </c>
      <c r="L381" s="40">
        <f t="shared" si="107"/>
        <v>4919.6192078060139</v>
      </c>
      <c r="M381" s="41">
        <f t="shared" si="94"/>
        <v>50.143252939585075</v>
      </c>
      <c r="N381" s="42">
        <f t="shared" si="95"/>
        <v>4969.7624607455991</v>
      </c>
      <c r="O381" s="39" t="str">
        <f t="shared" si="101"/>
        <v/>
      </c>
      <c r="P381" s="43">
        <f>IF(O381="",0,IF(A381&lt;MIN(Nadpłaty!E:E),0,IF(O381&lt;IFERROR(VLOOKUP(A381,Nadpłaty!$E:$F,2,FALSE),Nadpłaty!$I$2*Kredyt!$B$7),O381-Q381,IF(A381&gt;MAX(Nadpłaty!$E:$E),Nadpłaty!$I$2*Kredyt!$B$7,IFERROR(VLOOKUP(A381,Nadpłaty!$E:$F,2,FALSE),0)))))</f>
        <v>0</v>
      </c>
      <c r="Q381" s="40" t="str">
        <f t="shared" si="102"/>
        <v/>
      </c>
      <c r="R381" s="41" t="str">
        <f t="shared" si="103"/>
        <v/>
      </c>
      <c r="S381" s="42">
        <f t="shared" si="96"/>
        <v>0</v>
      </c>
      <c r="T381" s="39" t="str">
        <f t="shared" si="104"/>
        <v/>
      </c>
      <c r="U381" s="43">
        <f>IF(T381="",0,IF(A381&lt;MIN(Nadpłaty!J:J),0,IF(T381&lt;IFERROR(VLOOKUP(A381,Nadpłaty!$E:$F,2,FALSE),Nadpłaty!$I$2*Kredyt!$B$7),T381-V381,IF(A381&gt;MAX(Nadpłaty!$E:$E),Nadpłaty!$I$2*Kredyt!$B$7,IFERROR(VLOOKUP(A381,Nadpłaty!$E:$F,2,FALSE),0)))))</f>
        <v>0</v>
      </c>
      <c r="V381" s="40" t="str">
        <f t="shared" si="105"/>
        <v/>
      </c>
      <c r="W381" s="41" t="str">
        <f t="shared" si="97"/>
        <v/>
      </c>
      <c r="X381" s="42">
        <f t="shared" si="108"/>
        <v>0</v>
      </c>
    </row>
    <row r="382" spans="1:25" ht="12.75" customHeight="1" thickBot="1" x14ac:dyDescent="0.25">
      <c r="A382" s="27">
        <f t="shared" si="106"/>
        <v>55212</v>
      </c>
      <c r="B382" s="25">
        <f>ROWS($B$23:B382)</f>
        <v>360</v>
      </c>
      <c r="C382" s="34">
        <f>MIN(IF(A382&lt;=WIBOR!$K$5,0,ROUND(YEARFRAC(A382,WIBOR!$K$5)*12,0)),$B$10)</f>
        <v>36</v>
      </c>
      <c r="D382" s="28">
        <f>($B$9-IF(Kredyt!$B$5="3M",WIBOR!$K$6,WIBOR!$K$7)/100)*MIN(IF(A382&lt;=WIBOR!$K$5,0,ROUND(YEARFRAC(A382,WIBOR!$K$5)*12,0)),$B$10)/$B$10+IF(Kredyt!$B$5="3M",WIBOR!$K$6,WIBOR!$K$7)/100</f>
        <v>0.04</v>
      </c>
      <c r="E382" s="28">
        <f>IFERROR(VLOOKUP(A382,WIBOR!$F:$H,IF(Kredyt!$B$5="3M",2,3),FALSE)/100,$B$9)</f>
        <v>0.04</v>
      </c>
      <c r="F382" s="26">
        <f t="shared" si="109"/>
        <v>6.0999999999999999E-2</v>
      </c>
      <c r="G382" s="44">
        <f t="shared" si="98"/>
        <v>2255.5555555608344</v>
      </c>
      <c r="H382" s="45">
        <f t="shared" si="92"/>
        <v>2255.5555555555557</v>
      </c>
      <c r="I382" s="46">
        <f t="shared" si="99"/>
        <v>11.465740740767574</v>
      </c>
      <c r="J382" s="47">
        <f t="shared" si="93"/>
        <v>2267.0212962963233</v>
      </c>
      <c r="K382" s="44">
        <f t="shared" si="100"/>
        <v>4944.6272721123623</v>
      </c>
      <c r="L382" s="45">
        <f t="shared" si="107"/>
        <v>4944.6272721123623</v>
      </c>
      <c r="M382" s="46">
        <f t="shared" si="94"/>
        <v>25.135188633237842</v>
      </c>
      <c r="N382" s="47">
        <f t="shared" si="95"/>
        <v>4969.7624607456</v>
      </c>
      <c r="O382" s="44" t="str">
        <f t="shared" si="101"/>
        <v/>
      </c>
      <c r="P382" s="49">
        <f>IF(O382="",0,IF(A382&lt;MIN(Nadpłaty!E:E),0,IF(O382&lt;IFERROR(VLOOKUP(A382,Nadpłaty!$E:$F,2,FALSE),Nadpłaty!$I$2*Kredyt!$B$7),O382-Q382,IF(A382&gt;MAX(Nadpłaty!$E:$E),Nadpłaty!$I$2*Kredyt!$B$7,IFERROR(VLOOKUP(A382,Nadpłaty!$E:$F,2,FALSE),0)))))</f>
        <v>0</v>
      </c>
      <c r="Q382" s="45" t="str">
        <f t="shared" si="102"/>
        <v/>
      </c>
      <c r="R382" s="46" t="str">
        <f t="shared" si="103"/>
        <v/>
      </c>
      <c r="S382" s="47">
        <f t="shared" si="96"/>
        <v>0</v>
      </c>
      <c r="T382" s="44" t="str">
        <f t="shared" si="104"/>
        <v/>
      </c>
      <c r="U382" s="49">
        <f>IF(T382="",0,IF(A382&lt;MIN(Nadpłaty!J:J),0,IF(T382&lt;IFERROR(VLOOKUP(A382,Nadpłaty!$E:$F,2,FALSE),Nadpłaty!$I$2*Kredyt!$B$7),T382-V382,IF(A382&gt;MAX(Nadpłaty!$E:$E),Nadpłaty!$I$2*Kredyt!$B$7,IFERROR(VLOOKUP(A382,Nadpłaty!$E:$F,2,FALSE),0)))))</f>
        <v>0</v>
      </c>
      <c r="V382" s="45" t="str">
        <f t="shared" si="105"/>
        <v/>
      </c>
      <c r="W382" s="46" t="str">
        <f t="shared" si="97"/>
        <v/>
      </c>
      <c r="X382" s="47">
        <f t="shared" si="108"/>
        <v>0</v>
      </c>
    </row>
  </sheetData>
  <conditionalFormatting sqref="AA5:AJ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xr:uid="{6B6A4F24-339E-4210-ACDB-DF61BEC62D34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EE8A9D-EF22-4463-AEB3-65A080826679}">
          <x14:formula1>
            <xm:f>WIBOR!$J$2:$J$3</xm:f>
          </x14:formula1>
          <xm:sqref>B5</xm:sqref>
        </x14:dataValidation>
        <x14:dataValidation type="list" allowBlank="1" showInputMessage="1" showErrorMessage="1" xr:uid="{D72B8B71-8DBF-425B-9D96-D46C7F8210E8}">
          <x14:formula1>
            <xm:f>WIBOR!$K$2:$K$3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12F2-77CC-4D86-BA23-540454837A08}">
  <dimension ref="B2:G18"/>
  <sheetViews>
    <sheetView showGridLines="0" zoomScale="160" zoomScaleNormal="160" workbookViewId="0">
      <selection activeCell="H4" sqref="H4"/>
    </sheetView>
  </sheetViews>
  <sheetFormatPr defaultRowHeight="15" x14ac:dyDescent="0.25"/>
  <cols>
    <col min="2" max="2" width="21.28515625" customWidth="1"/>
    <col min="3" max="3" width="24" customWidth="1"/>
    <col min="7" max="7" width="18.42578125" customWidth="1"/>
  </cols>
  <sheetData>
    <row r="2" spans="2:7" ht="45" x14ac:dyDescent="0.25">
      <c r="B2" s="67" t="s">
        <v>52</v>
      </c>
      <c r="C2" s="68" t="s">
        <v>53</v>
      </c>
      <c r="F2" s="74" t="s">
        <v>19</v>
      </c>
      <c r="G2" s="76" t="s">
        <v>54</v>
      </c>
    </row>
    <row r="3" spans="2:7" ht="15.95" customHeight="1" x14ac:dyDescent="0.25">
      <c r="B3" s="65">
        <v>43908</v>
      </c>
      <c r="C3" s="66">
        <v>1</v>
      </c>
      <c r="F3" s="75">
        <v>0.03</v>
      </c>
      <c r="G3" s="77">
        <v>765718.11160165386</v>
      </c>
    </row>
    <row r="4" spans="2:7" ht="15.95" customHeight="1" x14ac:dyDescent="0.25">
      <c r="B4" s="65">
        <v>43930</v>
      </c>
      <c r="C4" s="66">
        <v>0.5</v>
      </c>
      <c r="F4" s="75">
        <v>0.04</v>
      </c>
      <c r="G4" s="77">
        <v>904196.42138505401</v>
      </c>
    </row>
    <row r="5" spans="2:7" ht="15.95" customHeight="1" x14ac:dyDescent="0.25">
      <c r="B5" s="65">
        <v>43980</v>
      </c>
      <c r="C5" s="66">
        <v>0.1</v>
      </c>
      <c r="F5" s="75">
        <v>0.05</v>
      </c>
      <c r="G5" s="77">
        <v>1049063.3463852729</v>
      </c>
    </row>
    <row r="6" spans="2:7" ht="15.95" customHeight="1" x14ac:dyDescent="0.25">
      <c r="B6" s="65">
        <v>44476</v>
      </c>
      <c r="C6" s="66">
        <v>0.5</v>
      </c>
      <c r="F6" s="75">
        <v>0.06</v>
      </c>
      <c r="G6" s="77">
        <v>1199883.7149233734</v>
      </c>
    </row>
    <row r="7" spans="2:7" ht="15.95" customHeight="1" x14ac:dyDescent="0.25">
      <c r="B7" s="65">
        <v>44504</v>
      </c>
      <c r="C7" s="66">
        <v>1.25</v>
      </c>
    </row>
    <row r="8" spans="2:7" ht="15.95" customHeight="1" x14ac:dyDescent="0.25">
      <c r="B8" s="65">
        <v>44539</v>
      </c>
      <c r="C8" s="66">
        <v>1.75</v>
      </c>
    </row>
    <row r="9" spans="2:7" ht="15.95" customHeight="1" x14ac:dyDescent="0.25">
      <c r="B9" s="65">
        <v>44566</v>
      </c>
      <c r="C9" s="66">
        <v>2.25</v>
      </c>
    </row>
    <row r="10" spans="2:7" ht="15.95" customHeight="1" x14ac:dyDescent="0.25">
      <c r="B10" s="65">
        <v>44601</v>
      </c>
      <c r="C10" s="66">
        <v>2.75</v>
      </c>
    </row>
    <row r="11" spans="2:7" ht="15.95" customHeight="1" x14ac:dyDescent="0.25">
      <c r="B11" s="65">
        <v>44629</v>
      </c>
      <c r="C11" s="66">
        <v>3.5</v>
      </c>
    </row>
    <row r="12" spans="2:7" ht="15.95" customHeight="1" x14ac:dyDescent="0.25">
      <c r="B12" s="65">
        <v>44658</v>
      </c>
      <c r="C12" s="66">
        <v>4.5</v>
      </c>
    </row>
    <row r="13" spans="2:7" ht="15.95" customHeight="1" x14ac:dyDescent="0.25">
      <c r="B13" s="65">
        <v>44687</v>
      </c>
      <c r="C13" s="66">
        <v>5.25</v>
      </c>
    </row>
    <row r="14" spans="2:7" ht="15.95" customHeight="1" x14ac:dyDescent="0.25">
      <c r="B14" s="65">
        <v>44721</v>
      </c>
      <c r="C14" s="66">
        <v>6</v>
      </c>
    </row>
    <row r="15" spans="2:7" ht="15.95" customHeight="1" x14ac:dyDescent="0.25">
      <c r="B15" s="65">
        <v>44750</v>
      </c>
      <c r="C15" s="66">
        <v>6.5</v>
      </c>
    </row>
    <row r="16" spans="2:7" ht="15.95" customHeight="1" x14ac:dyDescent="0.25">
      <c r="B16" s="65">
        <v>44812</v>
      </c>
      <c r="C16" s="66">
        <v>6.75</v>
      </c>
    </row>
    <row r="17" spans="2:3" ht="15.95" customHeight="1" x14ac:dyDescent="0.25">
      <c r="B17" s="65">
        <v>45176</v>
      </c>
      <c r="C17" s="66">
        <v>6</v>
      </c>
    </row>
    <row r="18" spans="2:3" ht="15.95" customHeight="1" x14ac:dyDescent="0.25">
      <c r="B18" s="69">
        <v>45204</v>
      </c>
      <c r="C18" s="70">
        <v>5.75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9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28515625" style="6" bestFit="1" customWidth="1"/>
    <col min="2" max="3" width="12.7109375" style="7" customWidth="1"/>
    <col min="4" max="4" width="10.42578125" style="6" bestFit="1" customWidth="1"/>
    <col min="6" max="6" width="13.140625" bestFit="1" customWidth="1"/>
    <col min="7" max="8" width="20.85546875" style="7" bestFit="1" customWidth="1"/>
    <col min="10" max="10" width="30" bestFit="1" customWidth="1"/>
    <col min="11" max="11" width="10.42578125" bestFit="1" customWidth="1"/>
    <col min="14" max="14" width="10.42578125" bestFit="1" customWidth="1"/>
  </cols>
  <sheetData>
    <row r="1" spans="1:14" x14ac:dyDescent="0.25">
      <c r="A1" s="6" t="s">
        <v>4</v>
      </c>
      <c r="B1" s="7" t="s">
        <v>5</v>
      </c>
      <c r="C1" s="7" t="s">
        <v>6</v>
      </c>
      <c r="D1" s="6" t="s">
        <v>11</v>
      </c>
      <c r="F1" s="15" t="s">
        <v>12</v>
      </c>
      <c r="G1" s="7" t="s">
        <v>14</v>
      </c>
      <c r="H1" s="7" t="s">
        <v>13</v>
      </c>
      <c r="J1" t="s">
        <v>19</v>
      </c>
      <c r="K1" t="s">
        <v>25</v>
      </c>
    </row>
    <row r="2" spans="1:14" x14ac:dyDescent="0.25">
      <c r="A2" s="6">
        <v>35464</v>
      </c>
      <c r="B2" s="7">
        <v>22.43</v>
      </c>
      <c r="C2" s="7">
        <v>22.33</v>
      </c>
      <c r="D2" s="6">
        <f>EOMONTH(A2,0)</f>
        <v>35489</v>
      </c>
      <c r="F2" s="16">
        <v>35489</v>
      </c>
      <c r="G2" s="7">
        <v>22.542999999999999</v>
      </c>
      <c r="H2" s="7">
        <v>22.567</v>
      </c>
      <c r="J2" t="s">
        <v>20</v>
      </c>
      <c r="K2" t="s">
        <v>27</v>
      </c>
    </row>
    <row r="3" spans="1:14" x14ac:dyDescent="0.25">
      <c r="A3" s="6">
        <v>35465</v>
      </c>
      <c r="B3" s="7">
        <v>22.55</v>
      </c>
      <c r="C3" s="7">
        <v>22.72</v>
      </c>
      <c r="D3" s="6">
        <f t="shared" ref="D3:D66" si="0">EOMONTH(A3,0)</f>
        <v>35489</v>
      </c>
      <c r="F3" s="16">
        <v>35520</v>
      </c>
      <c r="G3" s="7">
        <v>22.544210526315791</v>
      </c>
      <c r="H3" s="7">
        <v>22.542631578947365</v>
      </c>
      <c r="J3" t="s">
        <v>21</v>
      </c>
      <c r="K3" t="s">
        <v>26</v>
      </c>
    </row>
    <row r="4" spans="1:14" x14ac:dyDescent="0.25">
      <c r="A4" s="6">
        <v>35466</v>
      </c>
      <c r="B4" s="7">
        <v>22.63</v>
      </c>
      <c r="C4" s="7">
        <v>22.51</v>
      </c>
      <c r="D4" s="6">
        <f t="shared" si="0"/>
        <v>35489</v>
      </c>
      <c r="F4" s="16">
        <v>35550</v>
      </c>
      <c r="G4" s="7">
        <v>22.78113636363636</v>
      </c>
      <c r="H4" s="7">
        <v>22.722272727272728</v>
      </c>
    </row>
    <row r="5" spans="1:14" x14ac:dyDescent="0.25">
      <c r="A5" s="6">
        <v>35467</v>
      </c>
      <c r="B5" s="7">
        <v>22.5</v>
      </c>
      <c r="C5" s="7">
        <v>22.44</v>
      </c>
      <c r="D5" s="6">
        <f t="shared" si="0"/>
        <v>35489</v>
      </c>
      <c r="F5" s="16">
        <v>35581</v>
      </c>
      <c r="G5" s="7">
        <v>22.854499999999994</v>
      </c>
      <c r="H5" s="7">
        <v>22.756500000000003</v>
      </c>
      <c r="J5" t="s">
        <v>24</v>
      </c>
      <c r="K5" s="6">
        <f>MAX(WIBOR!F:F)</f>
        <v>45504</v>
      </c>
      <c r="N5" s="6"/>
    </row>
    <row r="6" spans="1:14" x14ac:dyDescent="0.25">
      <c r="A6" s="6">
        <v>35468</v>
      </c>
      <c r="B6" s="7">
        <v>22.5</v>
      </c>
      <c r="C6" s="7">
        <v>22.45</v>
      </c>
      <c r="D6" s="6">
        <f t="shared" si="0"/>
        <v>35489</v>
      </c>
      <c r="F6" s="16">
        <v>35611</v>
      </c>
      <c r="G6" s="7">
        <v>22.650476190476191</v>
      </c>
      <c r="H6" s="7">
        <v>22.597142857142856</v>
      </c>
      <c r="J6" t="s">
        <v>38</v>
      </c>
      <c r="K6" s="7">
        <f>VLOOKUP(K5,WIBOR!$F:$H,2,FALSE)</f>
        <v>5.8580952380952382</v>
      </c>
      <c r="N6" s="6"/>
    </row>
    <row r="7" spans="1:14" x14ac:dyDescent="0.25">
      <c r="A7" s="6">
        <v>35471</v>
      </c>
      <c r="B7" s="7">
        <v>22.52</v>
      </c>
      <c r="C7" s="7">
        <v>22.53</v>
      </c>
      <c r="D7" s="6">
        <f t="shared" si="0"/>
        <v>35489</v>
      </c>
      <c r="F7" s="16">
        <v>35642</v>
      </c>
      <c r="G7" s="7">
        <v>24.033478260869565</v>
      </c>
      <c r="H7" s="7">
        <v>23.970434782608692</v>
      </c>
      <c r="J7" t="s">
        <v>39</v>
      </c>
      <c r="K7" s="7">
        <f>VLOOKUP(K5,WIBOR!$F:$H,3,FALSE)</f>
        <v>5.8676190476190486</v>
      </c>
      <c r="N7" s="6"/>
    </row>
    <row r="8" spans="1:14" x14ac:dyDescent="0.25">
      <c r="A8" s="6">
        <v>35472</v>
      </c>
      <c r="B8" s="7">
        <v>22.55</v>
      </c>
      <c r="C8" s="7">
        <v>22.57</v>
      </c>
      <c r="D8" s="6">
        <f t="shared" si="0"/>
        <v>35489</v>
      </c>
      <c r="F8" s="16">
        <v>35673</v>
      </c>
      <c r="G8" s="7">
        <v>25.557499999999997</v>
      </c>
      <c r="H8" s="7">
        <v>25.636999999999993</v>
      </c>
      <c r="K8" s="7"/>
      <c r="L8" s="7"/>
      <c r="N8" s="6"/>
    </row>
    <row r="9" spans="1:14" x14ac:dyDescent="0.25">
      <c r="A9" s="6">
        <v>35473</v>
      </c>
      <c r="B9" s="7">
        <v>22.67</v>
      </c>
      <c r="C9" s="7">
        <v>22.68</v>
      </c>
      <c r="D9" s="6">
        <f t="shared" si="0"/>
        <v>35489</v>
      </c>
      <c r="F9" s="16">
        <v>35703</v>
      </c>
      <c r="G9" s="7">
        <v>25.449090909090909</v>
      </c>
      <c r="H9" s="7">
        <v>25.61454545454545</v>
      </c>
      <c r="K9" s="7"/>
      <c r="L9" s="7"/>
      <c r="N9" s="6"/>
    </row>
    <row r="10" spans="1:14" x14ac:dyDescent="0.25">
      <c r="A10" s="6">
        <v>35474</v>
      </c>
      <c r="B10" s="7">
        <v>22.71</v>
      </c>
      <c r="C10" s="7">
        <v>22.71</v>
      </c>
      <c r="D10" s="6">
        <f t="shared" si="0"/>
        <v>35489</v>
      </c>
      <c r="F10" s="16">
        <v>35734</v>
      </c>
      <c r="G10" s="7">
        <v>25.224347826086955</v>
      </c>
      <c r="H10" s="7">
        <v>25.296086956521737</v>
      </c>
      <c r="N10" s="6"/>
    </row>
    <row r="11" spans="1:14" x14ac:dyDescent="0.25">
      <c r="A11" s="6">
        <v>35475</v>
      </c>
      <c r="B11" s="7">
        <v>22.67</v>
      </c>
      <c r="C11" s="7">
        <v>22.71</v>
      </c>
      <c r="D11" s="6">
        <f t="shared" si="0"/>
        <v>35489</v>
      </c>
      <c r="F11" s="16">
        <v>35764</v>
      </c>
      <c r="G11" s="7">
        <v>25.295500000000001</v>
      </c>
      <c r="H11" s="7">
        <v>25.26</v>
      </c>
      <c r="N11" s="6"/>
    </row>
    <row r="12" spans="1:14" x14ac:dyDescent="0.25">
      <c r="A12" s="6">
        <v>35478</v>
      </c>
      <c r="B12" s="7">
        <v>22.63</v>
      </c>
      <c r="C12" s="7">
        <v>22.64</v>
      </c>
      <c r="D12" s="6">
        <f t="shared" si="0"/>
        <v>35489</v>
      </c>
      <c r="F12" s="16">
        <v>35795</v>
      </c>
      <c r="G12" s="7">
        <v>25.704285714285714</v>
      </c>
      <c r="H12" s="7">
        <v>25.574285714285718</v>
      </c>
      <c r="N12" s="6"/>
    </row>
    <row r="13" spans="1:14" x14ac:dyDescent="0.25">
      <c r="A13" s="6">
        <v>35479</v>
      </c>
      <c r="B13" s="7">
        <v>22.63</v>
      </c>
      <c r="C13" s="7">
        <v>22.57</v>
      </c>
      <c r="D13" s="6">
        <f t="shared" si="0"/>
        <v>35489</v>
      </c>
      <c r="F13" s="16">
        <v>35826</v>
      </c>
      <c r="G13" s="7">
        <v>26.097142857142856</v>
      </c>
      <c r="H13" s="7">
        <v>25.969999999999988</v>
      </c>
      <c r="N13" s="6"/>
    </row>
    <row r="14" spans="1:14" x14ac:dyDescent="0.25">
      <c r="A14" s="6">
        <v>35480</v>
      </c>
      <c r="B14" s="7">
        <v>22.55</v>
      </c>
      <c r="C14" s="7">
        <v>22.51</v>
      </c>
      <c r="D14" s="6">
        <f t="shared" si="0"/>
        <v>35489</v>
      </c>
      <c r="F14" s="16">
        <v>35854</v>
      </c>
      <c r="G14" s="7">
        <v>25.205000000000002</v>
      </c>
      <c r="H14" s="7">
        <v>25.182999999999996</v>
      </c>
      <c r="N14" s="6"/>
    </row>
    <row r="15" spans="1:14" x14ac:dyDescent="0.25">
      <c r="A15" s="6">
        <v>35481</v>
      </c>
      <c r="B15" s="7">
        <v>22.51</v>
      </c>
      <c r="C15" s="7">
        <v>22.45</v>
      </c>
      <c r="D15" s="6">
        <f t="shared" si="0"/>
        <v>35489</v>
      </c>
      <c r="F15" s="16">
        <v>35885</v>
      </c>
      <c r="G15" s="7">
        <v>25.12136363636364</v>
      </c>
      <c r="H15" s="7">
        <v>24.498636363636365</v>
      </c>
    </row>
    <row r="16" spans="1:14" x14ac:dyDescent="0.25">
      <c r="A16" s="6">
        <v>35482</v>
      </c>
      <c r="B16" s="7">
        <v>22.54</v>
      </c>
      <c r="C16" s="7">
        <v>22.52</v>
      </c>
      <c r="D16" s="6">
        <f t="shared" si="0"/>
        <v>35489</v>
      </c>
      <c r="F16" s="16">
        <v>35915</v>
      </c>
      <c r="G16" s="7">
        <v>24.5245</v>
      </c>
      <c r="H16" s="7">
        <v>24.338500000000003</v>
      </c>
    </row>
    <row r="17" spans="1:8" x14ac:dyDescent="0.25">
      <c r="A17" s="6">
        <v>35485</v>
      </c>
      <c r="B17" s="7">
        <v>22.52</v>
      </c>
      <c r="C17" s="7">
        <v>22.48</v>
      </c>
      <c r="D17" s="6">
        <f t="shared" si="0"/>
        <v>35489</v>
      </c>
      <c r="F17" s="16">
        <v>35946</v>
      </c>
      <c r="G17" s="7">
        <v>23.219473684210524</v>
      </c>
      <c r="H17" s="7">
        <v>23.047894736842103</v>
      </c>
    </row>
    <row r="18" spans="1:8" x14ac:dyDescent="0.25">
      <c r="A18" s="6">
        <v>35486</v>
      </c>
      <c r="B18" s="7">
        <v>22.53</v>
      </c>
      <c r="C18" s="7">
        <v>22.49</v>
      </c>
      <c r="D18" s="6">
        <f t="shared" si="0"/>
        <v>35489</v>
      </c>
      <c r="F18" s="16">
        <v>35976</v>
      </c>
      <c r="G18" s="7">
        <v>22.120454545454542</v>
      </c>
      <c r="H18" s="7">
        <v>21.869999999999997</v>
      </c>
    </row>
    <row r="19" spans="1:8" x14ac:dyDescent="0.25">
      <c r="A19" s="6">
        <v>35487</v>
      </c>
      <c r="B19" s="7">
        <v>22.55</v>
      </c>
      <c r="C19" s="7">
        <v>22.49</v>
      </c>
      <c r="D19" s="6">
        <f t="shared" si="0"/>
        <v>35489</v>
      </c>
      <c r="F19" s="16">
        <v>36007</v>
      </c>
      <c r="G19" s="7">
        <v>21.041304347826081</v>
      </c>
      <c r="H19" s="7">
        <v>20.801739130434779</v>
      </c>
    </row>
    <row r="20" spans="1:8" x14ac:dyDescent="0.25">
      <c r="A20" s="6">
        <v>35488</v>
      </c>
      <c r="B20" s="7">
        <v>22.55</v>
      </c>
      <c r="C20" s="7">
        <v>22.51</v>
      </c>
      <c r="D20" s="6">
        <f t="shared" si="0"/>
        <v>35489</v>
      </c>
      <c r="F20" s="16">
        <v>36038</v>
      </c>
      <c r="G20" s="7">
        <v>19.788499999999999</v>
      </c>
      <c r="H20" s="7">
        <v>19.243000000000002</v>
      </c>
    </row>
    <row r="21" spans="1:8" x14ac:dyDescent="0.25">
      <c r="A21" s="6">
        <v>35489</v>
      </c>
      <c r="B21" s="7">
        <v>22.6</v>
      </c>
      <c r="C21" s="7">
        <v>22.55</v>
      </c>
      <c r="D21" s="6">
        <f t="shared" si="0"/>
        <v>35489</v>
      </c>
      <c r="F21" s="16">
        <v>36068</v>
      </c>
      <c r="G21" s="7">
        <v>18.834999999999997</v>
      </c>
      <c r="H21" s="7">
        <v>18.513636363636362</v>
      </c>
    </row>
    <row r="22" spans="1:8" x14ac:dyDescent="0.25">
      <c r="A22" s="6">
        <v>35492</v>
      </c>
      <c r="B22" s="7">
        <v>22.63</v>
      </c>
      <c r="C22" s="7">
        <v>22.6</v>
      </c>
      <c r="D22" s="6">
        <f t="shared" si="0"/>
        <v>35520</v>
      </c>
      <c r="F22" s="16">
        <v>36099</v>
      </c>
      <c r="G22" s="7">
        <v>17.865454545454543</v>
      </c>
      <c r="H22" s="7">
        <v>17.400000000000002</v>
      </c>
    </row>
    <row r="23" spans="1:8" x14ac:dyDescent="0.25">
      <c r="A23" s="6">
        <v>35493</v>
      </c>
      <c r="B23" s="7">
        <v>22.58</v>
      </c>
      <c r="C23" s="7">
        <v>22.56</v>
      </c>
      <c r="D23" s="6">
        <f t="shared" si="0"/>
        <v>35520</v>
      </c>
      <c r="F23" s="16">
        <v>36129</v>
      </c>
      <c r="G23" s="7">
        <v>16.682380952380953</v>
      </c>
      <c r="H23" s="7">
        <v>16.394761904761907</v>
      </c>
    </row>
    <row r="24" spans="1:8" x14ac:dyDescent="0.25">
      <c r="A24" s="6">
        <v>35494</v>
      </c>
      <c r="B24" s="7">
        <v>22.53</v>
      </c>
      <c r="C24" s="7">
        <v>22.52</v>
      </c>
      <c r="D24" s="6">
        <f t="shared" si="0"/>
        <v>35520</v>
      </c>
      <c r="F24" s="16">
        <v>36160</v>
      </c>
      <c r="G24" s="7">
        <v>15.902000000000005</v>
      </c>
      <c r="H24" s="7">
        <v>15.608000000000001</v>
      </c>
    </row>
    <row r="25" spans="1:8" x14ac:dyDescent="0.25">
      <c r="A25" s="6">
        <v>35495</v>
      </c>
      <c r="B25" s="7">
        <v>22.52</v>
      </c>
      <c r="C25" s="7">
        <v>22.5</v>
      </c>
      <c r="D25" s="6">
        <f t="shared" si="0"/>
        <v>35520</v>
      </c>
      <c r="F25" s="16">
        <v>36191</v>
      </c>
      <c r="G25" s="7">
        <v>14.793500000000003</v>
      </c>
      <c r="H25" s="7">
        <v>14.208499999999997</v>
      </c>
    </row>
    <row r="26" spans="1:8" x14ac:dyDescent="0.25">
      <c r="A26" s="6">
        <v>35496</v>
      </c>
      <c r="B26" s="7">
        <v>22.52</v>
      </c>
      <c r="C26" s="7">
        <v>22.49</v>
      </c>
      <c r="D26" s="6">
        <f t="shared" si="0"/>
        <v>35520</v>
      </c>
      <c r="F26" s="16">
        <v>36219</v>
      </c>
      <c r="G26" s="7">
        <v>13.247</v>
      </c>
      <c r="H26" s="7">
        <v>12.9815</v>
      </c>
    </row>
    <row r="27" spans="1:8" x14ac:dyDescent="0.25">
      <c r="A27" s="6">
        <v>35499</v>
      </c>
      <c r="B27" s="7">
        <v>22.52</v>
      </c>
      <c r="C27" s="7">
        <v>22.49</v>
      </c>
      <c r="D27" s="6">
        <f t="shared" si="0"/>
        <v>35520</v>
      </c>
      <c r="F27" s="16">
        <v>36250</v>
      </c>
      <c r="G27" s="7">
        <v>13.22913043478261</v>
      </c>
      <c r="H27" s="7">
        <v>12.974347826086957</v>
      </c>
    </row>
    <row r="28" spans="1:8" x14ac:dyDescent="0.25">
      <c r="A28" s="6">
        <v>35500</v>
      </c>
      <c r="B28" s="7">
        <v>22.52</v>
      </c>
      <c r="C28" s="7">
        <v>22.49</v>
      </c>
      <c r="D28" s="6">
        <f t="shared" si="0"/>
        <v>35520</v>
      </c>
      <c r="F28" s="16">
        <v>36280</v>
      </c>
      <c r="G28" s="7">
        <v>13.220499999999998</v>
      </c>
      <c r="H28" s="7">
        <v>12.883499999999998</v>
      </c>
    </row>
    <row r="29" spans="1:8" x14ac:dyDescent="0.25">
      <c r="A29" s="6">
        <v>35501</v>
      </c>
      <c r="B29" s="7">
        <v>22.48</v>
      </c>
      <c r="C29" s="7">
        <v>22.46</v>
      </c>
      <c r="D29" s="6">
        <f t="shared" si="0"/>
        <v>35520</v>
      </c>
      <c r="F29" s="16">
        <v>36311</v>
      </c>
      <c r="G29" s="7">
        <v>13.263684210526316</v>
      </c>
      <c r="H29" s="7">
        <v>13.08578947368421</v>
      </c>
    </row>
    <row r="30" spans="1:8" x14ac:dyDescent="0.25">
      <c r="A30" s="6">
        <v>35502</v>
      </c>
      <c r="B30" s="7">
        <v>22.46</v>
      </c>
      <c r="C30" s="7">
        <v>22.47</v>
      </c>
      <c r="D30" s="6">
        <f t="shared" si="0"/>
        <v>35520</v>
      </c>
      <c r="F30" s="16">
        <v>36341</v>
      </c>
      <c r="G30" s="7">
        <v>13.308636363636362</v>
      </c>
      <c r="H30" s="7">
        <v>13.185909090909087</v>
      </c>
    </row>
    <row r="31" spans="1:8" x14ac:dyDescent="0.25">
      <c r="A31" s="6">
        <v>35503</v>
      </c>
      <c r="B31" s="7">
        <v>22.47</v>
      </c>
      <c r="C31" s="7">
        <v>22.48</v>
      </c>
      <c r="D31" s="6">
        <f t="shared" si="0"/>
        <v>35520</v>
      </c>
      <c r="F31" s="16">
        <v>36372</v>
      </c>
      <c r="G31" s="7">
        <v>13.382272727272722</v>
      </c>
      <c r="H31" s="7">
        <v>13.449545454545454</v>
      </c>
    </row>
    <row r="32" spans="1:8" x14ac:dyDescent="0.25">
      <c r="A32" s="6">
        <v>35506</v>
      </c>
      <c r="B32" s="7">
        <v>22.47</v>
      </c>
      <c r="C32" s="7">
        <v>22.48</v>
      </c>
      <c r="D32" s="6">
        <f t="shared" si="0"/>
        <v>35520</v>
      </c>
      <c r="F32" s="16">
        <v>36403</v>
      </c>
      <c r="G32" s="7">
        <v>13.623333333333338</v>
      </c>
      <c r="H32" s="7">
        <v>14.009047619047619</v>
      </c>
    </row>
    <row r="33" spans="1:8" x14ac:dyDescent="0.25">
      <c r="A33" s="6">
        <v>35507</v>
      </c>
      <c r="B33" s="7">
        <v>22.47</v>
      </c>
      <c r="C33" s="7">
        <v>22.48</v>
      </c>
      <c r="D33" s="6">
        <f t="shared" si="0"/>
        <v>35520</v>
      </c>
      <c r="F33" s="16">
        <v>36433</v>
      </c>
      <c r="G33" s="7">
        <v>14.317727272727273</v>
      </c>
      <c r="H33" s="7">
        <v>14.799090909090911</v>
      </c>
    </row>
    <row r="34" spans="1:8" x14ac:dyDescent="0.25">
      <c r="A34" s="6">
        <v>35508</v>
      </c>
      <c r="B34" s="7">
        <v>22.47</v>
      </c>
      <c r="C34" s="7">
        <v>22.48</v>
      </c>
      <c r="D34" s="6">
        <f t="shared" si="0"/>
        <v>35520</v>
      </c>
      <c r="F34" s="16">
        <v>36464</v>
      </c>
      <c r="G34" s="7">
        <v>16.648095238095237</v>
      </c>
      <c r="H34" s="7">
        <v>16.769047619047619</v>
      </c>
    </row>
    <row r="35" spans="1:8" x14ac:dyDescent="0.25">
      <c r="A35" s="6">
        <v>35509</v>
      </c>
      <c r="B35" s="7">
        <v>22.47</v>
      </c>
      <c r="C35" s="7">
        <v>22.48</v>
      </c>
      <c r="D35" s="6">
        <f t="shared" si="0"/>
        <v>35520</v>
      </c>
      <c r="F35" s="16">
        <v>36494</v>
      </c>
      <c r="G35" s="7">
        <v>18.469090909090912</v>
      </c>
      <c r="H35" s="7">
        <v>18.509090909090904</v>
      </c>
    </row>
    <row r="36" spans="1:8" x14ac:dyDescent="0.25">
      <c r="A36" s="6">
        <v>35510</v>
      </c>
      <c r="B36" s="7">
        <v>22.58</v>
      </c>
      <c r="C36" s="7">
        <v>22.61</v>
      </c>
      <c r="D36" s="6">
        <f t="shared" si="0"/>
        <v>35520</v>
      </c>
      <c r="F36" s="16">
        <v>36525</v>
      </c>
      <c r="G36" s="7">
        <v>18.976000000000003</v>
      </c>
      <c r="H36" s="7">
        <v>18.361000000000001</v>
      </c>
    </row>
    <row r="37" spans="1:8" x14ac:dyDescent="0.25">
      <c r="A37" s="6">
        <v>35513</v>
      </c>
      <c r="B37" s="7">
        <v>22.59</v>
      </c>
      <c r="C37" s="7">
        <v>22.64</v>
      </c>
      <c r="D37" s="6">
        <f t="shared" si="0"/>
        <v>35520</v>
      </c>
      <c r="F37" s="16">
        <v>36556</v>
      </c>
      <c r="G37" s="7">
        <v>17.163499999999999</v>
      </c>
      <c r="H37" s="7">
        <v>17.1755</v>
      </c>
    </row>
    <row r="38" spans="1:8" x14ac:dyDescent="0.25">
      <c r="A38" s="6">
        <v>35514</v>
      </c>
      <c r="B38" s="7">
        <v>22.59</v>
      </c>
      <c r="C38" s="7">
        <v>22.63</v>
      </c>
      <c r="D38" s="6">
        <f t="shared" si="0"/>
        <v>35520</v>
      </c>
      <c r="F38" s="16">
        <v>36585</v>
      </c>
      <c r="G38" s="7">
        <v>17.787142857142857</v>
      </c>
      <c r="H38" s="7">
        <v>17.858571428571427</v>
      </c>
    </row>
    <row r="39" spans="1:8" x14ac:dyDescent="0.25">
      <c r="A39" s="6">
        <v>35515</v>
      </c>
      <c r="B39" s="7">
        <v>22.68</v>
      </c>
      <c r="C39" s="7">
        <v>22.7</v>
      </c>
      <c r="D39" s="6">
        <f t="shared" si="0"/>
        <v>35520</v>
      </c>
      <c r="F39" s="16">
        <v>36616</v>
      </c>
      <c r="G39" s="7">
        <v>18.436521739130438</v>
      </c>
      <c r="H39" s="7">
        <v>18.448260869565221</v>
      </c>
    </row>
    <row r="40" spans="1:8" x14ac:dyDescent="0.25">
      <c r="A40" s="6">
        <v>35516</v>
      </c>
      <c r="B40" s="7">
        <v>22.76</v>
      </c>
      <c r="C40" s="7">
        <v>22.78</v>
      </c>
      <c r="D40" s="6">
        <f t="shared" si="0"/>
        <v>35520</v>
      </c>
      <c r="F40" s="16">
        <v>36646</v>
      </c>
      <c r="G40" s="7">
        <v>18.339444444444439</v>
      </c>
      <c r="H40" s="7">
        <v>18.338333333333335</v>
      </c>
    </row>
    <row r="41" spans="1:8" x14ac:dyDescent="0.25">
      <c r="A41" s="6">
        <v>35521</v>
      </c>
      <c r="B41" s="7">
        <v>22.8</v>
      </c>
      <c r="C41" s="7">
        <v>22.87</v>
      </c>
      <c r="D41" s="6">
        <f t="shared" si="0"/>
        <v>35550</v>
      </c>
      <c r="F41" s="16">
        <v>36677</v>
      </c>
      <c r="G41" s="7">
        <v>18.612380952380953</v>
      </c>
      <c r="H41" s="7">
        <v>18.830952380952379</v>
      </c>
    </row>
    <row r="42" spans="1:8" x14ac:dyDescent="0.25">
      <c r="A42" s="6">
        <v>35522</v>
      </c>
      <c r="B42" s="7">
        <v>22.8</v>
      </c>
      <c r="C42" s="7">
        <v>22.9</v>
      </c>
      <c r="D42" s="6">
        <f t="shared" si="0"/>
        <v>35550</v>
      </c>
      <c r="F42" s="16">
        <v>36707</v>
      </c>
      <c r="G42" s="7">
        <v>18.543636363636367</v>
      </c>
      <c r="H42" s="7">
        <v>18.827727272727277</v>
      </c>
    </row>
    <row r="43" spans="1:8" x14ac:dyDescent="0.25">
      <c r="A43" s="6">
        <v>35523</v>
      </c>
      <c r="B43" s="7">
        <v>22.77</v>
      </c>
      <c r="C43" s="7">
        <v>22.83</v>
      </c>
      <c r="D43" s="6">
        <f t="shared" si="0"/>
        <v>35550</v>
      </c>
      <c r="F43" s="16">
        <v>36738</v>
      </c>
      <c r="G43" s="7">
        <v>18.507619047619048</v>
      </c>
      <c r="H43" s="7">
        <v>18.877142857142861</v>
      </c>
    </row>
    <row r="44" spans="1:8" x14ac:dyDescent="0.25">
      <c r="A44" s="6">
        <v>35524</v>
      </c>
      <c r="B44" s="7">
        <v>22.79</v>
      </c>
      <c r="C44" s="7">
        <v>22.87</v>
      </c>
      <c r="D44" s="6">
        <f t="shared" si="0"/>
        <v>35550</v>
      </c>
      <c r="F44" s="16">
        <v>36769</v>
      </c>
      <c r="G44" s="7">
        <v>19.112727272727273</v>
      </c>
      <c r="H44" s="7">
        <v>19.568181818181817</v>
      </c>
    </row>
    <row r="45" spans="1:8" x14ac:dyDescent="0.25">
      <c r="A45" s="6">
        <v>35527</v>
      </c>
      <c r="B45" s="7">
        <v>22.77</v>
      </c>
      <c r="C45" s="7">
        <v>22.88</v>
      </c>
      <c r="D45" s="6">
        <f t="shared" si="0"/>
        <v>35550</v>
      </c>
      <c r="F45" s="16">
        <v>36799</v>
      </c>
      <c r="G45" s="7">
        <v>19.551428571428566</v>
      </c>
      <c r="H45" s="7">
        <v>19.657142857142851</v>
      </c>
    </row>
    <row r="46" spans="1:8" x14ac:dyDescent="0.25">
      <c r="A46" s="6">
        <v>35528</v>
      </c>
      <c r="B46" s="7">
        <v>22.77</v>
      </c>
      <c r="C46" s="7">
        <v>22.86</v>
      </c>
      <c r="D46" s="6">
        <f t="shared" si="0"/>
        <v>35550</v>
      </c>
      <c r="F46" s="16">
        <v>36830</v>
      </c>
      <c r="G46" s="7">
        <v>19.665454545454541</v>
      </c>
      <c r="H46" s="7">
        <v>19.822727272727271</v>
      </c>
    </row>
    <row r="47" spans="1:8" x14ac:dyDescent="0.25">
      <c r="A47" s="6">
        <v>35529</v>
      </c>
      <c r="B47" s="7">
        <v>22.82</v>
      </c>
      <c r="C47" s="7">
        <v>22.93</v>
      </c>
      <c r="D47" s="6">
        <f t="shared" si="0"/>
        <v>35550</v>
      </c>
      <c r="F47" s="16">
        <v>36860</v>
      </c>
      <c r="G47" s="7">
        <v>19.74818181818182</v>
      </c>
      <c r="H47" s="7">
        <v>19.832727272727272</v>
      </c>
    </row>
    <row r="48" spans="1:8" x14ac:dyDescent="0.25">
      <c r="A48" s="6">
        <v>35530</v>
      </c>
      <c r="B48" s="7">
        <v>22.83</v>
      </c>
      <c r="C48" s="7">
        <v>22.91</v>
      </c>
      <c r="D48" s="6">
        <f t="shared" si="0"/>
        <v>35550</v>
      </c>
      <c r="F48" s="16">
        <v>36891</v>
      </c>
      <c r="G48" s="7">
        <v>19.696842105263158</v>
      </c>
      <c r="H48" s="7">
        <v>19.63</v>
      </c>
    </row>
    <row r="49" spans="1:8" x14ac:dyDescent="0.25">
      <c r="A49" s="6">
        <v>35531</v>
      </c>
      <c r="B49" s="7">
        <v>22.82</v>
      </c>
      <c r="C49" s="7">
        <v>22.91</v>
      </c>
      <c r="D49" s="6">
        <f t="shared" si="0"/>
        <v>35550</v>
      </c>
      <c r="F49" s="16">
        <v>36922</v>
      </c>
      <c r="G49" s="7">
        <v>18.963636363636365</v>
      </c>
      <c r="H49" s="7">
        <v>18.424999999999997</v>
      </c>
    </row>
    <row r="50" spans="1:8" x14ac:dyDescent="0.25">
      <c r="A50" s="6">
        <v>35534</v>
      </c>
      <c r="B50" s="7">
        <v>22.8</v>
      </c>
      <c r="C50" s="7">
        <v>22.585000000000001</v>
      </c>
      <c r="D50" s="6">
        <f t="shared" si="0"/>
        <v>35550</v>
      </c>
      <c r="F50" s="16">
        <v>36950</v>
      </c>
      <c r="G50" s="7">
        <v>18.594000000000001</v>
      </c>
      <c r="H50" s="7">
        <v>18.047000000000001</v>
      </c>
    </row>
    <row r="51" spans="1:8" x14ac:dyDescent="0.25">
      <c r="A51" s="6">
        <v>35535</v>
      </c>
      <c r="B51" s="7">
        <v>22.78</v>
      </c>
      <c r="C51" s="7">
        <v>22.86</v>
      </c>
      <c r="D51" s="6">
        <f t="shared" si="0"/>
        <v>35550</v>
      </c>
      <c r="F51" s="16">
        <v>36981</v>
      </c>
      <c r="G51" s="7">
        <v>18.005909090909089</v>
      </c>
      <c r="H51" s="7">
        <v>17.560909090909092</v>
      </c>
    </row>
    <row r="52" spans="1:8" x14ac:dyDescent="0.25">
      <c r="A52" s="6">
        <v>35536</v>
      </c>
      <c r="B52" s="7">
        <v>22.76</v>
      </c>
      <c r="C52" s="7">
        <v>22.84</v>
      </c>
      <c r="D52" s="6">
        <f t="shared" si="0"/>
        <v>35550</v>
      </c>
      <c r="F52" s="16">
        <v>37011</v>
      </c>
      <c r="G52" s="7">
        <v>17.090526315789472</v>
      </c>
      <c r="H52" s="7">
        <v>16.542105263157897</v>
      </c>
    </row>
    <row r="53" spans="1:8" x14ac:dyDescent="0.25">
      <c r="A53" s="6">
        <v>35537</v>
      </c>
      <c r="B53" s="7">
        <v>22.72</v>
      </c>
      <c r="C53" s="7">
        <v>22.79</v>
      </c>
      <c r="D53" s="6">
        <f t="shared" si="0"/>
        <v>35550</v>
      </c>
      <c r="F53" s="16">
        <v>37042</v>
      </c>
      <c r="G53" s="7">
        <v>17.220454545454547</v>
      </c>
      <c r="H53" s="7">
        <v>16.581818181818178</v>
      </c>
    </row>
    <row r="54" spans="1:8" x14ac:dyDescent="0.25">
      <c r="A54" s="6">
        <v>35538</v>
      </c>
      <c r="B54" s="7">
        <v>22.68</v>
      </c>
      <c r="C54" s="7">
        <v>22.75</v>
      </c>
      <c r="D54" s="6">
        <f t="shared" si="0"/>
        <v>35550</v>
      </c>
      <c r="F54" s="16">
        <v>37072</v>
      </c>
      <c r="G54" s="7">
        <v>16.874000000000002</v>
      </c>
      <c r="H54" s="7">
        <v>16.328500000000002</v>
      </c>
    </row>
    <row r="55" spans="1:8" x14ac:dyDescent="0.25">
      <c r="A55" s="6">
        <v>35541</v>
      </c>
      <c r="B55" s="7">
        <v>22.65</v>
      </c>
      <c r="C55" s="7">
        <v>22.7</v>
      </c>
      <c r="D55" s="6">
        <f t="shared" si="0"/>
        <v>35550</v>
      </c>
      <c r="F55" s="16">
        <v>37103</v>
      </c>
      <c r="G55" s="7">
        <v>15.972727272727274</v>
      </c>
      <c r="H55" s="7">
        <v>15.706363636363637</v>
      </c>
    </row>
    <row r="56" spans="1:8" x14ac:dyDescent="0.25">
      <c r="A56" s="6">
        <v>35542</v>
      </c>
      <c r="B56" s="7">
        <v>22.57</v>
      </c>
      <c r="C56" s="7">
        <v>22.56</v>
      </c>
      <c r="D56" s="6">
        <f t="shared" si="0"/>
        <v>35550</v>
      </c>
      <c r="F56" s="16">
        <v>37134</v>
      </c>
      <c r="G56" s="7">
        <v>15.354761904761906</v>
      </c>
      <c r="H56" s="7">
        <v>15.063333333333336</v>
      </c>
    </row>
    <row r="57" spans="1:8" x14ac:dyDescent="0.25">
      <c r="A57" s="6">
        <v>35543</v>
      </c>
      <c r="B57" s="7">
        <v>22.58</v>
      </c>
      <c r="C57" s="7">
        <v>22.6</v>
      </c>
      <c r="D57" s="6">
        <f t="shared" si="0"/>
        <v>35550</v>
      </c>
      <c r="F57" s="16">
        <v>37164</v>
      </c>
      <c r="G57" s="7">
        <v>14.704999999999998</v>
      </c>
      <c r="H57" s="7">
        <v>14.307500000000001</v>
      </c>
    </row>
    <row r="58" spans="1:8" x14ac:dyDescent="0.25">
      <c r="A58" s="6">
        <v>35544</v>
      </c>
      <c r="B58" s="7">
        <v>22.5</v>
      </c>
      <c r="C58" s="7">
        <v>22.53</v>
      </c>
      <c r="D58" s="6">
        <f t="shared" si="0"/>
        <v>35550</v>
      </c>
      <c r="F58" s="16">
        <v>37195</v>
      </c>
      <c r="G58" s="7">
        <v>14.017727272727273</v>
      </c>
      <c r="H58" s="7">
        <v>13.231818181818182</v>
      </c>
    </row>
    <row r="59" spans="1:8" x14ac:dyDescent="0.25">
      <c r="A59" s="6">
        <v>35545</v>
      </c>
      <c r="B59" s="7">
        <v>22.52</v>
      </c>
      <c r="C59" s="7">
        <v>22.54</v>
      </c>
      <c r="D59" s="6">
        <f t="shared" si="0"/>
        <v>35550</v>
      </c>
      <c r="F59" s="16">
        <v>37225</v>
      </c>
      <c r="G59" s="7">
        <v>13.860499999999998</v>
      </c>
      <c r="H59" s="7">
        <v>12.885500000000002</v>
      </c>
    </row>
    <row r="60" spans="1:8" x14ac:dyDescent="0.25">
      <c r="A60" s="6">
        <v>35548</v>
      </c>
      <c r="B60" s="7">
        <v>22.6</v>
      </c>
      <c r="C60" s="7">
        <v>22.68</v>
      </c>
      <c r="D60" s="6">
        <f t="shared" si="0"/>
        <v>35550</v>
      </c>
      <c r="F60" s="16">
        <v>37256</v>
      </c>
      <c r="G60" s="7">
        <v>12.312222222222223</v>
      </c>
      <c r="H60" s="7">
        <v>11.767222222222223</v>
      </c>
    </row>
    <row r="61" spans="1:8" x14ac:dyDescent="0.25">
      <c r="A61" s="6">
        <v>35549</v>
      </c>
      <c r="B61" s="7">
        <v>22.69</v>
      </c>
      <c r="C61" s="7">
        <v>22.83</v>
      </c>
      <c r="D61" s="6">
        <f t="shared" si="0"/>
        <v>35550</v>
      </c>
      <c r="F61" s="16">
        <v>37287</v>
      </c>
      <c r="G61" s="7">
        <v>10.971428571428573</v>
      </c>
      <c r="H61" s="7">
        <v>10.47142857142857</v>
      </c>
    </row>
    <row r="62" spans="1:8" x14ac:dyDescent="0.25">
      <c r="A62" s="6">
        <v>35550</v>
      </c>
      <c r="B62" s="7">
        <v>22.87</v>
      </c>
      <c r="C62" s="7">
        <v>22.96</v>
      </c>
      <c r="D62" s="6">
        <f t="shared" si="0"/>
        <v>35550</v>
      </c>
      <c r="F62" s="16">
        <v>37315</v>
      </c>
      <c r="G62" s="7">
        <v>10.599999999999998</v>
      </c>
      <c r="H62" s="7">
        <v>10.385263157894736</v>
      </c>
    </row>
    <row r="63" spans="1:8" x14ac:dyDescent="0.25">
      <c r="A63" s="6">
        <v>35551</v>
      </c>
      <c r="B63" s="7">
        <v>22.87</v>
      </c>
      <c r="C63" s="7">
        <v>22.96</v>
      </c>
      <c r="D63" s="6">
        <f t="shared" si="0"/>
        <v>35581</v>
      </c>
      <c r="F63" s="16">
        <v>37346</v>
      </c>
      <c r="G63" s="7">
        <v>10.315555555555555</v>
      </c>
      <c r="H63" s="7">
        <v>10.160555555555558</v>
      </c>
    </row>
    <row r="64" spans="1:8" x14ac:dyDescent="0.25">
      <c r="A64" s="6">
        <v>35552</v>
      </c>
      <c r="B64" s="7">
        <v>22.87</v>
      </c>
      <c r="C64" s="7">
        <v>22.99</v>
      </c>
      <c r="D64" s="6">
        <f t="shared" si="0"/>
        <v>35581</v>
      </c>
      <c r="F64" s="16">
        <v>37376</v>
      </c>
      <c r="G64" s="7">
        <v>10.198</v>
      </c>
      <c r="H64" s="7">
        <v>10.059999999999999</v>
      </c>
    </row>
    <row r="65" spans="1:8" x14ac:dyDescent="0.25">
      <c r="A65" s="6">
        <v>35556</v>
      </c>
      <c r="B65" s="7">
        <v>22.9</v>
      </c>
      <c r="C65" s="7">
        <v>23.05</v>
      </c>
      <c r="D65" s="6">
        <f t="shared" si="0"/>
        <v>35581</v>
      </c>
      <c r="F65" s="16">
        <v>37407</v>
      </c>
      <c r="G65" s="7">
        <v>9.8780000000000001</v>
      </c>
      <c r="H65" s="7">
        <v>9.8254999999999999</v>
      </c>
    </row>
    <row r="66" spans="1:8" x14ac:dyDescent="0.25">
      <c r="A66" s="6">
        <v>35557</v>
      </c>
      <c r="B66" s="7">
        <v>22.84</v>
      </c>
      <c r="C66" s="7">
        <v>23</v>
      </c>
      <c r="D66" s="6">
        <f t="shared" si="0"/>
        <v>35581</v>
      </c>
      <c r="F66" s="16">
        <v>37437</v>
      </c>
      <c r="G66" s="7">
        <v>9.2984999999999989</v>
      </c>
      <c r="H66" s="7">
        <v>9.1050000000000004</v>
      </c>
    </row>
    <row r="67" spans="1:8" x14ac:dyDescent="0.25">
      <c r="A67" s="6">
        <v>35558</v>
      </c>
      <c r="B67" s="7">
        <v>22.85</v>
      </c>
      <c r="C67" s="7">
        <v>22.94</v>
      </c>
      <c r="D67" s="6">
        <f t="shared" ref="D67:D130" si="1">EOMONTH(A67,0)</f>
        <v>35581</v>
      </c>
      <c r="F67" s="16">
        <v>37468</v>
      </c>
      <c r="G67" s="7">
        <v>8.8930434782608678</v>
      </c>
      <c r="H67" s="7">
        <v>8.7791304347826067</v>
      </c>
    </row>
    <row r="68" spans="1:8" x14ac:dyDescent="0.25">
      <c r="A68" s="6">
        <v>35559</v>
      </c>
      <c r="B68" s="7">
        <v>22.75</v>
      </c>
      <c r="C68" s="7">
        <v>22.84</v>
      </c>
      <c r="D68" s="6">
        <f t="shared" si="1"/>
        <v>35581</v>
      </c>
      <c r="F68" s="16">
        <v>37499</v>
      </c>
      <c r="G68" s="7">
        <v>8.5476190476190492</v>
      </c>
      <c r="H68" s="7">
        <v>8.3023809523809504</v>
      </c>
    </row>
    <row r="69" spans="1:8" x14ac:dyDescent="0.25">
      <c r="A69" s="6">
        <v>35562</v>
      </c>
      <c r="B69" s="7">
        <v>22.74</v>
      </c>
      <c r="C69" s="7">
        <v>22.81</v>
      </c>
      <c r="D69" s="6">
        <f t="shared" si="1"/>
        <v>35581</v>
      </c>
      <c r="F69" s="16">
        <v>37529</v>
      </c>
      <c r="G69" s="7">
        <v>8.0671428571428567</v>
      </c>
      <c r="H69" s="7">
        <v>7.8495238095238085</v>
      </c>
    </row>
    <row r="70" spans="1:8" x14ac:dyDescent="0.25">
      <c r="A70" s="6">
        <v>35563</v>
      </c>
      <c r="B70" s="7">
        <v>22.72</v>
      </c>
      <c r="C70" s="7">
        <v>22.82</v>
      </c>
      <c r="D70" s="6">
        <f t="shared" si="1"/>
        <v>35581</v>
      </c>
      <c r="F70" s="16">
        <v>37560</v>
      </c>
      <c r="G70" s="7">
        <v>7.4431818181818166</v>
      </c>
      <c r="H70" s="7">
        <v>7.2081818181818189</v>
      </c>
    </row>
    <row r="71" spans="1:8" x14ac:dyDescent="0.25">
      <c r="A71" s="6">
        <v>35564</v>
      </c>
      <c r="B71" s="7">
        <v>22.71</v>
      </c>
      <c r="C71" s="7">
        <v>22.79</v>
      </c>
      <c r="D71" s="6">
        <f t="shared" si="1"/>
        <v>35581</v>
      </c>
      <c r="F71" s="16">
        <v>37590</v>
      </c>
      <c r="G71" s="7">
        <v>6.7852941176470596</v>
      </c>
      <c r="H71" s="7">
        <v>6.5035294117647071</v>
      </c>
    </row>
    <row r="72" spans="1:8" x14ac:dyDescent="0.25">
      <c r="A72" s="6">
        <v>35565</v>
      </c>
      <c r="B72" s="7">
        <v>22.65</v>
      </c>
      <c r="C72" s="7">
        <v>22.72</v>
      </c>
      <c r="D72" s="6">
        <f t="shared" si="1"/>
        <v>35581</v>
      </c>
      <c r="F72" s="16">
        <v>37621</v>
      </c>
      <c r="G72" s="7">
        <v>6.8252631578947369</v>
      </c>
      <c r="H72" s="7">
        <v>6.5636842105263158</v>
      </c>
    </row>
    <row r="73" spans="1:8" x14ac:dyDescent="0.25">
      <c r="A73" s="6">
        <v>35566</v>
      </c>
      <c r="B73" s="7">
        <v>22.65</v>
      </c>
      <c r="C73" s="7">
        <v>22.73</v>
      </c>
      <c r="D73" s="6">
        <f t="shared" si="1"/>
        <v>35581</v>
      </c>
      <c r="F73" s="16">
        <v>37652</v>
      </c>
      <c r="G73" s="7">
        <v>6.5613636363636374</v>
      </c>
      <c r="H73" s="7">
        <v>6.3368181818181828</v>
      </c>
    </row>
    <row r="74" spans="1:8" x14ac:dyDescent="0.25">
      <c r="A74" s="6">
        <v>35569</v>
      </c>
      <c r="B74" s="7">
        <v>22.62</v>
      </c>
      <c r="C74" s="7">
        <v>22.7</v>
      </c>
      <c r="D74" s="6">
        <f t="shared" si="1"/>
        <v>35581</v>
      </c>
      <c r="F74" s="16">
        <v>37680</v>
      </c>
      <c r="G74" s="7">
        <v>6.3725000000000005</v>
      </c>
      <c r="H74" s="7">
        <v>6.1800000000000006</v>
      </c>
    </row>
    <row r="75" spans="1:8" x14ac:dyDescent="0.25">
      <c r="A75" s="6">
        <v>35570</v>
      </c>
      <c r="B75" s="7">
        <v>22.6</v>
      </c>
      <c r="C75" s="7">
        <v>22.68</v>
      </c>
      <c r="D75" s="6">
        <f t="shared" si="1"/>
        <v>35581</v>
      </c>
      <c r="F75" s="16">
        <v>37711</v>
      </c>
      <c r="G75" s="7">
        <v>6.1457142857142859</v>
      </c>
      <c r="H75" s="7">
        <v>5.9585714285714273</v>
      </c>
    </row>
    <row r="76" spans="1:8" x14ac:dyDescent="0.25">
      <c r="A76" s="6">
        <v>35571</v>
      </c>
      <c r="B76" s="7">
        <v>22.6</v>
      </c>
      <c r="C76" s="7">
        <v>22.63</v>
      </c>
      <c r="D76" s="6">
        <f t="shared" si="1"/>
        <v>35581</v>
      </c>
      <c r="F76" s="16">
        <v>37741</v>
      </c>
      <c r="G76" s="7">
        <v>5.8989999999999991</v>
      </c>
      <c r="H76" s="7">
        <v>5.7229999999999981</v>
      </c>
    </row>
    <row r="77" spans="1:8" x14ac:dyDescent="0.25">
      <c r="A77" s="6">
        <v>35572</v>
      </c>
      <c r="B77" s="7">
        <v>22.62</v>
      </c>
      <c r="C77" s="7">
        <v>22.65</v>
      </c>
      <c r="D77" s="6">
        <f t="shared" si="1"/>
        <v>35581</v>
      </c>
      <c r="F77" s="16">
        <v>37772</v>
      </c>
      <c r="G77" s="7">
        <v>5.5328571428571438</v>
      </c>
      <c r="H77" s="7">
        <v>5.2952380952380951</v>
      </c>
    </row>
    <row r="78" spans="1:8" x14ac:dyDescent="0.25">
      <c r="A78" s="6">
        <v>35573</v>
      </c>
      <c r="B78" s="7">
        <v>22.63</v>
      </c>
      <c r="C78" s="7">
        <v>22.66</v>
      </c>
      <c r="D78" s="6">
        <f t="shared" si="1"/>
        <v>35581</v>
      </c>
      <c r="F78" s="16">
        <v>37802</v>
      </c>
      <c r="G78" s="7">
        <v>5.3765000000000001</v>
      </c>
      <c r="H78" s="7">
        <v>5.1640000000000006</v>
      </c>
    </row>
    <row r="79" spans="1:8" x14ac:dyDescent="0.25">
      <c r="A79" s="6">
        <v>35577</v>
      </c>
      <c r="B79" s="7">
        <v>22.93</v>
      </c>
      <c r="C79" s="7">
        <v>23.02</v>
      </c>
      <c r="D79" s="6">
        <f t="shared" si="1"/>
        <v>35581</v>
      </c>
      <c r="F79" s="16">
        <v>37833</v>
      </c>
      <c r="G79" s="7">
        <v>5.255217391304349</v>
      </c>
      <c r="H79" s="7">
        <v>5.1499999999999995</v>
      </c>
    </row>
    <row r="80" spans="1:8" x14ac:dyDescent="0.25">
      <c r="A80" s="6">
        <v>35578</v>
      </c>
      <c r="B80" s="7">
        <v>22.89</v>
      </c>
      <c r="C80" s="7">
        <v>23.08</v>
      </c>
      <c r="D80" s="6">
        <f t="shared" si="1"/>
        <v>35581</v>
      </c>
      <c r="F80" s="16">
        <v>37864</v>
      </c>
      <c r="G80" s="7">
        <v>5.1647619047619031</v>
      </c>
      <c r="H80" s="7">
        <v>5.0480952380952386</v>
      </c>
    </row>
    <row r="81" spans="1:8" x14ac:dyDescent="0.25">
      <c r="A81" s="6">
        <v>35579</v>
      </c>
      <c r="B81" s="7">
        <v>22.89</v>
      </c>
      <c r="C81" s="7">
        <v>23.08</v>
      </c>
      <c r="D81" s="6">
        <f t="shared" si="1"/>
        <v>35581</v>
      </c>
      <c r="F81" s="16">
        <v>37894</v>
      </c>
      <c r="G81" s="7">
        <v>5.168636363636363</v>
      </c>
      <c r="H81" s="7">
        <v>5.0813636363636361</v>
      </c>
    </row>
    <row r="82" spans="1:8" x14ac:dyDescent="0.25">
      <c r="A82" s="6">
        <v>35580</v>
      </c>
      <c r="B82" s="7">
        <v>22.8</v>
      </c>
      <c r="C82" s="7">
        <v>22.94</v>
      </c>
      <c r="D82" s="6">
        <f t="shared" si="1"/>
        <v>35581</v>
      </c>
      <c r="F82" s="16">
        <v>37925</v>
      </c>
      <c r="G82" s="7">
        <v>5.4217391304347808</v>
      </c>
      <c r="H82" s="7">
        <v>5.405652173913043</v>
      </c>
    </row>
    <row r="83" spans="1:8" x14ac:dyDescent="0.25">
      <c r="A83" s="6">
        <v>35583</v>
      </c>
      <c r="B83" s="7">
        <v>22.77</v>
      </c>
      <c r="C83" s="7">
        <v>22.84</v>
      </c>
      <c r="D83" s="6">
        <f t="shared" si="1"/>
        <v>35611</v>
      </c>
      <c r="F83" s="16">
        <v>37955</v>
      </c>
      <c r="G83" s="7">
        <v>5.6789473684210527</v>
      </c>
      <c r="H83" s="7">
        <v>5.8057894736842091</v>
      </c>
    </row>
    <row r="84" spans="1:8" x14ac:dyDescent="0.25">
      <c r="A84" s="6">
        <v>35584</v>
      </c>
      <c r="B84" s="7">
        <v>22.75</v>
      </c>
      <c r="C84" s="7">
        <v>22.77</v>
      </c>
      <c r="D84" s="6">
        <f t="shared" si="1"/>
        <v>35611</v>
      </c>
      <c r="F84" s="16">
        <v>37986</v>
      </c>
      <c r="G84" s="7">
        <v>5.6928571428571422</v>
      </c>
      <c r="H84" s="7">
        <v>5.8014285714285707</v>
      </c>
    </row>
    <row r="85" spans="1:8" x14ac:dyDescent="0.25">
      <c r="A85" s="6">
        <v>35585</v>
      </c>
      <c r="B85" s="7">
        <v>22.74</v>
      </c>
      <c r="C85" s="7">
        <v>22.76</v>
      </c>
      <c r="D85" s="6">
        <f t="shared" si="1"/>
        <v>35611</v>
      </c>
      <c r="F85" s="16">
        <v>38017</v>
      </c>
      <c r="G85" s="7">
        <v>5.4619047619047612</v>
      </c>
      <c r="H85" s="7">
        <v>5.5323809523809517</v>
      </c>
    </row>
    <row r="86" spans="1:8" x14ac:dyDescent="0.25">
      <c r="A86" s="6">
        <v>35586</v>
      </c>
      <c r="B86" s="7">
        <v>22.65</v>
      </c>
      <c r="C86" s="7">
        <v>22.7</v>
      </c>
      <c r="D86" s="6">
        <f t="shared" si="1"/>
        <v>35611</v>
      </c>
      <c r="F86" s="16">
        <v>38046</v>
      </c>
      <c r="G86" s="7">
        <v>5.4585000000000008</v>
      </c>
      <c r="H86" s="7">
        <v>5.5559999999999992</v>
      </c>
    </row>
    <row r="87" spans="1:8" x14ac:dyDescent="0.25">
      <c r="A87" s="6">
        <v>35587</v>
      </c>
      <c r="B87" s="7">
        <v>22.62</v>
      </c>
      <c r="C87" s="7">
        <v>22.68</v>
      </c>
      <c r="D87" s="6">
        <f t="shared" si="1"/>
        <v>35611</v>
      </c>
      <c r="F87" s="16">
        <v>38077</v>
      </c>
      <c r="G87" s="7">
        <v>5.4930434782608693</v>
      </c>
      <c r="H87" s="7">
        <v>5.6217391304347819</v>
      </c>
    </row>
    <row r="88" spans="1:8" x14ac:dyDescent="0.25">
      <c r="A88" s="6">
        <v>35590</v>
      </c>
      <c r="B88" s="7">
        <v>22.61</v>
      </c>
      <c r="C88" s="7">
        <v>22.66</v>
      </c>
      <c r="D88" s="6">
        <f t="shared" si="1"/>
        <v>35611</v>
      </c>
      <c r="F88" s="16">
        <v>38107</v>
      </c>
      <c r="G88" s="7">
        <v>5.6919047619047616</v>
      </c>
      <c r="H88" s="7">
        <v>5.8876190476190482</v>
      </c>
    </row>
    <row r="89" spans="1:8" x14ac:dyDescent="0.25">
      <c r="A89" s="6">
        <v>35591</v>
      </c>
      <c r="B89" s="7">
        <v>22.59</v>
      </c>
      <c r="C89" s="7">
        <v>22.67</v>
      </c>
      <c r="D89" s="6">
        <f t="shared" si="1"/>
        <v>35611</v>
      </c>
      <c r="F89" s="16">
        <v>38138</v>
      </c>
      <c r="G89" s="7">
        <v>5.9935</v>
      </c>
      <c r="H89" s="7">
        <v>6.2855000000000008</v>
      </c>
    </row>
    <row r="90" spans="1:8" x14ac:dyDescent="0.25">
      <c r="A90" s="6">
        <v>35592</v>
      </c>
      <c r="B90" s="7">
        <v>22.57</v>
      </c>
      <c r="C90" s="7">
        <v>22.64</v>
      </c>
      <c r="D90" s="6">
        <f t="shared" si="1"/>
        <v>35611</v>
      </c>
      <c r="F90" s="16">
        <v>38168</v>
      </c>
      <c r="G90" s="7">
        <v>5.9109523809523807</v>
      </c>
      <c r="H90" s="7">
        <v>6.2747619047619043</v>
      </c>
    </row>
    <row r="91" spans="1:8" x14ac:dyDescent="0.25">
      <c r="A91" s="6">
        <v>35593</v>
      </c>
      <c r="B91" s="7">
        <v>22.56</v>
      </c>
      <c r="C91" s="7">
        <v>22.61</v>
      </c>
      <c r="D91" s="6">
        <f t="shared" si="1"/>
        <v>35611</v>
      </c>
      <c r="F91" s="16">
        <v>38199</v>
      </c>
      <c r="G91" s="7">
        <v>6.3372727272727269</v>
      </c>
      <c r="H91" s="7">
        <v>6.7386363636363624</v>
      </c>
    </row>
    <row r="92" spans="1:8" x14ac:dyDescent="0.25">
      <c r="A92" s="6">
        <v>35594</v>
      </c>
      <c r="B92" s="7">
        <v>22.57</v>
      </c>
      <c r="C92" s="7">
        <v>22.61</v>
      </c>
      <c r="D92" s="6">
        <f t="shared" si="1"/>
        <v>35611</v>
      </c>
      <c r="F92" s="16">
        <v>38230</v>
      </c>
      <c r="G92" s="7">
        <v>6.583636363636364</v>
      </c>
      <c r="H92" s="7">
        <v>6.89</v>
      </c>
    </row>
    <row r="93" spans="1:8" x14ac:dyDescent="0.25">
      <c r="A93" s="6">
        <v>35597</v>
      </c>
      <c r="B93" s="7">
        <v>22.55</v>
      </c>
      <c r="C93" s="7">
        <v>22.59</v>
      </c>
      <c r="D93" s="6">
        <f t="shared" si="1"/>
        <v>35611</v>
      </c>
      <c r="F93" s="16">
        <v>38260</v>
      </c>
      <c r="G93" s="7">
        <v>7.1186363636363641</v>
      </c>
      <c r="H93" s="7">
        <v>7.3159090909090914</v>
      </c>
    </row>
    <row r="94" spans="1:8" x14ac:dyDescent="0.25">
      <c r="A94" s="6">
        <v>35598</v>
      </c>
      <c r="B94" s="7">
        <v>22.55</v>
      </c>
      <c r="C94" s="7">
        <v>22.58</v>
      </c>
      <c r="D94" s="6">
        <f t="shared" si="1"/>
        <v>35611</v>
      </c>
      <c r="F94" s="16">
        <v>38291</v>
      </c>
      <c r="G94" s="7">
        <v>6.8861904761904755</v>
      </c>
      <c r="H94" s="7">
        <v>7.0004761904761903</v>
      </c>
    </row>
    <row r="95" spans="1:8" x14ac:dyDescent="0.25">
      <c r="A95" s="6">
        <v>35599</v>
      </c>
      <c r="B95" s="7">
        <v>22.55</v>
      </c>
      <c r="C95" s="7">
        <v>22.58</v>
      </c>
      <c r="D95" s="6">
        <f t="shared" si="1"/>
        <v>35611</v>
      </c>
      <c r="F95" s="16">
        <v>38321</v>
      </c>
      <c r="G95" s="7">
        <v>6.81</v>
      </c>
      <c r="H95" s="7">
        <v>6.8985000000000003</v>
      </c>
    </row>
    <row r="96" spans="1:8" x14ac:dyDescent="0.25">
      <c r="A96" s="6">
        <v>35600</v>
      </c>
      <c r="B96" s="7">
        <v>22.55</v>
      </c>
      <c r="C96" s="7">
        <v>22.58</v>
      </c>
      <c r="D96" s="6">
        <f t="shared" si="1"/>
        <v>35611</v>
      </c>
      <c r="F96" s="16">
        <v>38352</v>
      </c>
      <c r="G96" s="7">
        <v>6.7204347826086952</v>
      </c>
      <c r="H96" s="7">
        <v>6.7182608695652162</v>
      </c>
    </row>
    <row r="97" spans="1:8" x14ac:dyDescent="0.25">
      <c r="A97" s="6">
        <v>35601</v>
      </c>
      <c r="B97" s="7">
        <v>22.52</v>
      </c>
      <c r="C97" s="7">
        <v>22.56</v>
      </c>
      <c r="D97" s="6">
        <f t="shared" si="1"/>
        <v>35611</v>
      </c>
      <c r="F97" s="16">
        <v>38383</v>
      </c>
      <c r="G97" s="7">
        <v>6.6314285714285734</v>
      </c>
      <c r="H97" s="7">
        <v>6.6095238095238091</v>
      </c>
    </row>
    <row r="98" spans="1:8" x14ac:dyDescent="0.25">
      <c r="A98" s="6">
        <v>35604</v>
      </c>
      <c r="B98" s="7">
        <v>22.55</v>
      </c>
      <c r="C98" s="7">
        <v>22.56</v>
      </c>
      <c r="D98" s="6">
        <f t="shared" si="1"/>
        <v>35611</v>
      </c>
      <c r="F98" s="16">
        <v>38411</v>
      </c>
      <c r="G98" s="7">
        <v>6.5409999999999995</v>
      </c>
      <c r="H98" s="7">
        <v>6.4464999999999986</v>
      </c>
    </row>
    <row r="99" spans="1:8" x14ac:dyDescent="0.25">
      <c r="A99" s="6">
        <v>35605</v>
      </c>
      <c r="B99" s="7">
        <v>22.54</v>
      </c>
      <c r="C99" s="7">
        <v>22.58</v>
      </c>
      <c r="D99" s="6">
        <f t="shared" si="1"/>
        <v>35611</v>
      </c>
      <c r="F99" s="16">
        <v>38442</v>
      </c>
      <c r="G99" s="7">
        <v>6.159523809523809</v>
      </c>
      <c r="H99" s="7">
        <v>5.9504761904761914</v>
      </c>
    </row>
    <row r="100" spans="1:8" x14ac:dyDescent="0.25">
      <c r="A100" s="6">
        <v>35606</v>
      </c>
      <c r="B100" s="7">
        <v>22.56</v>
      </c>
      <c r="C100" s="7">
        <v>22.62</v>
      </c>
      <c r="D100" s="6">
        <f t="shared" si="1"/>
        <v>35611</v>
      </c>
      <c r="F100" s="16">
        <v>38472</v>
      </c>
      <c r="G100" s="7">
        <v>5.7765000000000004</v>
      </c>
      <c r="H100" s="7">
        <v>5.6390000000000002</v>
      </c>
    </row>
    <row r="101" spans="1:8" x14ac:dyDescent="0.25">
      <c r="A101" s="6">
        <v>35607</v>
      </c>
      <c r="B101" s="7">
        <v>22.58</v>
      </c>
      <c r="C101" s="7">
        <v>22.66</v>
      </c>
      <c r="D101" s="6">
        <f t="shared" si="1"/>
        <v>35611</v>
      </c>
      <c r="F101" s="16">
        <v>38503</v>
      </c>
      <c r="G101" s="7">
        <v>5.4814999999999996</v>
      </c>
      <c r="H101" s="7">
        <v>5.4060000000000006</v>
      </c>
    </row>
    <row r="102" spans="1:8" x14ac:dyDescent="0.25">
      <c r="A102" s="6">
        <v>35608</v>
      </c>
      <c r="B102" s="7">
        <v>22.58</v>
      </c>
      <c r="C102" s="7">
        <v>22.68</v>
      </c>
      <c r="D102" s="6">
        <f t="shared" si="1"/>
        <v>35611</v>
      </c>
      <c r="F102" s="16">
        <v>38533</v>
      </c>
      <c r="G102" s="7">
        <v>5.2181818181818187</v>
      </c>
      <c r="H102" s="7">
        <v>5.0627272727272725</v>
      </c>
    </row>
    <row r="103" spans="1:8" x14ac:dyDescent="0.25">
      <c r="A103" s="6">
        <v>35611</v>
      </c>
      <c r="B103" s="7">
        <v>22.58</v>
      </c>
      <c r="C103" s="7">
        <v>22.73</v>
      </c>
      <c r="D103" s="6">
        <f t="shared" si="1"/>
        <v>35611</v>
      </c>
      <c r="F103" s="16">
        <v>38564</v>
      </c>
      <c r="G103" s="7">
        <v>4.6809523809523812</v>
      </c>
      <c r="H103" s="7">
        <v>4.5580952380952375</v>
      </c>
    </row>
    <row r="104" spans="1:8" x14ac:dyDescent="0.25">
      <c r="A104" s="6">
        <v>35612</v>
      </c>
      <c r="B104" s="7">
        <v>22.63</v>
      </c>
      <c r="C104" s="7">
        <v>22.81</v>
      </c>
      <c r="D104" s="6">
        <f t="shared" si="1"/>
        <v>35642</v>
      </c>
      <c r="F104" s="16">
        <v>38595</v>
      </c>
      <c r="G104" s="7">
        <v>4.6740909090909089</v>
      </c>
      <c r="H104" s="7">
        <v>4.6309090909090909</v>
      </c>
    </row>
    <row r="105" spans="1:8" x14ac:dyDescent="0.25">
      <c r="A105" s="6">
        <v>35613</v>
      </c>
      <c r="B105" s="7">
        <v>22.65</v>
      </c>
      <c r="C105" s="7">
        <v>22.81</v>
      </c>
      <c r="D105" s="6">
        <f t="shared" si="1"/>
        <v>35642</v>
      </c>
      <c r="F105" s="16">
        <v>38625</v>
      </c>
      <c r="G105" s="7">
        <v>4.5131818181818169</v>
      </c>
      <c r="H105" s="7">
        <v>4.422727272727272</v>
      </c>
    </row>
    <row r="106" spans="1:8" x14ac:dyDescent="0.25">
      <c r="A106" s="6">
        <v>35614</v>
      </c>
      <c r="B106" s="7">
        <v>22.65</v>
      </c>
      <c r="C106" s="7">
        <v>22.85</v>
      </c>
      <c r="D106" s="6">
        <f t="shared" si="1"/>
        <v>35642</v>
      </c>
      <c r="F106" s="16">
        <v>38656</v>
      </c>
      <c r="G106" s="7">
        <v>4.5452380952380969</v>
      </c>
      <c r="H106" s="7">
        <v>4.5000000000000009</v>
      </c>
    </row>
    <row r="107" spans="1:8" x14ac:dyDescent="0.25">
      <c r="A107" s="6">
        <v>35615</v>
      </c>
      <c r="B107" s="7">
        <v>22.66</v>
      </c>
      <c r="C107" s="7">
        <v>22.87</v>
      </c>
      <c r="D107" s="6">
        <f t="shared" si="1"/>
        <v>35642</v>
      </c>
      <c r="F107" s="16">
        <v>38686</v>
      </c>
      <c r="G107" s="7">
        <v>4.6384999999999996</v>
      </c>
      <c r="H107" s="7">
        <v>4.6849999999999996</v>
      </c>
    </row>
    <row r="108" spans="1:8" x14ac:dyDescent="0.25">
      <c r="A108" s="6">
        <v>35618</v>
      </c>
      <c r="B108" s="7">
        <v>22.85</v>
      </c>
      <c r="C108" s="7">
        <v>22.97</v>
      </c>
      <c r="D108" s="6">
        <f t="shared" si="1"/>
        <v>35642</v>
      </c>
      <c r="F108" s="16">
        <v>38717</v>
      </c>
      <c r="G108" s="7">
        <v>4.6166666666666654</v>
      </c>
      <c r="H108" s="7">
        <v>4.6519047619047615</v>
      </c>
    </row>
    <row r="109" spans="1:8" x14ac:dyDescent="0.25">
      <c r="A109" s="6">
        <v>35619</v>
      </c>
      <c r="B109" s="7">
        <v>22.88</v>
      </c>
      <c r="C109" s="7">
        <v>22.98</v>
      </c>
      <c r="D109" s="6">
        <f t="shared" si="1"/>
        <v>35642</v>
      </c>
      <c r="F109" s="16">
        <v>38748</v>
      </c>
      <c r="G109" s="7">
        <v>4.4863636363636363</v>
      </c>
      <c r="H109" s="7">
        <v>4.4654545454545458</v>
      </c>
    </row>
    <row r="110" spans="1:8" x14ac:dyDescent="0.25">
      <c r="A110" s="6">
        <v>35620</v>
      </c>
      <c r="B110" s="7">
        <v>22.94</v>
      </c>
      <c r="C110" s="7">
        <v>23.03</v>
      </c>
      <c r="D110" s="6">
        <f t="shared" si="1"/>
        <v>35642</v>
      </c>
      <c r="F110" s="16">
        <v>38776</v>
      </c>
      <c r="G110" s="7">
        <v>4.2614999999999998</v>
      </c>
      <c r="H110" s="7">
        <v>4.2279999999999989</v>
      </c>
    </row>
    <row r="111" spans="1:8" x14ac:dyDescent="0.25">
      <c r="A111" s="6">
        <v>35621</v>
      </c>
      <c r="B111" s="7">
        <v>22.96</v>
      </c>
      <c r="C111" s="7">
        <v>23.03</v>
      </c>
      <c r="D111" s="6">
        <f t="shared" si="1"/>
        <v>35642</v>
      </c>
      <c r="F111" s="16">
        <v>38807</v>
      </c>
      <c r="G111" s="7">
        <v>4.1213043478260873</v>
      </c>
      <c r="H111" s="7">
        <v>4.1069565217391304</v>
      </c>
    </row>
    <row r="112" spans="1:8" x14ac:dyDescent="0.25">
      <c r="A112" s="6">
        <v>35622</v>
      </c>
      <c r="B112" s="7">
        <v>23.12</v>
      </c>
      <c r="C112" s="7">
        <v>23.18</v>
      </c>
      <c r="D112" s="6">
        <f t="shared" si="1"/>
        <v>35642</v>
      </c>
      <c r="F112" s="16">
        <v>38837</v>
      </c>
      <c r="G112" s="7">
        <v>4.1399999999999997</v>
      </c>
      <c r="H112" s="7">
        <v>4.1594444444444436</v>
      </c>
    </row>
    <row r="113" spans="1:8" x14ac:dyDescent="0.25">
      <c r="A113" s="6">
        <v>35625</v>
      </c>
      <c r="B113" s="7">
        <v>23.23</v>
      </c>
      <c r="C113" s="7">
        <v>23.26</v>
      </c>
      <c r="D113" s="6">
        <f t="shared" si="1"/>
        <v>35642</v>
      </c>
      <c r="F113" s="16">
        <v>38868</v>
      </c>
      <c r="G113" s="7">
        <v>4.1538095238095236</v>
      </c>
      <c r="H113" s="7">
        <v>4.2080952380952379</v>
      </c>
    </row>
    <row r="114" spans="1:8" x14ac:dyDescent="0.25">
      <c r="A114" s="6">
        <v>35626</v>
      </c>
      <c r="B114" s="7">
        <v>23.87</v>
      </c>
      <c r="C114" s="7">
        <v>23.98</v>
      </c>
      <c r="D114" s="6">
        <f t="shared" si="1"/>
        <v>35642</v>
      </c>
      <c r="F114" s="16">
        <v>38898</v>
      </c>
      <c r="G114" s="7">
        <v>4.1747619047619056</v>
      </c>
      <c r="H114" s="7">
        <v>4.2842857142857156</v>
      </c>
    </row>
    <row r="115" spans="1:8" x14ac:dyDescent="0.25">
      <c r="A115" s="6">
        <v>35627</v>
      </c>
      <c r="B115" s="7">
        <v>24.29</v>
      </c>
      <c r="C115" s="7">
        <v>24.4</v>
      </c>
      <c r="D115" s="6">
        <f t="shared" si="1"/>
        <v>35642</v>
      </c>
      <c r="F115" s="16">
        <v>38929</v>
      </c>
      <c r="G115" s="7">
        <v>4.1933333333333334</v>
      </c>
      <c r="H115" s="7">
        <v>4.3023809523809531</v>
      </c>
    </row>
    <row r="116" spans="1:8" x14ac:dyDescent="0.25">
      <c r="A116" s="6">
        <v>35628</v>
      </c>
      <c r="B116" s="7">
        <v>24.35</v>
      </c>
      <c r="C116" s="7">
        <v>24.39</v>
      </c>
      <c r="D116" s="6">
        <f t="shared" si="1"/>
        <v>35642</v>
      </c>
      <c r="F116" s="16">
        <v>38960</v>
      </c>
      <c r="G116" s="7">
        <v>4.1940909090909093</v>
      </c>
      <c r="H116" s="7">
        <v>4.2713636363636365</v>
      </c>
    </row>
    <row r="117" spans="1:8" x14ac:dyDescent="0.25">
      <c r="A117" s="6">
        <v>35629</v>
      </c>
      <c r="B117" s="7">
        <v>25</v>
      </c>
      <c r="C117" s="7">
        <v>25.07</v>
      </c>
      <c r="D117" s="6">
        <f t="shared" si="1"/>
        <v>35642</v>
      </c>
      <c r="F117" s="16">
        <v>38990</v>
      </c>
      <c r="G117" s="7">
        <v>4.2090476190476194</v>
      </c>
      <c r="H117" s="7">
        <v>4.3761904761904749</v>
      </c>
    </row>
    <row r="118" spans="1:8" x14ac:dyDescent="0.25">
      <c r="A118" s="6">
        <v>35632</v>
      </c>
      <c r="B118" s="7">
        <v>25.03</v>
      </c>
      <c r="C118" s="7">
        <v>25.03</v>
      </c>
      <c r="D118" s="6">
        <f t="shared" si="1"/>
        <v>35642</v>
      </c>
      <c r="F118" s="16">
        <v>39021</v>
      </c>
      <c r="G118" s="7">
        <v>4.2168181818181818</v>
      </c>
      <c r="H118" s="7">
        <v>4.4059090909090912</v>
      </c>
    </row>
    <row r="119" spans="1:8" x14ac:dyDescent="0.25">
      <c r="A119" s="6">
        <v>35633</v>
      </c>
      <c r="B119" s="7">
        <v>25.05</v>
      </c>
      <c r="C119" s="7">
        <v>25.05</v>
      </c>
      <c r="D119" s="6">
        <f t="shared" si="1"/>
        <v>35642</v>
      </c>
      <c r="F119" s="16">
        <v>39051</v>
      </c>
      <c r="G119" s="7">
        <v>4.1971428571428575</v>
      </c>
      <c r="H119" s="7">
        <v>4.3361904761904766</v>
      </c>
    </row>
    <row r="120" spans="1:8" x14ac:dyDescent="0.25">
      <c r="A120" s="6">
        <v>35634</v>
      </c>
      <c r="B120" s="7">
        <v>25.01</v>
      </c>
      <c r="C120" s="7">
        <v>25.02</v>
      </c>
      <c r="D120" s="6">
        <f t="shared" si="1"/>
        <v>35642</v>
      </c>
      <c r="F120" s="16">
        <v>39082</v>
      </c>
      <c r="G120" s="7">
        <v>4.1994736842105276</v>
      </c>
      <c r="H120" s="7">
        <v>4.3099999999999996</v>
      </c>
    </row>
    <row r="121" spans="1:8" x14ac:dyDescent="0.25">
      <c r="A121" s="6">
        <v>35635</v>
      </c>
      <c r="B121" s="7">
        <v>24.96</v>
      </c>
      <c r="C121" s="7">
        <v>24.95</v>
      </c>
      <c r="D121" s="6">
        <f t="shared" si="1"/>
        <v>35642</v>
      </c>
      <c r="F121" s="16">
        <v>39113</v>
      </c>
      <c r="G121" s="7">
        <v>4.1972727272727273</v>
      </c>
      <c r="H121" s="7">
        <v>4.2945454545454549</v>
      </c>
    </row>
    <row r="122" spans="1:8" x14ac:dyDescent="0.25">
      <c r="A122" s="6">
        <v>35636</v>
      </c>
      <c r="B122" s="7">
        <v>24.76</v>
      </c>
      <c r="C122" s="7">
        <v>24.7</v>
      </c>
      <c r="D122" s="6">
        <f t="shared" si="1"/>
        <v>35642</v>
      </c>
      <c r="F122" s="16">
        <v>39141</v>
      </c>
      <c r="G122" s="7">
        <v>4.1980000000000004</v>
      </c>
      <c r="H122" s="7">
        <v>4.2794999999999979</v>
      </c>
    </row>
    <row r="123" spans="1:8" x14ac:dyDescent="0.25">
      <c r="A123" s="6">
        <v>35639</v>
      </c>
      <c r="B123" s="7">
        <v>24.29</v>
      </c>
      <c r="C123" s="7">
        <v>24.26</v>
      </c>
      <c r="D123" s="6">
        <f t="shared" si="1"/>
        <v>35642</v>
      </c>
      <c r="F123" s="16">
        <v>39172</v>
      </c>
      <c r="G123" s="7">
        <v>4.2172727272727277</v>
      </c>
      <c r="H123" s="7">
        <v>4.373636363636364</v>
      </c>
    </row>
    <row r="124" spans="1:8" x14ac:dyDescent="0.25">
      <c r="A124" s="6">
        <v>35640</v>
      </c>
      <c r="B124" s="7">
        <v>24.62</v>
      </c>
      <c r="C124" s="7">
        <v>24.61</v>
      </c>
      <c r="D124" s="6">
        <f t="shared" si="1"/>
        <v>35642</v>
      </c>
      <c r="F124" s="16">
        <v>39202</v>
      </c>
      <c r="G124" s="7">
        <v>4.3178947368421055</v>
      </c>
      <c r="H124" s="7">
        <v>4.4947368421052634</v>
      </c>
    </row>
    <row r="125" spans="1:8" x14ac:dyDescent="0.25">
      <c r="A125" s="6">
        <v>35641</v>
      </c>
      <c r="B125" s="7">
        <v>25.36</v>
      </c>
      <c r="C125" s="7">
        <v>25.33</v>
      </c>
      <c r="D125" s="6">
        <f t="shared" si="1"/>
        <v>35642</v>
      </c>
      <c r="F125" s="16">
        <v>39233</v>
      </c>
      <c r="G125" s="7">
        <v>4.4390476190476198</v>
      </c>
      <c r="H125" s="7">
        <v>4.5771428571428565</v>
      </c>
    </row>
    <row r="126" spans="1:8" x14ac:dyDescent="0.25">
      <c r="A126" s="6">
        <v>35642</v>
      </c>
      <c r="B126" s="7">
        <v>26.16</v>
      </c>
      <c r="C126" s="7">
        <v>26.19</v>
      </c>
      <c r="D126" s="6">
        <f t="shared" si="1"/>
        <v>35642</v>
      </c>
      <c r="F126" s="16">
        <v>39263</v>
      </c>
      <c r="G126" s="7">
        <v>4.5149999999999997</v>
      </c>
      <c r="H126" s="7">
        <v>4.6829999999999998</v>
      </c>
    </row>
    <row r="127" spans="1:8" x14ac:dyDescent="0.25">
      <c r="A127" s="6">
        <v>35643</v>
      </c>
      <c r="B127" s="7">
        <v>26.42</v>
      </c>
      <c r="C127" s="7">
        <v>26.42</v>
      </c>
      <c r="D127" s="6">
        <f t="shared" si="1"/>
        <v>35673</v>
      </c>
      <c r="F127" s="16">
        <v>39294</v>
      </c>
      <c r="G127" s="7">
        <v>4.7804761904761914</v>
      </c>
      <c r="H127" s="7">
        <v>4.9385714285714277</v>
      </c>
    </row>
    <row r="128" spans="1:8" x14ac:dyDescent="0.25">
      <c r="A128" s="6">
        <v>35646</v>
      </c>
      <c r="B128" s="7">
        <v>26.39</v>
      </c>
      <c r="C128" s="7">
        <v>26.33</v>
      </c>
      <c r="D128" s="6">
        <f t="shared" si="1"/>
        <v>35673</v>
      </c>
      <c r="F128" s="16">
        <v>39325</v>
      </c>
      <c r="G128" s="7">
        <v>4.9086363636363632</v>
      </c>
      <c r="H128" s="7">
        <v>5.0822727272727288</v>
      </c>
    </row>
    <row r="129" spans="1:8" x14ac:dyDescent="0.25">
      <c r="A129" s="6">
        <v>35647</v>
      </c>
      <c r="B129" s="7">
        <v>26.02</v>
      </c>
      <c r="C129" s="7">
        <v>25.92</v>
      </c>
      <c r="D129" s="6">
        <f t="shared" si="1"/>
        <v>35673</v>
      </c>
      <c r="F129" s="16">
        <v>39355</v>
      </c>
      <c r="G129" s="7">
        <v>5.0909999999999993</v>
      </c>
      <c r="H129" s="7">
        <v>5.2309999999999999</v>
      </c>
    </row>
    <row r="130" spans="1:8" x14ac:dyDescent="0.25">
      <c r="A130" s="6">
        <v>35648</v>
      </c>
      <c r="B130" s="7">
        <v>25.8</v>
      </c>
      <c r="C130" s="7">
        <v>25.64</v>
      </c>
      <c r="D130" s="6">
        <f t="shared" si="1"/>
        <v>35673</v>
      </c>
      <c r="F130" s="16">
        <v>39386</v>
      </c>
      <c r="G130" s="7">
        <v>5.1286956521739127</v>
      </c>
      <c r="H130" s="7">
        <v>5.2860869565217401</v>
      </c>
    </row>
    <row r="131" spans="1:8" x14ac:dyDescent="0.25">
      <c r="A131" s="6">
        <v>35649</v>
      </c>
      <c r="B131" s="7">
        <v>25.42</v>
      </c>
      <c r="C131" s="7">
        <v>25.32</v>
      </c>
      <c r="D131" s="6">
        <f t="shared" ref="D131:D194" si="2">EOMONTH(A131,0)</f>
        <v>35673</v>
      </c>
      <c r="F131" s="16">
        <v>39416</v>
      </c>
      <c r="G131" s="7">
        <v>5.3638095238095236</v>
      </c>
      <c r="H131" s="7">
        <v>5.5819047619047621</v>
      </c>
    </row>
    <row r="132" spans="1:8" x14ac:dyDescent="0.25">
      <c r="A132" s="6">
        <v>35650</v>
      </c>
      <c r="B132" s="7">
        <v>25.29</v>
      </c>
      <c r="C132" s="7">
        <v>25.26</v>
      </c>
      <c r="D132" s="6">
        <f t="shared" si="2"/>
        <v>35673</v>
      </c>
      <c r="F132" s="16">
        <v>39447</v>
      </c>
      <c r="G132" s="7">
        <v>5.6635294117647064</v>
      </c>
      <c r="H132" s="7">
        <v>5.9264705882352944</v>
      </c>
    </row>
    <row r="133" spans="1:8" x14ac:dyDescent="0.25">
      <c r="A133" s="6">
        <v>35653</v>
      </c>
      <c r="B133" s="7">
        <v>25.35</v>
      </c>
      <c r="C133" s="7">
        <v>25.24</v>
      </c>
      <c r="D133" s="6">
        <f t="shared" si="2"/>
        <v>35673</v>
      </c>
      <c r="F133" s="16">
        <v>39478</v>
      </c>
      <c r="G133" s="7">
        <v>5.6427272727272735</v>
      </c>
      <c r="H133" s="7">
        <v>5.9386363636363635</v>
      </c>
    </row>
    <row r="134" spans="1:8" x14ac:dyDescent="0.25">
      <c r="A134" s="6">
        <v>35654</v>
      </c>
      <c r="B134" s="7">
        <v>25.34</v>
      </c>
      <c r="C134" s="7">
        <v>25.23</v>
      </c>
      <c r="D134" s="6">
        <f t="shared" si="2"/>
        <v>35673</v>
      </c>
      <c r="F134" s="16">
        <v>39507</v>
      </c>
      <c r="G134" s="7">
        <v>5.742857142857142</v>
      </c>
      <c r="H134" s="7">
        <v>5.9419047619047616</v>
      </c>
    </row>
    <row r="135" spans="1:8" x14ac:dyDescent="0.25">
      <c r="A135" s="6">
        <v>35655</v>
      </c>
      <c r="B135" s="7">
        <v>25.46</v>
      </c>
      <c r="C135" s="7">
        <v>25.37</v>
      </c>
      <c r="D135" s="6">
        <f t="shared" si="2"/>
        <v>35673</v>
      </c>
      <c r="F135" s="16">
        <v>39538</v>
      </c>
      <c r="G135" s="7">
        <v>6.0215789473684218</v>
      </c>
      <c r="H135" s="7">
        <v>6.3099999999999987</v>
      </c>
    </row>
    <row r="136" spans="1:8" x14ac:dyDescent="0.25">
      <c r="A136" s="6">
        <v>35656</v>
      </c>
      <c r="B136" s="7">
        <v>25.51</v>
      </c>
      <c r="C136" s="7">
        <v>25.3</v>
      </c>
      <c r="D136" s="6">
        <f t="shared" si="2"/>
        <v>35673</v>
      </c>
      <c r="F136" s="16">
        <v>39568</v>
      </c>
      <c r="G136" s="7">
        <v>6.291363636363636</v>
      </c>
      <c r="H136" s="7">
        <v>6.4872727272727282</v>
      </c>
    </row>
    <row r="137" spans="1:8" x14ac:dyDescent="0.25">
      <c r="A137" s="6">
        <v>35657</v>
      </c>
      <c r="B137" s="7">
        <v>25.51</v>
      </c>
      <c r="C137" s="7">
        <v>25.3</v>
      </c>
      <c r="D137" s="6">
        <f t="shared" si="2"/>
        <v>35673</v>
      </c>
      <c r="F137" s="16">
        <v>39599</v>
      </c>
      <c r="G137" s="7">
        <v>6.4189473684210521</v>
      </c>
      <c r="H137" s="7">
        <v>6.5547368421052639</v>
      </c>
    </row>
    <row r="138" spans="1:8" x14ac:dyDescent="0.25">
      <c r="A138" s="6">
        <v>35660</v>
      </c>
      <c r="B138" s="7">
        <v>25.2</v>
      </c>
      <c r="C138" s="7">
        <v>25.11</v>
      </c>
      <c r="D138" s="6">
        <f t="shared" si="2"/>
        <v>35673</v>
      </c>
      <c r="F138" s="16">
        <v>39629</v>
      </c>
      <c r="G138" s="7">
        <v>6.5757142857142847</v>
      </c>
      <c r="H138" s="7">
        <v>6.727142857142856</v>
      </c>
    </row>
    <row r="139" spans="1:8" x14ac:dyDescent="0.25">
      <c r="A139" s="6">
        <v>35661</v>
      </c>
      <c r="B139" s="7">
        <v>25.25</v>
      </c>
      <c r="C139" s="7">
        <v>25.09</v>
      </c>
      <c r="D139" s="6">
        <f t="shared" si="2"/>
        <v>35673</v>
      </c>
      <c r="F139" s="16">
        <v>39660</v>
      </c>
      <c r="G139" s="7">
        <v>6.6199999999999992</v>
      </c>
      <c r="H139" s="7">
        <v>6.7447826086956519</v>
      </c>
    </row>
    <row r="140" spans="1:8" x14ac:dyDescent="0.25">
      <c r="A140" s="6">
        <v>35662</v>
      </c>
      <c r="B140" s="7">
        <v>25.25</v>
      </c>
      <c r="C140" s="7">
        <v>25.06</v>
      </c>
      <c r="D140" s="6">
        <f t="shared" si="2"/>
        <v>35673</v>
      </c>
      <c r="F140" s="16">
        <v>39691</v>
      </c>
      <c r="G140" s="7">
        <v>6.520999999999999</v>
      </c>
      <c r="H140" s="7">
        <v>6.6154999999999999</v>
      </c>
    </row>
    <row r="141" spans="1:8" x14ac:dyDescent="0.25">
      <c r="A141" s="6">
        <v>35663</v>
      </c>
      <c r="B141" s="7">
        <v>25.3</v>
      </c>
      <c r="C141" s="7">
        <v>25.29</v>
      </c>
      <c r="D141" s="6">
        <f t="shared" si="2"/>
        <v>35673</v>
      </c>
      <c r="F141" s="16">
        <v>39721</v>
      </c>
      <c r="G141" s="7">
        <v>6.5581818181818186</v>
      </c>
      <c r="H141" s="7">
        <v>6.6122727272727273</v>
      </c>
    </row>
    <row r="142" spans="1:8" x14ac:dyDescent="0.25">
      <c r="A142" s="6">
        <v>35664</v>
      </c>
      <c r="B142" s="7">
        <v>25.78</v>
      </c>
      <c r="C142" s="7">
        <v>25.77</v>
      </c>
      <c r="D142" s="6">
        <f t="shared" si="2"/>
        <v>35673</v>
      </c>
      <c r="F142" s="16">
        <v>39752</v>
      </c>
      <c r="G142" s="7">
        <v>6.7969565217391308</v>
      </c>
      <c r="H142" s="7">
        <v>6.8299999999999974</v>
      </c>
    </row>
    <row r="143" spans="1:8" x14ac:dyDescent="0.25">
      <c r="A143" s="6">
        <v>35668</v>
      </c>
      <c r="B143" s="7">
        <v>26.01</v>
      </c>
      <c r="C143" s="7">
        <v>25.95</v>
      </c>
      <c r="D143" s="6">
        <f t="shared" si="2"/>
        <v>35673</v>
      </c>
      <c r="F143" s="16">
        <v>39782</v>
      </c>
      <c r="G143" s="7">
        <v>6.7394736842105241</v>
      </c>
      <c r="H143" s="7">
        <v>6.8015789473684203</v>
      </c>
    </row>
    <row r="144" spans="1:8" x14ac:dyDescent="0.25">
      <c r="A144" s="6">
        <v>35669</v>
      </c>
      <c r="B144" s="7">
        <v>25.86</v>
      </c>
      <c r="C144" s="7">
        <v>25.91</v>
      </c>
      <c r="D144" s="6">
        <f t="shared" si="2"/>
        <v>35673</v>
      </c>
      <c r="F144" s="16">
        <v>39813</v>
      </c>
      <c r="G144" s="7">
        <v>6.4015000000000004</v>
      </c>
      <c r="H144" s="7">
        <v>6.4479999999999986</v>
      </c>
    </row>
    <row r="145" spans="1:8" x14ac:dyDescent="0.25">
      <c r="A145" s="6">
        <v>35670</v>
      </c>
      <c r="B145" s="7">
        <v>25.84</v>
      </c>
      <c r="C145" s="7">
        <v>25.84</v>
      </c>
      <c r="D145" s="6">
        <f t="shared" si="2"/>
        <v>35673</v>
      </c>
      <c r="F145" s="16">
        <v>39844</v>
      </c>
      <c r="G145" s="7">
        <v>5.4895000000000005</v>
      </c>
      <c r="H145" s="7">
        <v>5.5854999999999997</v>
      </c>
    </row>
    <row r="146" spans="1:8" x14ac:dyDescent="0.25">
      <c r="A146" s="6">
        <v>35671</v>
      </c>
      <c r="B146" s="7">
        <v>25.74</v>
      </c>
      <c r="C146" s="7">
        <v>25.8</v>
      </c>
      <c r="D146" s="6">
        <f t="shared" si="2"/>
        <v>35673</v>
      </c>
      <c r="F146" s="16">
        <v>39872</v>
      </c>
      <c r="G146" s="7">
        <v>4.6874999999999991</v>
      </c>
      <c r="H146" s="7">
        <v>4.7619999999999987</v>
      </c>
    </row>
    <row r="147" spans="1:8" x14ac:dyDescent="0.25">
      <c r="A147" s="6">
        <v>35674</v>
      </c>
      <c r="B147" s="7">
        <v>25.99</v>
      </c>
      <c r="C147" s="7">
        <v>25.94</v>
      </c>
      <c r="D147" s="6">
        <f t="shared" si="2"/>
        <v>35703</v>
      </c>
      <c r="F147" s="16">
        <v>39903</v>
      </c>
      <c r="G147" s="7">
        <v>4.2990909090909089</v>
      </c>
      <c r="H147" s="7">
        <v>4.3731818181818189</v>
      </c>
    </row>
    <row r="148" spans="1:8" x14ac:dyDescent="0.25">
      <c r="A148" s="6">
        <v>35675</v>
      </c>
      <c r="B148" s="7">
        <v>25.87</v>
      </c>
      <c r="C148" s="7">
        <v>25.64</v>
      </c>
      <c r="D148" s="6">
        <f t="shared" si="2"/>
        <v>35703</v>
      </c>
      <c r="F148" s="16">
        <v>39933</v>
      </c>
      <c r="G148" s="7">
        <v>4.2075000000000005</v>
      </c>
      <c r="H148" s="7">
        <v>4.32</v>
      </c>
    </row>
    <row r="149" spans="1:8" x14ac:dyDescent="0.25">
      <c r="A149" s="6">
        <v>35676</v>
      </c>
      <c r="B149" s="7">
        <v>25.72</v>
      </c>
      <c r="C149" s="7">
        <v>25.57</v>
      </c>
      <c r="D149" s="6">
        <f t="shared" si="2"/>
        <v>35703</v>
      </c>
      <c r="F149" s="16">
        <v>39964</v>
      </c>
      <c r="G149" s="7">
        <v>4.5155000000000012</v>
      </c>
      <c r="H149" s="7">
        <v>4.6214999999999993</v>
      </c>
    </row>
    <row r="150" spans="1:8" x14ac:dyDescent="0.25">
      <c r="A150" s="6">
        <v>35677</v>
      </c>
      <c r="B150" s="7">
        <v>25.73</v>
      </c>
      <c r="C150" s="7">
        <v>25.54</v>
      </c>
      <c r="D150" s="6">
        <f t="shared" si="2"/>
        <v>35703</v>
      </c>
      <c r="F150" s="16">
        <v>39994</v>
      </c>
      <c r="G150" s="7">
        <v>4.5980952380952385</v>
      </c>
      <c r="H150" s="7">
        <v>4.7295238095238092</v>
      </c>
    </row>
    <row r="151" spans="1:8" x14ac:dyDescent="0.25">
      <c r="A151" s="6">
        <v>35678</v>
      </c>
      <c r="B151" s="7">
        <v>25.66</v>
      </c>
      <c r="C151" s="7">
        <v>25.45</v>
      </c>
      <c r="D151" s="6">
        <f t="shared" si="2"/>
        <v>35703</v>
      </c>
      <c r="F151" s="16">
        <v>40025</v>
      </c>
      <c r="G151" s="7">
        <v>4.2582608695652171</v>
      </c>
      <c r="H151" s="7">
        <v>4.4547826086956528</v>
      </c>
    </row>
    <row r="152" spans="1:8" x14ac:dyDescent="0.25">
      <c r="A152" s="6">
        <v>35681</v>
      </c>
      <c r="B152" s="7">
        <v>25.6</v>
      </c>
      <c r="C152" s="7">
        <v>25.46</v>
      </c>
      <c r="D152" s="6">
        <f t="shared" si="2"/>
        <v>35703</v>
      </c>
      <c r="F152" s="16">
        <v>40056</v>
      </c>
      <c r="G152" s="7">
        <v>4.1590476190476178</v>
      </c>
      <c r="H152" s="7">
        <v>4.3352380952380951</v>
      </c>
    </row>
    <row r="153" spans="1:8" x14ac:dyDescent="0.25">
      <c r="A153" s="6">
        <v>35682</v>
      </c>
      <c r="B153" s="7">
        <v>25.53</v>
      </c>
      <c r="C153" s="7">
        <v>25.36</v>
      </c>
      <c r="D153" s="6">
        <f t="shared" si="2"/>
        <v>35703</v>
      </c>
      <c r="F153" s="16">
        <v>40086</v>
      </c>
      <c r="G153" s="7">
        <v>4.1772727272727286</v>
      </c>
      <c r="H153" s="7">
        <v>4.3345454545454549</v>
      </c>
    </row>
    <row r="154" spans="1:8" x14ac:dyDescent="0.25">
      <c r="A154" s="6">
        <v>35683</v>
      </c>
      <c r="B154" s="7">
        <v>25.53</v>
      </c>
      <c r="C154" s="7">
        <v>25.34</v>
      </c>
      <c r="D154" s="6">
        <f t="shared" si="2"/>
        <v>35703</v>
      </c>
      <c r="F154" s="16">
        <v>40117</v>
      </c>
      <c r="G154" s="7">
        <v>4.1836363636363645</v>
      </c>
      <c r="H154" s="7">
        <v>4.3254545454545452</v>
      </c>
    </row>
    <row r="155" spans="1:8" x14ac:dyDescent="0.25">
      <c r="A155" s="6">
        <v>35684</v>
      </c>
      <c r="B155" s="7">
        <v>25.51</v>
      </c>
      <c r="C155" s="7">
        <v>25.22</v>
      </c>
      <c r="D155" s="6">
        <f t="shared" si="2"/>
        <v>35703</v>
      </c>
      <c r="F155" s="16">
        <v>40147</v>
      </c>
      <c r="G155" s="7">
        <v>4.1914999999999996</v>
      </c>
      <c r="H155" s="7">
        <v>4.302999999999999</v>
      </c>
    </row>
    <row r="156" spans="1:8" x14ac:dyDescent="0.25">
      <c r="A156" s="6">
        <v>35685</v>
      </c>
      <c r="B156" s="7">
        <v>25.52</v>
      </c>
      <c r="C156" s="7">
        <v>25.25</v>
      </c>
      <c r="D156" s="6">
        <f t="shared" si="2"/>
        <v>35703</v>
      </c>
      <c r="F156" s="16">
        <v>40178</v>
      </c>
      <c r="G156" s="7">
        <v>4.2304761904761907</v>
      </c>
      <c r="H156" s="7">
        <v>4.328095238095238</v>
      </c>
    </row>
    <row r="157" spans="1:8" x14ac:dyDescent="0.25">
      <c r="A157" s="6">
        <v>35688</v>
      </c>
      <c r="B157" s="7">
        <v>25.51</v>
      </c>
      <c r="C157" s="7">
        <v>25.23</v>
      </c>
      <c r="D157" s="6">
        <f t="shared" si="2"/>
        <v>35703</v>
      </c>
      <c r="F157" s="16">
        <v>40209</v>
      </c>
      <c r="G157" s="7">
        <v>4.2370000000000001</v>
      </c>
      <c r="H157" s="7">
        <v>4.3580000000000014</v>
      </c>
    </row>
    <row r="158" spans="1:8" x14ac:dyDescent="0.25">
      <c r="A158" s="6">
        <v>35689</v>
      </c>
      <c r="B158" s="7">
        <v>25.45</v>
      </c>
      <c r="C158" s="7">
        <v>25.33</v>
      </c>
      <c r="D158" s="6">
        <f t="shared" si="2"/>
        <v>35703</v>
      </c>
      <c r="F158" s="16">
        <v>40237</v>
      </c>
      <c r="G158" s="7">
        <v>4.1725000000000012</v>
      </c>
      <c r="H158" s="7">
        <v>4.2644999999999991</v>
      </c>
    </row>
    <row r="159" spans="1:8" x14ac:dyDescent="0.25">
      <c r="A159" s="6">
        <v>35690</v>
      </c>
      <c r="B159" s="7">
        <v>25.52</v>
      </c>
      <c r="C159" s="7">
        <v>25.42</v>
      </c>
      <c r="D159" s="6">
        <f t="shared" si="2"/>
        <v>35703</v>
      </c>
      <c r="F159" s="16">
        <v>40268</v>
      </c>
      <c r="G159" s="7">
        <v>4.129130434782609</v>
      </c>
      <c r="H159" s="7">
        <v>4.231739130434784</v>
      </c>
    </row>
    <row r="160" spans="1:8" x14ac:dyDescent="0.25">
      <c r="A160" s="6">
        <v>35691</v>
      </c>
      <c r="B160" s="7">
        <v>25.56</v>
      </c>
      <c r="C160" s="7">
        <v>25.47</v>
      </c>
      <c r="D160" s="6">
        <f t="shared" si="2"/>
        <v>35703</v>
      </c>
      <c r="F160" s="16">
        <v>40298</v>
      </c>
      <c r="G160" s="7">
        <v>3.9154999999999993</v>
      </c>
      <c r="H160" s="7">
        <v>4.083499999999999</v>
      </c>
    </row>
    <row r="161" spans="1:8" x14ac:dyDescent="0.25">
      <c r="A161" s="6">
        <v>35692</v>
      </c>
      <c r="B161" s="7">
        <v>25.6</v>
      </c>
      <c r="C161" s="7">
        <v>25.5</v>
      </c>
      <c r="D161" s="6">
        <f t="shared" si="2"/>
        <v>35703</v>
      </c>
      <c r="F161" s="16">
        <v>40329</v>
      </c>
      <c r="G161" s="7">
        <v>3.8540000000000005</v>
      </c>
      <c r="H161" s="7">
        <v>4.008</v>
      </c>
    </row>
    <row r="162" spans="1:8" x14ac:dyDescent="0.25">
      <c r="A162" s="6">
        <v>35695</v>
      </c>
      <c r="B162" s="7">
        <v>25.64</v>
      </c>
      <c r="C162" s="7">
        <v>25.5</v>
      </c>
      <c r="D162" s="6">
        <f t="shared" si="2"/>
        <v>35703</v>
      </c>
      <c r="F162" s="16">
        <v>40359</v>
      </c>
      <c r="G162" s="7">
        <v>3.8552380952380951</v>
      </c>
      <c r="H162" s="7">
        <v>3.9985714285714278</v>
      </c>
    </row>
    <row r="163" spans="1:8" x14ac:dyDescent="0.25">
      <c r="A163" s="6">
        <v>35696</v>
      </c>
      <c r="B163" s="7">
        <v>25.68</v>
      </c>
      <c r="C163" s="7">
        <v>25.67</v>
      </c>
      <c r="D163" s="6">
        <f t="shared" si="2"/>
        <v>35703</v>
      </c>
      <c r="F163" s="16">
        <v>40390</v>
      </c>
      <c r="G163" s="7">
        <v>3.8354545454545454</v>
      </c>
      <c r="H163" s="7">
        <v>3.9949999999999992</v>
      </c>
    </row>
    <row r="164" spans="1:8" x14ac:dyDescent="0.25">
      <c r="A164" s="6">
        <v>35697</v>
      </c>
      <c r="B164" s="7">
        <v>25.66</v>
      </c>
      <c r="C164" s="7">
        <v>25.42</v>
      </c>
      <c r="D164" s="6">
        <f t="shared" si="2"/>
        <v>35703</v>
      </c>
      <c r="F164" s="16">
        <v>40421</v>
      </c>
      <c r="G164" s="7">
        <v>3.8122727272727275</v>
      </c>
      <c r="H164" s="7">
        <v>3.9922727272727276</v>
      </c>
    </row>
    <row r="165" spans="1:8" x14ac:dyDescent="0.25">
      <c r="A165" s="6">
        <v>35698</v>
      </c>
      <c r="B165" s="7">
        <v>25.59</v>
      </c>
      <c r="C165" s="7">
        <v>25.4</v>
      </c>
      <c r="D165" s="6">
        <f t="shared" si="2"/>
        <v>35703</v>
      </c>
      <c r="F165" s="16">
        <v>40451</v>
      </c>
      <c r="G165" s="7">
        <v>3.8213636363636359</v>
      </c>
      <c r="H165" s="7">
        <v>4.0186363636363645</v>
      </c>
    </row>
    <row r="166" spans="1:8" x14ac:dyDescent="0.25">
      <c r="A166" s="6">
        <v>35699</v>
      </c>
      <c r="B166" s="7">
        <v>25.59</v>
      </c>
      <c r="C166" s="7">
        <v>25.37</v>
      </c>
      <c r="D166" s="6">
        <f t="shared" si="2"/>
        <v>35703</v>
      </c>
      <c r="F166" s="16">
        <v>40482</v>
      </c>
      <c r="G166" s="7">
        <v>3.832380952380952</v>
      </c>
      <c r="H166" s="7">
        <v>4.0433333333333321</v>
      </c>
    </row>
    <row r="167" spans="1:8" x14ac:dyDescent="0.25">
      <c r="A167" s="6">
        <v>35702</v>
      </c>
      <c r="B167" s="7">
        <v>25.53</v>
      </c>
      <c r="C167" s="7">
        <v>25.4</v>
      </c>
      <c r="D167" s="6">
        <f t="shared" si="2"/>
        <v>35703</v>
      </c>
      <c r="F167" s="16">
        <v>40512</v>
      </c>
      <c r="G167" s="7">
        <v>3.8549999999999995</v>
      </c>
      <c r="H167" s="7">
        <v>4.0539999999999994</v>
      </c>
    </row>
    <row r="168" spans="1:8" x14ac:dyDescent="0.25">
      <c r="A168" s="6">
        <v>35703</v>
      </c>
      <c r="B168" s="7">
        <v>25.53</v>
      </c>
      <c r="C168" s="7">
        <v>25.4</v>
      </c>
      <c r="D168" s="6">
        <f t="shared" si="2"/>
        <v>35703</v>
      </c>
      <c r="F168" s="16">
        <v>40543</v>
      </c>
      <c r="G168" s="7">
        <v>3.9150000000000005</v>
      </c>
      <c r="H168" s="7">
        <v>4.1409090909090915</v>
      </c>
    </row>
    <row r="169" spans="1:8" x14ac:dyDescent="0.25">
      <c r="A169" s="6">
        <v>35704</v>
      </c>
      <c r="B169" s="7">
        <v>25.52</v>
      </c>
      <c r="C169" s="7">
        <v>25.39</v>
      </c>
      <c r="D169" s="6">
        <f t="shared" si="2"/>
        <v>35734</v>
      </c>
      <c r="F169" s="16">
        <v>40574</v>
      </c>
      <c r="G169" s="7">
        <v>4.0104999999999986</v>
      </c>
      <c r="H169" s="7">
        <v>4.2504999999999997</v>
      </c>
    </row>
    <row r="170" spans="1:8" x14ac:dyDescent="0.25">
      <c r="A170" s="6">
        <v>35705</v>
      </c>
      <c r="B170" s="7">
        <v>25.54</v>
      </c>
      <c r="C170" s="7">
        <v>25.44</v>
      </c>
      <c r="D170" s="6">
        <f t="shared" si="2"/>
        <v>35734</v>
      </c>
      <c r="F170" s="16">
        <v>40602</v>
      </c>
      <c r="G170" s="7">
        <v>4.1139999999999999</v>
      </c>
      <c r="H170" s="7">
        <v>4.3405000000000005</v>
      </c>
    </row>
    <row r="171" spans="1:8" x14ac:dyDescent="0.25">
      <c r="A171" s="6">
        <v>35706</v>
      </c>
      <c r="B171" s="7">
        <v>25.48</v>
      </c>
      <c r="C171" s="7">
        <v>25.39</v>
      </c>
      <c r="D171" s="6">
        <f t="shared" si="2"/>
        <v>35734</v>
      </c>
      <c r="F171" s="16">
        <v>40633</v>
      </c>
      <c r="G171" s="7">
        <v>4.1786956521739125</v>
      </c>
      <c r="H171" s="7">
        <v>4.400434782608694</v>
      </c>
    </row>
    <row r="172" spans="1:8" x14ac:dyDescent="0.25">
      <c r="A172" s="6">
        <v>35709</v>
      </c>
      <c r="B172" s="7">
        <v>25.45</v>
      </c>
      <c r="C172" s="7">
        <v>25.36</v>
      </c>
      <c r="D172" s="6">
        <f t="shared" si="2"/>
        <v>35734</v>
      </c>
      <c r="F172" s="16">
        <v>40663</v>
      </c>
      <c r="G172" s="7">
        <v>4.2694736842105252</v>
      </c>
      <c r="H172" s="7">
        <v>4.4789473684210535</v>
      </c>
    </row>
    <row r="173" spans="1:8" x14ac:dyDescent="0.25">
      <c r="A173" s="6">
        <v>35710</v>
      </c>
      <c r="B173" s="7">
        <v>25.43</v>
      </c>
      <c r="C173" s="7">
        <v>25.32</v>
      </c>
      <c r="D173" s="6">
        <f t="shared" si="2"/>
        <v>35734</v>
      </c>
      <c r="F173" s="16">
        <v>40694</v>
      </c>
      <c r="G173" s="7">
        <v>4.4000000000000004</v>
      </c>
      <c r="H173" s="7">
        <v>4.5757142857142856</v>
      </c>
    </row>
    <row r="174" spans="1:8" x14ac:dyDescent="0.25">
      <c r="A174" s="6">
        <v>35711</v>
      </c>
      <c r="B174" s="7">
        <v>25.35</v>
      </c>
      <c r="C174" s="7">
        <v>25.19</v>
      </c>
      <c r="D174" s="6">
        <f t="shared" si="2"/>
        <v>35734</v>
      </c>
      <c r="F174" s="16">
        <v>40724</v>
      </c>
      <c r="G174" s="7">
        <v>4.61095238095238</v>
      </c>
      <c r="H174" s="7">
        <v>4.7023809523809526</v>
      </c>
    </row>
    <row r="175" spans="1:8" x14ac:dyDescent="0.25">
      <c r="A175" s="6">
        <v>35712</v>
      </c>
      <c r="B175" s="7">
        <v>25.33</v>
      </c>
      <c r="C175" s="7">
        <v>25.16</v>
      </c>
      <c r="D175" s="6">
        <f t="shared" si="2"/>
        <v>35734</v>
      </c>
      <c r="F175" s="16">
        <v>40755</v>
      </c>
      <c r="G175" s="7">
        <v>4.7009523809523808</v>
      </c>
      <c r="H175" s="7">
        <v>4.7671428571428569</v>
      </c>
    </row>
    <row r="176" spans="1:8" x14ac:dyDescent="0.25">
      <c r="A176" s="6">
        <v>35713</v>
      </c>
      <c r="B176" s="7">
        <v>25.33</v>
      </c>
      <c r="C176" s="7">
        <v>25.19</v>
      </c>
      <c r="D176" s="6">
        <f t="shared" si="2"/>
        <v>35734</v>
      </c>
      <c r="F176" s="16">
        <v>40786</v>
      </c>
      <c r="G176" s="7">
        <v>4.7163636363636359</v>
      </c>
      <c r="H176" s="7">
        <v>4.8322727272727271</v>
      </c>
    </row>
    <row r="177" spans="1:8" x14ac:dyDescent="0.25">
      <c r="A177" s="6">
        <v>35716</v>
      </c>
      <c r="B177" s="7">
        <v>25.28</v>
      </c>
      <c r="C177" s="7">
        <v>25.1</v>
      </c>
      <c r="D177" s="6">
        <f t="shared" si="2"/>
        <v>35734</v>
      </c>
      <c r="F177" s="16">
        <v>40816</v>
      </c>
      <c r="G177" s="7">
        <v>4.7459090909090929</v>
      </c>
      <c r="H177" s="7">
        <v>4.8531818181818176</v>
      </c>
    </row>
    <row r="178" spans="1:8" x14ac:dyDescent="0.25">
      <c r="A178" s="6">
        <v>35717</v>
      </c>
      <c r="B178" s="7">
        <v>25.23</v>
      </c>
      <c r="C178" s="7">
        <v>25.05</v>
      </c>
      <c r="D178" s="6">
        <f t="shared" si="2"/>
        <v>35734</v>
      </c>
      <c r="F178" s="16">
        <v>40847</v>
      </c>
      <c r="G178" s="7">
        <v>4.8023809523809522</v>
      </c>
      <c r="H178" s="7">
        <v>4.8833333333333337</v>
      </c>
    </row>
    <row r="179" spans="1:8" x14ac:dyDescent="0.25">
      <c r="A179" s="6">
        <v>35718</v>
      </c>
      <c r="B179" s="7">
        <v>25.23</v>
      </c>
      <c r="C179" s="7">
        <v>25.14</v>
      </c>
      <c r="D179" s="6">
        <f t="shared" si="2"/>
        <v>35734</v>
      </c>
      <c r="F179" s="16">
        <v>40877</v>
      </c>
      <c r="G179" s="7">
        <v>4.9394999999999989</v>
      </c>
      <c r="H179" s="7">
        <v>4.9530000000000003</v>
      </c>
    </row>
    <row r="180" spans="1:8" x14ac:dyDescent="0.25">
      <c r="A180" s="6">
        <v>35719</v>
      </c>
      <c r="B180" s="7">
        <v>25.25</v>
      </c>
      <c r="C180" s="7">
        <v>25.23</v>
      </c>
      <c r="D180" s="6">
        <f t="shared" si="2"/>
        <v>35734</v>
      </c>
      <c r="F180" s="16">
        <v>40908</v>
      </c>
      <c r="G180" s="7">
        <v>4.9823809523809519</v>
      </c>
      <c r="H180" s="7">
        <v>4.9919047619047614</v>
      </c>
    </row>
    <row r="181" spans="1:8" x14ac:dyDescent="0.25">
      <c r="A181" s="6">
        <v>35720</v>
      </c>
      <c r="B181" s="7">
        <v>25.23</v>
      </c>
      <c r="C181" s="7">
        <v>25.21</v>
      </c>
      <c r="D181" s="6">
        <f t="shared" si="2"/>
        <v>35734</v>
      </c>
      <c r="F181" s="16">
        <v>40939</v>
      </c>
      <c r="G181" s="7">
        <v>4.9857142857142875</v>
      </c>
      <c r="H181" s="7">
        <v>5.0052380952380959</v>
      </c>
    </row>
    <row r="182" spans="1:8" x14ac:dyDescent="0.25">
      <c r="A182" s="6">
        <v>35723</v>
      </c>
      <c r="B182" s="7">
        <v>25.21</v>
      </c>
      <c r="C182" s="7">
        <v>25.26</v>
      </c>
      <c r="D182" s="6">
        <f t="shared" si="2"/>
        <v>35734</v>
      </c>
      <c r="F182" s="16">
        <v>40968</v>
      </c>
      <c r="G182" s="7">
        <v>4.9755000000000003</v>
      </c>
      <c r="H182" s="7">
        <v>4.9865000000000013</v>
      </c>
    </row>
    <row r="183" spans="1:8" x14ac:dyDescent="0.25">
      <c r="A183" s="6">
        <v>35724</v>
      </c>
      <c r="B183" s="7">
        <v>25.18</v>
      </c>
      <c r="C183" s="7">
        <v>25.21</v>
      </c>
      <c r="D183" s="6">
        <f t="shared" si="2"/>
        <v>35734</v>
      </c>
      <c r="F183" s="16">
        <v>40999</v>
      </c>
      <c r="G183" s="7">
        <v>4.9477272727272732</v>
      </c>
      <c r="H183" s="7">
        <v>4.9663636363636341</v>
      </c>
    </row>
    <row r="184" spans="1:8" x14ac:dyDescent="0.25">
      <c r="A184" s="6">
        <v>35725</v>
      </c>
      <c r="B184" s="7">
        <v>25.19</v>
      </c>
      <c r="C184" s="7">
        <v>25.19</v>
      </c>
      <c r="D184" s="6">
        <f t="shared" si="2"/>
        <v>35734</v>
      </c>
      <c r="F184" s="16">
        <v>41029</v>
      </c>
      <c r="G184" s="7">
        <v>4.9431578947368431</v>
      </c>
      <c r="H184" s="7">
        <v>4.9657894736842101</v>
      </c>
    </row>
    <row r="185" spans="1:8" x14ac:dyDescent="0.25">
      <c r="A185" s="6">
        <v>35726</v>
      </c>
      <c r="B185" s="7">
        <v>25.2</v>
      </c>
      <c r="C185" s="7">
        <v>25.13</v>
      </c>
      <c r="D185" s="6">
        <f t="shared" si="2"/>
        <v>35734</v>
      </c>
      <c r="F185" s="16">
        <v>41060</v>
      </c>
      <c r="G185" s="7">
        <v>5.0471428571428572</v>
      </c>
      <c r="H185" s="7">
        <v>5.0771428571428583</v>
      </c>
    </row>
    <row r="186" spans="1:8" x14ac:dyDescent="0.25">
      <c r="A186" s="6">
        <v>35727</v>
      </c>
      <c r="B186" s="7">
        <v>25.1</v>
      </c>
      <c r="C186" s="7">
        <v>25.05</v>
      </c>
      <c r="D186" s="6">
        <f t="shared" si="2"/>
        <v>35734</v>
      </c>
      <c r="F186" s="16">
        <v>41090</v>
      </c>
      <c r="G186" s="7">
        <v>5.1199999999999992</v>
      </c>
      <c r="H186" s="7">
        <v>5.1390000000000002</v>
      </c>
    </row>
    <row r="187" spans="1:8" x14ac:dyDescent="0.25">
      <c r="A187" s="6">
        <v>35730</v>
      </c>
      <c r="B187" s="7">
        <v>25.08</v>
      </c>
      <c r="C187" s="7">
        <v>25</v>
      </c>
      <c r="D187" s="6">
        <f t="shared" si="2"/>
        <v>35734</v>
      </c>
      <c r="F187" s="16">
        <v>41121</v>
      </c>
      <c r="G187" s="7">
        <v>5.1268181818181819</v>
      </c>
      <c r="H187" s="7">
        <v>5.1531818181818201</v>
      </c>
    </row>
    <row r="188" spans="1:8" x14ac:dyDescent="0.25">
      <c r="A188" s="6">
        <v>35731</v>
      </c>
      <c r="B188" s="7">
        <v>25.27</v>
      </c>
      <c r="C188" s="7">
        <v>25.29</v>
      </c>
      <c r="D188" s="6">
        <f t="shared" si="2"/>
        <v>35734</v>
      </c>
      <c r="F188" s="16">
        <v>41152</v>
      </c>
      <c r="G188" s="7">
        <v>5.1018181818181816</v>
      </c>
      <c r="H188" s="7">
        <v>5.1222727272727289</v>
      </c>
    </row>
    <row r="189" spans="1:8" x14ac:dyDescent="0.25">
      <c r="A189" s="6">
        <v>35732</v>
      </c>
      <c r="B189" s="7">
        <v>25.35</v>
      </c>
      <c r="C189" s="7">
        <v>25.34</v>
      </c>
      <c r="D189" s="6">
        <f t="shared" si="2"/>
        <v>35734</v>
      </c>
      <c r="F189" s="16">
        <v>41182</v>
      </c>
      <c r="G189" s="7">
        <v>4.9510000000000014</v>
      </c>
      <c r="H189" s="7">
        <v>4.9620000000000006</v>
      </c>
    </row>
    <row r="190" spans="1:8" x14ac:dyDescent="0.25">
      <c r="A190" s="6">
        <v>35733</v>
      </c>
      <c r="B190" s="7">
        <v>25.3</v>
      </c>
      <c r="C190" s="7">
        <v>25.29</v>
      </c>
      <c r="D190" s="6">
        <f t="shared" si="2"/>
        <v>35734</v>
      </c>
      <c r="F190" s="16">
        <v>41213</v>
      </c>
      <c r="G190" s="7">
        <v>4.8230434782608693</v>
      </c>
      <c r="H190" s="7">
        <v>4.8265217391304347</v>
      </c>
    </row>
    <row r="191" spans="1:8" x14ac:dyDescent="0.25">
      <c r="A191" s="6">
        <v>35734</v>
      </c>
      <c r="B191" s="7">
        <v>25.28</v>
      </c>
      <c r="C191" s="7">
        <v>25.23</v>
      </c>
      <c r="D191" s="6">
        <f t="shared" si="2"/>
        <v>35734</v>
      </c>
      <c r="F191" s="16">
        <v>41243</v>
      </c>
      <c r="G191" s="7">
        <v>4.619523809523808</v>
      </c>
      <c r="H191" s="7">
        <v>4.6123809523809518</v>
      </c>
    </row>
    <row r="192" spans="1:8" x14ac:dyDescent="0.25">
      <c r="A192" s="6">
        <v>35737</v>
      </c>
      <c r="B192" s="7">
        <v>25.25</v>
      </c>
      <c r="C192" s="7">
        <v>25.22</v>
      </c>
      <c r="D192" s="6">
        <f t="shared" si="2"/>
        <v>35764</v>
      </c>
      <c r="F192" s="16">
        <v>41274</v>
      </c>
      <c r="G192" s="7">
        <v>4.2578947368421058</v>
      </c>
      <c r="H192" s="7">
        <v>4.2210526315789467</v>
      </c>
    </row>
    <row r="193" spans="1:8" x14ac:dyDescent="0.25">
      <c r="A193" s="6">
        <v>35738</v>
      </c>
      <c r="B193" s="7">
        <v>25.21</v>
      </c>
      <c r="C193" s="7">
        <v>25.2</v>
      </c>
      <c r="D193" s="6">
        <f t="shared" si="2"/>
        <v>35764</v>
      </c>
      <c r="F193" s="16">
        <v>41305</v>
      </c>
      <c r="G193" s="7">
        <v>4.0295454545454552</v>
      </c>
      <c r="H193" s="7">
        <v>3.9863636363636363</v>
      </c>
    </row>
    <row r="194" spans="1:8" x14ac:dyDescent="0.25">
      <c r="A194" s="6">
        <v>35739</v>
      </c>
      <c r="B194" s="7">
        <v>25.2</v>
      </c>
      <c r="C194" s="7">
        <v>25.2</v>
      </c>
      <c r="D194" s="6">
        <f t="shared" si="2"/>
        <v>35764</v>
      </c>
      <c r="F194" s="16">
        <v>41333</v>
      </c>
      <c r="G194" s="7">
        <v>3.8044999999999995</v>
      </c>
      <c r="H194" s="7">
        <v>3.7600000000000002</v>
      </c>
    </row>
    <row r="195" spans="1:8" x14ac:dyDescent="0.25">
      <c r="A195" s="6">
        <v>35740</v>
      </c>
      <c r="B195" s="7">
        <v>25.2</v>
      </c>
      <c r="C195" s="7">
        <v>25.24</v>
      </c>
      <c r="D195" s="6">
        <f t="shared" ref="D195:D258" si="3">EOMONTH(A195,0)</f>
        <v>35764</v>
      </c>
      <c r="F195" s="16">
        <v>41364</v>
      </c>
      <c r="G195" s="7">
        <v>3.4752380952380952</v>
      </c>
      <c r="H195" s="7">
        <v>3.4742857142857142</v>
      </c>
    </row>
    <row r="196" spans="1:8" x14ac:dyDescent="0.25">
      <c r="A196" s="6">
        <v>35741</v>
      </c>
      <c r="B196" s="7">
        <v>25.2</v>
      </c>
      <c r="C196" s="7">
        <v>25.23</v>
      </c>
      <c r="D196" s="6">
        <f t="shared" si="3"/>
        <v>35764</v>
      </c>
      <c r="F196" s="16">
        <v>41394</v>
      </c>
      <c r="G196" s="7">
        <v>3.2852380952380957</v>
      </c>
      <c r="H196" s="7">
        <v>3.2738095238095246</v>
      </c>
    </row>
    <row r="197" spans="1:8" x14ac:dyDescent="0.25">
      <c r="A197" s="6">
        <v>35744</v>
      </c>
      <c r="B197" s="7">
        <v>25.2</v>
      </c>
      <c r="C197" s="7">
        <v>25.22</v>
      </c>
      <c r="D197" s="6">
        <f t="shared" si="3"/>
        <v>35764</v>
      </c>
      <c r="F197" s="16">
        <v>41425</v>
      </c>
      <c r="G197" s="7">
        <v>2.8630000000000004</v>
      </c>
      <c r="H197" s="7">
        <v>2.8074999999999997</v>
      </c>
    </row>
    <row r="198" spans="1:8" x14ac:dyDescent="0.25">
      <c r="A198" s="6">
        <v>35745</v>
      </c>
      <c r="B198" s="7">
        <v>25.2</v>
      </c>
      <c r="C198" s="7">
        <v>25.22</v>
      </c>
      <c r="D198" s="6">
        <f t="shared" si="3"/>
        <v>35764</v>
      </c>
      <c r="F198" s="16">
        <v>41455</v>
      </c>
      <c r="G198" s="7">
        <v>2.7444999999999995</v>
      </c>
      <c r="H198" s="7">
        <v>2.6875</v>
      </c>
    </row>
    <row r="199" spans="1:8" x14ac:dyDescent="0.25">
      <c r="A199" s="6">
        <v>35746</v>
      </c>
      <c r="B199" s="7">
        <v>25.15</v>
      </c>
      <c r="C199" s="7">
        <v>25.21</v>
      </c>
      <c r="D199" s="6">
        <f t="shared" si="3"/>
        <v>35764</v>
      </c>
      <c r="F199" s="16">
        <v>41486</v>
      </c>
      <c r="G199" s="7">
        <v>2.6973913043478275</v>
      </c>
      <c r="H199" s="7">
        <v>2.709565217391305</v>
      </c>
    </row>
    <row r="200" spans="1:8" x14ac:dyDescent="0.25">
      <c r="A200" s="6">
        <v>35747</v>
      </c>
      <c r="B200" s="7">
        <v>25.22</v>
      </c>
      <c r="C200" s="7">
        <v>25.25</v>
      </c>
      <c r="D200" s="6">
        <f t="shared" si="3"/>
        <v>35764</v>
      </c>
      <c r="F200" s="16">
        <v>41517</v>
      </c>
      <c r="G200" s="7">
        <v>2.7014285714285724</v>
      </c>
      <c r="H200" s="7">
        <v>2.7176190476190469</v>
      </c>
    </row>
    <row r="201" spans="1:8" x14ac:dyDescent="0.25">
      <c r="A201" s="6">
        <v>35748</v>
      </c>
      <c r="B201" s="7">
        <v>25.24</v>
      </c>
      <c r="C201" s="7">
        <v>25.25</v>
      </c>
      <c r="D201" s="6">
        <f t="shared" si="3"/>
        <v>35764</v>
      </c>
      <c r="F201" s="16">
        <v>41547</v>
      </c>
      <c r="G201" s="7">
        <v>2.6909523809523814</v>
      </c>
      <c r="H201" s="7">
        <v>2.7223809523809526</v>
      </c>
    </row>
    <row r="202" spans="1:8" x14ac:dyDescent="0.25">
      <c r="A202" s="6">
        <v>35751</v>
      </c>
      <c r="B202" s="7">
        <v>25.26</v>
      </c>
      <c r="C202" s="7">
        <v>25.27</v>
      </c>
      <c r="D202" s="6">
        <f t="shared" si="3"/>
        <v>35764</v>
      </c>
      <c r="F202" s="16">
        <v>41578</v>
      </c>
      <c r="G202" s="7">
        <v>2.6708695652173908</v>
      </c>
      <c r="H202" s="7">
        <v>2.705652173913045</v>
      </c>
    </row>
    <row r="203" spans="1:8" x14ac:dyDescent="0.25">
      <c r="A203" s="6">
        <v>35752</v>
      </c>
      <c r="B203" s="7">
        <v>25.23</v>
      </c>
      <c r="C203" s="7">
        <v>25.23</v>
      </c>
      <c r="D203" s="6">
        <f t="shared" si="3"/>
        <v>35764</v>
      </c>
      <c r="F203" s="16">
        <v>41608</v>
      </c>
      <c r="G203" s="7">
        <v>2.6536842105263152</v>
      </c>
      <c r="H203" s="7">
        <v>2.7000000000000011</v>
      </c>
    </row>
    <row r="204" spans="1:8" x14ac:dyDescent="0.25">
      <c r="A204" s="6">
        <v>35753</v>
      </c>
      <c r="B204" s="7">
        <v>25.24</v>
      </c>
      <c r="C204" s="7">
        <v>25.26</v>
      </c>
      <c r="D204" s="6">
        <f t="shared" si="3"/>
        <v>35764</v>
      </c>
      <c r="F204" s="16">
        <v>41639</v>
      </c>
      <c r="G204" s="7">
        <v>2.6710000000000003</v>
      </c>
      <c r="H204" s="7">
        <v>2.7054999999999998</v>
      </c>
    </row>
    <row r="205" spans="1:8" x14ac:dyDescent="0.25">
      <c r="A205" s="6">
        <v>35754</v>
      </c>
      <c r="B205" s="7">
        <v>25.25</v>
      </c>
      <c r="C205" s="7">
        <v>25.28</v>
      </c>
      <c r="D205" s="6">
        <f t="shared" si="3"/>
        <v>35764</v>
      </c>
      <c r="F205" s="16">
        <v>41670</v>
      </c>
      <c r="G205" s="7">
        <v>2.7004761904761914</v>
      </c>
      <c r="H205" s="7">
        <v>2.7204761904761896</v>
      </c>
    </row>
    <row r="206" spans="1:8" x14ac:dyDescent="0.25">
      <c r="A206" s="6">
        <v>35755</v>
      </c>
      <c r="B206" s="7">
        <v>25.23</v>
      </c>
      <c r="C206" s="7">
        <v>25.29</v>
      </c>
      <c r="D206" s="6">
        <f t="shared" si="3"/>
        <v>35764</v>
      </c>
      <c r="F206" s="16">
        <v>41698</v>
      </c>
      <c r="G206" s="7">
        <v>2.7100000000000004</v>
      </c>
      <c r="H206" s="7">
        <v>2.7365000000000013</v>
      </c>
    </row>
    <row r="207" spans="1:8" x14ac:dyDescent="0.25">
      <c r="A207" s="6">
        <v>35758</v>
      </c>
      <c r="B207" s="7">
        <v>25.3</v>
      </c>
      <c r="C207" s="7">
        <v>25.35</v>
      </c>
      <c r="D207" s="6">
        <f t="shared" si="3"/>
        <v>35764</v>
      </c>
      <c r="F207" s="16">
        <v>41729</v>
      </c>
      <c r="G207" s="7">
        <v>2.7100000000000004</v>
      </c>
      <c r="H207" s="7">
        <v>2.7400000000000011</v>
      </c>
    </row>
    <row r="208" spans="1:8" x14ac:dyDescent="0.25">
      <c r="A208" s="6">
        <v>35759</v>
      </c>
      <c r="B208" s="7">
        <v>25.34</v>
      </c>
      <c r="C208" s="7">
        <v>25.42</v>
      </c>
      <c r="D208" s="6">
        <f t="shared" si="3"/>
        <v>35764</v>
      </c>
      <c r="F208" s="16">
        <v>41759</v>
      </c>
      <c r="G208" s="7">
        <v>2.7190476190476183</v>
      </c>
      <c r="H208" s="7">
        <v>2.7400000000000011</v>
      </c>
    </row>
    <row r="209" spans="1:8" x14ac:dyDescent="0.25">
      <c r="A209" s="6">
        <v>35760</v>
      </c>
      <c r="B209" s="7">
        <v>25.43</v>
      </c>
      <c r="C209" s="7">
        <v>25.56</v>
      </c>
      <c r="D209" s="6">
        <f t="shared" si="3"/>
        <v>35764</v>
      </c>
      <c r="F209" s="16">
        <v>41790</v>
      </c>
      <c r="G209" s="7">
        <v>2.7199999999999993</v>
      </c>
      <c r="H209" s="7">
        <v>2.7428571428571438</v>
      </c>
    </row>
    <row r="210" spans="1:8" x14ac:dyDescent="0.25">
      <c r="A210" s="6">
        <v>35761</v>
      </c>
      <c r="B210" s="7">
        <v>25.42</v>
      </c>
      <c r="C210" s="7">
        <v>25.51</v>
      </c>
      <c r="D210" s="6">
        <f t="shared" si="3"/>
        <v>35764</v>
      </c>
      <c r="F210" s="16">
        <v>41820</v>
      </c>
      <c r="G210" s="7">
        <v>2.6879999999999997</v>
      </c>
      <c r="H210" s="7">
        <v>2.7070000000000007</v>
      </c>
    </row>
    <row r="211" spans="1:8" x14ac:dyDescent="0.25">
      <c r="A211" s="6">
        <v>35762</v>
      </c>
      <c r="B211" s="7">
        <v>25.43</v>
      </c>
      <c r="C211" s="7">
        <v>25.5</v>
      </c>
      <c r="D211" s="6">
        <f t="shared" si="3"/>
        <v>35764</v>
      </c>
      <c r="F211" s="16">
        <v>41851</v>
      </c>
      <c r="G211" s="7">
        <v>2.6769565217391311</v>
      </c>
      <c r="H211" s="7">
        <v>2.6899999999999991</v>
      </c>
    </row>
    <row r="212" spans="1:8" x14ac:dyDescent="0.25">
      <c r="A212" s="6">
        <v>35765</v>
      </c>
      <c r="B212" s="7">
        <v>25.45</v>
      </c>
      <c r="C212" s="7">
        <v>25.47</v>
      </c>
      <c r="D212" s="6">
        <f t="shared" si="3"/>
        <v>35795</v>
      </c>
      <c r="F212" s="16">
        <v>41882</v>
      </c>
      <c r="G212" s="7">
        <v>2.649</v>
      </c>
      <c r="H212" s="7">
        <v>2.665</v>
      </c>
    </row>
    <row r="213" spans="1:8" x14ac:dyDescent="0.25">
      <c r="A213" s="6">
        <v>35766</v>
      </c>
      <c r="B213" s="7">
        <v>25.43</v>
      </c>
      <c r="C213" s="7">
        <v>25.44</v>
      </c>
      <c r="D213" s="6">
        <f t="shared" si="3"/>
        <v>35795</v>
      </c>
      <c r="F213" s="16">
        <v>41912</v>
      </c>
      <c r="G213" s="7">
        <v>2.4481818181818182</v>
      </c>
      <c r="H213" s="7">
        <v>2.442727272727272</v>
      </c>
    </row>
    <row r="214" spans="1:8" x14ac:dyDescent="0.25">
      <c r="A214" s="6">
        <v>35767</v>
      </c>
      <c r="B214" s="7">
        <v>25.37</v>
      </c>
      <c r="C214" s="7">
        <v>25.49</v>
      </c>
      <c r="D214" s="6">
        <f t="shared" si="3"/>
        <v>35795</v>
      </c>
      <c r="F214" s="16">
        <v>41943</v>
      </c>
      <c r="G214" s="7">
        <v>2.0726086956521734</v>
      </c>
      <c r="H214" s="7">
        <v>2.0560869565217392</v>
      </c>
    </row>
    <row r="215" spans="1:8" x14ac:dyDescent="0.25">
      <c r="A215" s="6">
        <v>35768</v>
      </c>
      <c r="B215" s="7">
        <v>25.38</v>
      </c>
      <c r="C215" s="7">
        <v>25.52</v>
      </c>
      <c r="D215" s="6">
        <f t="shared" si="3"/>
        <v>35795</v>
      </c>
      <c r="F215" s="16">
        <v>41973</v>
      </c>
      <c r="G215" s="7">
        <v>2.033684210526316</v>
      </c>
      <c r="H215" s="7">
        <v>2.0236842105263153</v>
      </c>
    </row>
    <row r="216" spans="1:8" x14ac:dyDescent="0.25">
      <c r="A216" s="6">
        <v>35769</v>
      </c>
      <c r="B216" s="7">
        <v>25.4</v>
      </c>
      <c r="C216" s="7">
        <v>25.53</v>
      </c>
      <c r="D216" s="6">
        <f t="shared" si="3"/>
        <v>35795</v>
      </c>
      <c r="F216" s="16">
        <v>42004</v>
      </c>
      <c r="G216" s="7">
        <v>2.06</v>
      </c>
      <c r="H216" s="7">
        <v>2.0499999999999994</v>
      </c>
    </row>
    <row r="217" spans="1:8" x14ac:dyDescent="0.25">
      <c r="A217" s="6">
        <v>35772</v>
      </c>
      <c r="B217" s="7">
        <v>25.4</v>
      </c>
      <c r="C217" s="7">
        <v>25.6</v>
      </c>
      <c r="D217" s="6">
        <f t="shared" si="3"/>
        <v>35795</v>
      </c>
      <c r="F217" s="16">
        <v>42035</v>
      </c>
      <c r="G217" s="7">
        <v>2.0304999999999995</v>
      </c>
      <c r="H217" s="7">
        <v>2.0209999999999999</v>
      </c>
    </row>
    <row r="218" spans="1:8" x14ac:dyDescent="0.25">
      <c r="A218" s="6">
        <v>35773</v>
      </c>
      <c r="B218" s="7">
        <v>25.4</v>
      </c>
      <c r="C218" s="7">
        <v>25.62</v>
      </c>
      <c r="D218" s="6">
        <f t="shared" si="3"/>
        <v>35795</v>
      </c>
      <c r="F218" s="16">
        <v>42063</v>
      </c>
      <c r="G218" s="7">
        <v>1.9170000000000003</v>
      </c>
      <c r="H218" s="7">
        <v>1.9039999999999995</v>
      </c>
    </row>
    <row r="219" spans="1:8" x14ac:dyDescent="0.25">
      <c r="A219" s="6">
        <v>35774</v>
      </c>
      <c r="B219" s="7">
        <v>25.47</v>
      </c>
      <c r="C219" s="7">
        <v>25.65</v>
      </c>
      <c r="D219" s="6">
        <f t="shared" si="3"/>
        <v>35795</v>
      </c>
      <c r="F219" s="16">
        <v>42094</v>
      </c>
      <c r="G219" s="7">
        <v>1.6718181818181812</v>
      </c>
      <c r="H219" s="7">
        <v>1.678181818181818</v>
      </c>
    </row>
    <row r="220" spans="1:8" x14ac:dyDescent="0.25">
      <c r="A220" s="6">
        <v>35775</v>
      </c>
      <c r="B220" s="7">
        <v>25.48</v>
      </c>
      <c r="C220" s="7">
        <v>25.63</v>
      </c>
      <c r="D220" s="6">
        <f t="shared" si="3"/>
        <v>35795</v>
      </c>
      <c r="F220" s="16">
        <v>42124</v>
      </c>
      <c r="G220" s="7">
        <v>1.6499999999999992</v>
      </c>
      <c r="H220" s="7">
        <v>1.6599999999999997</v>
      </c>
    </row>
    <row r="221" spans="1:8" x14ac:dyDescent="0.25">
      <c r="A221" s="6">
        <v>35776</v>
      </c>
      <c r="B221" s="7">
        <v>25.45</v>
      </c>
      <c r="C221" s="7">
        <v>25.6</v>
      </c>
      <c r="D221" s="6">
        <f t="shared" si="3"/>
        <v>35795</v>
      </c>
      <c r="F221" s="16">
        <v>42155</v>
      </c>
      <c r="G221" s="7">
        <v>1.67</v>
      </c>
      <c r="H221" s="7">
        <v>1.722</v>
      </c>
    </row>
    <row r="222" spans="1:8" x14ac:dyDescent="0.25">
      <c r="A222" s="6">
        <v>35779</v>
      </c>
      <c r="B222" s="7">
        <v>25.46</v>
      </c>
      <c r="C222" s="7">
        <v>25.54</v>
      </c>
      <c r="D222" s="6">
        <f t="shared" si="3"/>
        <v>35795</v>
      </c>
      <c r="F222" s="16">
        <v>42185</v>
      </c>
      <c r="G222" s="7">
        <v>1.7047619047619047</v>
      </c>
      <c r="H222" s="7">
        <v>1.778095238095238</v>
      </c>
    </row>
    <row r="223" spans="1:8" x14ac:dyDescent="0.25">
      <c r="A223" s="6">
        <v>35780</v>
      </c>
      <c r="B223" s="7">
        <v>25.48</v>
      </c>
      <c r="C223" s="7">
        <v>25.54</v>
      </c>
      <c r="D223" s="6">
        <f t="shared" si="3"/>
        <v>35795</v>
      </c>
      <c r="F223" s="16">
        <v>42216</v>
      </c>
      <c r="G223" s="7">
        <v>1.7199999999999995</v>
      </c>
      <c r="H223" s="7">
        <v>1.7899999999999994</v>
      </c>
    </row>
    <row r="224" spans="1:8" x14ac:dyDescent="0.25">
      <c r="A224" s="6">
        <v>35781</v>
      </c>
      <c r="B224" s="7">
        <v>25.49</v>
      </c>
      <c r="C224" s="7">
        <v>25.57</v>
      </c>
      <c r="D224" s="6">
        <f t="shared" si="3"/>
        <v>35795</v>
      </c>
      <c r="F224" s="16">
        <v>42247</v>
      </c>
      <c r="G224" s="7">
        <v>1.7199999999999995</v>
      </c>
      <c r="H224" s="7">
        <v>1.7966666666666664</v>
      </c>
    </row>
    <row r="225" spans="1:8" x14ac:dyDescent="0.25">
      <c r="A225" s="6">
        <v>35782</v>
      </c>
      <c r="B225" s="7">
        <v>25.53</v>
      </c>
      <c r="C225" s="7">
        <v>25.63</v>
      </c>
      <c r="D225" s="6">
        <f t="shared" si="3"/>
        <v>35795</v>
      </c>
      <c r="F225" s="16">
        <v>42277</v>
      </c>
      <c r="G225" s="7">
        <v>1.7213636363636355</v>
      </c>
      <c r="H225" s="7">
        <v>1.800909090909091</v>
      </c>
    </row>
    <row r="226" spans="1:8" x14ac:dyDescent="0.25">
      <c r="A226" s="6">
        <v>35783</v>
      </c>
      <c r="B226" s="7">
        <v>25.72</v>
      </c>
      <c r="C226" s="7">
        <v>25.76</v>
      </c>
      <c r="D226" s="6">
        <f t="shared" si="3"/>
        <v>35795</v>
      </c>
      <c r="F226" s="16">
        <v>42308</v>
      </c>
      <c r="G226" s="7">
        <v>1.7299999999999998</v>
      </c>
      <c r="H226" s="7">
        <v>1.8095454545454543</v>
      </c>
    </row>
    <row r="227" spans="1:8" x14ac:dyDescent="0.25">
      <c r="A227" s="6">
        <v>35786</v>
      </c>
      <c r="B227" s="7">
        <v>25.78</v>
      </c>
      <c r="C227" s="7">
        <v>25.89</v>
      </c>
      <c r="D227" s="6">
        <f t="shared" si="3"/>
        <v>35795</v>
      </c>
      <c r="F227" s="16">
        <v>42338</v>
      </c>
      <c r="G227" s="7">
        <v>1.73</v>
      </c>
      <c r="H227" s="7">
        <v>1.8</v>
      </c>
    </row>
    <row r="228" spans="1:8" x14ac:dyDescent="0.25">
      <c r="A228" s="6">
        <v>35787</v>
      </c>
      <c r="B228" s="7">
        <v>25.8</v>
      </c>
      <c r="C228" s="7">
        <v>25.91</v>
      </c>
      <c r="D228" s="6">
        <f t="shared" si="3"/>
        <v>35795</v>
      </c>
      <c r="F228" s="16">
        <v>42369</v>
      </c>
      <c r="G228" s="7">
        <v>1.7204545454545448</v>
      </c>
      <c r="H228" s="7">
        <v>1.7745454545454549</v>
      </c>
    </row>
    <row r="229" spans="1:8" x14ac:dyDescent="0.25">
      <c r="A229" s="6">
        <v>35788</v>
      </c>
      <c r="B229" s="7">
        <v>25.75</v>
      </c>
      <c r="C229" s="7">
        <v>25.77</v>
      </c>
      <c r="D229" s="6">
        <f t="shared" si="3"/>
        <v>35795</v>
      </c>
      <c r="F229" s="16">
        <v>42400</v>
      </c>
      <c r="G229" s="7">
        <v>1.706315789473684</v>
      </c>
      <c r="H229" s="7">
        <v>1.7568421052631578</v>
      </c>
    </row>
    <row r="230" spans="1:8" x14ac:dyDescent="0.25">
      <c r="A230" s="6">
        <v>35793</v>
      </c>
      <c r="B230" s="7">
        <v>25.84</v>
      </c>
      <c r="C230" s="7">
        <v>26.13</v>
      </c>
      <c r="D230" s="6">
        <f t="shared" si="3"/>
        <v>35795</v>
      </c>
      <c r="F230" s="16">
        <v>42429</v>
      </c>
      <c r="G230" s="7">
        <v>1.6885714285714291</v>
      </c>
      <c r="H230" s="7">
        <v>1.7438095238095233</v>
      </c>
    </row>
    <row r="231" spans="1:8" x14ac:dyDescent="0.25">
      <c r="A231" s="6">
        <v>35794</v>
      </c>
      <c r="B231" s="7">
        <v>25.97</v>
      </c>
      <c r="C231" s="7">
        <v>26.22</v>
      </c>
      <c r="D231" s="6">
        <f t="shared" si="3"/>
        <v>35795</v>
      </c>
      <c r="F231" s="16">
        <v>42460</v>
      </c>
      <c r="G231" s="7">
        <v>1.6709090909090918</v>
      </c>
      <c r="H231" s="7">
        <v>1.7399999999999998</v>
      </c>
    </row>
    <row r="232" spans="1:8" x14ac:dyDescent="0.25">
      <c r="A232" s="6">
        <v>35795</v>
      </c>
      <c r="B232" s="7">
        <v>26.01</v>
      </c>
      <c r="C232" s="7">
        <v>26.28</v>
      </c>
      <c r="D232" s="6">
        <f t="shared" si="3"/>
        <v>35795</v>
      </c>
      <c r="F232" s="16">
        <v>42490</v>
      </c>
      <c r="G232" s="7">
        <v>1.6700000000000006</v>
      </c>
      <c r="H232" s="7">
        <v>1.7399999999999995</v>
      </c>
    </row>
    <row r="233" spans="1:8" x14ac:dyDescent="0.25">
      <c r="A233" s="6">
        <v>35797</v>
      </c>
      <c r="B233" s="7">
        <v>26.01</v>
      </c>
      <c r="C233" s="7">
        <v>26.25</v>
      </c>
      <c r="D233" s="6">
        <f t="shared" si="3"/>
        <v>35826</v>
      </c>
      <c r="F233" s="16">
        <v>42521</v>
      </c>
      <c r="G233" s="7">
        <v>1.6725000000000001</v>
      </c>
      <c r="H233" s="7">
        <v>1.7399999999999995</v>
      </c>
    </row>
    <row r="234" spans="1:8" x14ac:dyDescent="0.25">
      <c r="A234" s="6">
        <v>35800</v>
      </c>
      <c r="B234" s="7">
        <v>25.77</v>
      </c>
      <c r="C234" s="7">
        <v>25.89</v>
      </c>
      <c r="D234" s="6">
        <f t="shared" si="3"/>
        <v>35826</v>
      </c>
      <c r="F234" s="16">
        <v>42551</v>
      </c>
      <c r="G234" s="7">
        <v>1.6931818181818186</v>
      </c>
      <c r="H234" s="7">
        <v>1.7622727272727274</v>
      </c>
    </row>
    <row r="235" spans="1:8" x14ac:dyDescent="0.25">
      <c r="A235" s="6">
        <v>35801</v>
      </c>
      <c r="B235" s="7">
        <v>25.67</v>
      </c>
      <c r="C235" s="7">
        <v>25.7</v>
      </c>
      <c r="D235" s="6">
        <f t="shared" si="3"/>
        <v>35826</v>
      </c>
      <c r="F235" s="16">
        <v>42582</v>
      </c>
      <c r="G235" s="7">
        <v>1.7100000000000004</v>
      </c>
      <c r="H235" s="7">
        <v>1.7899999999999996</v>
      </c>
    </row>
    <row r="236" spans="1:8" x14ac:dyDescent="0.25">
      <c r="A236" s="6">
        <v>35802</v>
      </c>
      <c r="B236" s="7">
        <v>25.66</v>
      </c>
      <c r="C236" s="7">
        <v>25.59</v>
      </c>
      <c r="D236" s="6">
        <f t="shared" si="3"/>
        <v>35826</v>
      </c>
      <c r="F236" s="16">
        <v>42613</v>
      </c>
      <c r="G236" s="7">
        <v>1.7100000000000006</v>
      </c>
      <c r="H236" s="7">
        <v>1.7899999999999994</v>
      </c>
    </row>
    <row r="237" spans="1:8" x14ac:dyDescent="0.25">
      <c r="A237" s="6">
        <v>35803</v>
      </c>
      <c r="B237" s="7">
        <v>25.65</v>
      </c>
      <c r="C237" s="7">
        <v>25.57</v>
      </c>
      <c r="D237" s="6">
        <f t="shared" si="3"/>
        <v>35826</v>
      </c>
      <c r="F237" s="16">
        <v>42643</v>
      </c>
      <c r="G237" s="7">
        <v>1.7100000000000006</v>
      </c>
      <c r="H237" s="7">
        <v>1.7899999999999994</v>
      </c>
    </row>
    <row r="238" spans="1:8" x14ac:dyDescent="0.25">
      <c r="A238" s="6">
        <v>35804</v>
      </c>
      <c r="B238" s="7">
        <v>25.63</v>
      </c>
      <c r="C238" s="7">
        <v>25.56</v>
      </c>
      <c r="D238" s="6">
        <f t="shared" si="3"/>
        <v>35826</v>
      </c>
      <c r="F238" s="16">
        <v>42674</v>
      </c>
      <c r="G238" s="7">
        <v>1.7176190476190474</v>
      </c>
      <c r="H238" s="7">
        <v>1.7976190476190477</v>
      </c>
    </row>
    <row r="239" spans="1:8" x14ac:dyDescent="0.25">
      <c r="A239" s="6">
        <v>35807</v>
      </c>
      <c r="B239" s="7">
        <v>25.68</v>
      </c>
      <c r="C239" s="7">
        <v>25.69</v>
      </c>
      <c r="D239" s="6">
        <f t="shared" si="3"/>
        <v>35826</v>
      </c>
      <c r="F239" s="16">
        <v>42704</v>
      </c>
      <c r="G239" s="7">
        <v>1.7274999999999998</v>
      </c>
      <c r="H239" s="7">
        <v>1.8074999999999999</v>
      </c>
    </row>
    <row r="240" spans="1:8" x14ac:dyDescent="0.25">
      <c r="A240" s="6">
        <v>35808</v>
      </c>
      <c r="B240" s="7">
        <v>26.12</v>
      </c>
      <c r="C240" s="7">
        <v>26.36</v>
      </c>
      <c r="D240" s="6">
        <f t="shared" si="3"/>
        <v>35826</v>
      </c>
      <c r="F240" s="16">
        <v>42735</v>
      </c>
      <c r="G240" s="7">
        <v>1.73</v>
      </c>
      <c r="H240" s="7">
        <v>1.8099999999999998</v>
      </c>
    </row>
    <row r="241" spans="1:8" x14ac:dyDescent="0.25">
      <c r="A241" s="6">
        <v>35809</v>
      </c>
      <c r="B241" s="7">
        <v>25.96</v>
      </c>
      <c r="C241" s="7">
        <v>26.09</v>
      </c>
      <c r="D241" s="6">
        <f t="shared" si="3"/>
        <v>35826</v>
      </c>
      <c r="F241" s="16">
        <v>42766</v>
      </c>
      <c r="G241" s="7">
        <v>1.73</v>
      </c>
      <c r="H241" s="7">
        <v>1.8099999999999998</v>
      </c>
    </row>
    <row r="242" spans="1:8" x14ac:dyDescent="0.25">
      <c r="A242" s="6">
        <v>35810</v>
      </c>
      <c r="B242" s="7">
        <v>25.8</v>
      </c>
      <c r="C242" s="7">
        <v>25.88</v>
      </c>
      <c r="D242" s="6">
        <f t="shared" si="3"/>
        <v>35826</v>
      </c>
      <c r="F242" s="16">
        <v>42794</v>
      </c>
      <c r="G242" s="7">
        <v>1.73</v>
      </c>
      <c r="H242" s="7">
        <v>1.8099999999999998</v>
      </c>
    </row>
    <row r="243" spans="1:8" x14ac:dyDescent="0.25">
      <c r="A243" s="6">
        <v>35811</v>
      </c>
      <c r="B243" s="7">
        <v>25.9</v>
      </c>
      <c r="C243" s="7">
        <v>25.99</v>
      </c>
      <c r="D243" s="6">
        <f t="shared" si="3"/>
        <v>35826</v>
      </c>
      <c r="F243" s="16">
        <v>42825</v>
      </c>
      <c r="G243" s="7">
        <v>1.7299999999999998</v>
      </c>
      <c r="H243" s="7">
        <v>1.81</v>
      </c>
    </row>
    <row r="244" spans="1:8" x14ac:dyDescent="0.25">
      <c r="A244" s="6">
        <v>35814</v>
      </c>
      <c r="B244" s="7">
        <v>26.45</v>
      </c>
      <c r="C244" s="7">
        <v>27.28</v>
      </c>
      <c r="D244" s="6">
        <f t="shared" si="3"/>
        <v>35826</v>
      </c>
      <c r="F244" s="16">
        <v>42855</v>
      </c>
      <c r="G244" s="7">
        <v>1.7300000000000002</v>
      </c>
      <c r="H244" s="7">
        <v>1.8099999999999996</v>
      </c>
    </row>
    <row r="245" spans="1:8" x14ac:dyDescent="0.25">
      <c r="A245" s="6">
        <v>35815</v>
      </c>
      <c r="B245" s="7">
        <v>26.15</v>
      </c>
      <c r="C245" s="7">
        <v>26.4</v>
      </c>
      <c r="D245" s="6">
        <f t="shared" si="3"/>
        <v>35826</v>
      </c>
      <c r="F245" s="16">
        <v>42886</v>
      </c>
      <c r="G245" s="7">
        <v>1.73</v>
      </c>
      <c r="H245" s="7">
        <v>1.8099999999999998</v>
      </c>
    </row>
    <row r="246" spans="1:8" x14ac:dyDescent="0.25">
      <c r="A246" s="6">
        <v>35816</v>
      </c>
      <c r="B246" s="7">
        <v>26.13</v>
      </c>
      <c r="C246" s="7">
        <v>26.31</v>
      </c>
      <c r="D246" s="6">
        <f t="shared" si="3"/>
        <v>35826</v>
      </c>
      <c r="F246" s="16">
        <v>42916</v>
      </c>
      <c r="G246" s="7">
        <v>1.73</v>
      </c>
      <c r="H246" s="7">
        <v>1.8099999999999998</v>
      </c>
    </row>
    <row r="247" spans="1:8" x14ac:dyDescent="0.25">
      <c r="A247" s="6">
        <v>35817</v>
      </c>
      <c r="B247" s="7">
        <v>26.03</v>
      </c>
      <c r="C247" s="7">
        <v>26.01</v>
      </c>
      <c r="D247" s="6">
        <f t="shared" si="3"/>
        <v>35826</v>
      </c>
      <c r="F247" s="16">
        <v>42947</v>
      </c>
      <c r="G247" s="7">
        <v>1.73</v>
      </c>
      <c r="H247" s="7">
        <v>1.8099999999999998</v>
      </c>
    </row>
    <row r="248" spans="1:8" x14ac:dyDescent="0.25">
      <c r="A248" s="6">
        <v>35818</v>
      </c>
      <c r="B248" s="7">
        <v>25.96</v>
      </c>
      <c r="C248" s="7">
        <v>25.9</v>
      </c>
      <c r="D248" s="6">
        <f t="shared" si="3"/>
        <v>35826</v>
      </c>
      <c r="F248" s="16">
        <v>42978</v>
      </c>
      <c r="G248" s="7">
        <v>1.7299999999999998</v>
      </c>
      <c r="H248" s="7">
        <v>1.81</v>
      </c>
    </row>
    <row r="249" spans="1:8" x14ac:dyDescent="0.25">
      <c r="A249" s="6">
        <v>35821</v>
      </c>
      <c r="B249" s="7">
        <v>25.95</v>
      </c>
      <c r="C249" s="7">
        <v>26</v>
      </c>
      <c r="D249" s="6">
        <f t="shared" si="3"/>
        <v>35826</v>
      </c>
      <c r="F249" s="16">
        <v>43008</v>
      </c>
      <c r="G249" s="7">
        <v>1.73</v>
      </c>
      <c r="H249" s="7">
        <v>1.8099999999999998</v>
      </c>
    </row>
    <row r="250" spans="1:8" x14ac:dyDescent="0.25">
      <c r="A250" s="6">
        <v>35822</v>
      </c>
      <c r="B250" s="7">
        <v>26</v>
      </c>
      <c r="C250" s="7">
        <v>26.1</v>
      </c>
      <c r="D250" s="6">
        <f t="shared" si="3"/>
        <v>35826</v>
      </c>
      <c r="F250" s="16">
        <v>43039</v>
      </c>
      <c r="G250" s="7">
        <v>1.7299999999999998</v>
      </c>
      <c r="H250" s="7">
        <v>1.81</v>
      </c>
    </row>
    <row r="251" spans="1:8" x14ac:dyDescent="0.25">
      <c r="A251" s="6">
        <v>35823</v>
      </c>
      <c r="B251" s="7">
        <v>26.27</v>
      </c>
      <c r="C251" s="7">
        <v>26.51</v>
      </c>
      <c r="D251" s="6">
        <f t="shared" si="3"/>
        <v>35826</v>
      </c>
      <c r="F251" s="16">
        <v>43069</v>
      </c>
      <c r="G251" s="7">
        <v>1.73</v>
      </c>
      <c r="H251" s="7">
        <v>1.8099999999999998</v>
      </c>
    </row>
    <row r="252" spans="1:8" x14ac:dyDescent="0.25">
      <c r="A252" s="6">
        <v>35824</v>
      </c>
      <c r="B252" s="7">
        <v>26.28</v>
      </c>
      <c r="C252" s="7">
        <v>26.46</v>
      </c>
      <c r="D252" s="6">
        <f t="shared" si="3"/>
        <v>35826</v>
      </c>
      <c r="F252" s="16">
        <v>43100</v>
      </c>
      <c r="G252" s="7">
        <v>1.7221052631578944</v>
      </c>
      <c r="H252" s="7">
        <v>1.8099999999999996</v>
      </c>
    </row>
    <row r="253" spans="1:8" x14ac:dyDescent="0.25">
      <c r="A253" s="6">
        <v>35825</v>
      </c>
      <c r="B253" s="7">
        <v>26.3</v>
      </c>
      <c r="C253" s="7">
        <v>26.5</v>
      </c>
      <c r="D253" s="6">
        <f t="shared" si="3"/>
        <v>35826</v>
      </c>
      <c r="F253" s="16">
        <v>43131</v>
      </c>
      <c r="G253" s="7">
        <v>1.7199999999999995</v>
      </c>
      <c r="H253" s="7">
        <v>1.81</v>
      </c>
    </row>
    <row r="254" spans="1:8" x14ac:dyDescent="0.25">
      <c r="A254" s="6">
        <v>35828</v>
      </c>
      <c r="B254" s="7">
        <v>26.15</v>
      </c>
      <c r="C254" s="7">
        <v>26.25</v>
      </c>
      <c r="D254" s="6">
        <f t="shared" si="3"/>
        <v>35854</v>
      </c>
      <c r="F254" s="16">
        <v>43159</v>
      </c>
      <c r="G254" s="7">
        <v>1.7199999999999995</v>
      </c>
      <c r="H254" s="7">
        <v>1.8099999999999998</v>
      </c>
    </row>
    <row r="255" spans="1:8" x14ac:dyDescent="0.25">
      <c r="A255" s="6">
        <v>35829</v>
      </c>
      <c r="B255" s="7">
        <v>25.95</v>
      </c>
      <c r="C255" s="7">
        <v>26.07</v>
      </c>
      <c r="D255" s="6">
        <f t="shared" si="3"/>
        <v>35854</v>
      </c>
      <c r="F255" s="16">
        <v>43190</v>
      </c>
      <c r="G255" s="7">
        <v>1.706818181818182</v>
      </c>
      <c r="H255" s="7">
        <v>1.7900000000000005</v>
      </c>
    </row>
    <row r="256" spans="1:8" x14ac:dyDescent="0.25">
      <c r="A256" s="6">
        <v>35830</v>
      </c>
      <c r="B256" s="7">
        <v>25.92</v>
      </c>
      <c r="C256" s="7">
        <v>25.9</v>
      </c>
      <c r="D256" s="6">
        <f t="shared" si="3"/>
        <v>35854</v>
      </c>
      <c r="F256" s="16">
        <v>43220</v>
      </c>
      <c r="G256" s="7">
        <v>1.6999999999999997</v>
      </c>
      <c r="H256" s="7">
        <v>1.7800000000000005</v>
      </c>
    </row>
    <row r="257" spans="1:8" x14ac:dyDescent="0.25">
      <c r="A257" s="6">
        <v>35831</v>
      </c>
      <c r="B257" s="7">
        <v>25.98</v>
      </c>
      <c r="C257" s="7">
        <v>25.92</v>
      </c>
      <c r="D257" s="6">
        <f t="shared" si="3"/>
        <v>35854</v>
      </c>
      <c r="F257" s="16">
        <v>43251</v>
      </c>
      <c r="G257" s="7">
        <v>1.6999999999999997</v>
      </c>
      <c r="H257" s="7">
        <v>1.7800000000000005</v>
      </c>
    </row>
    <row r="258" spans="1:8" x14ac:dyDescent="0.25">
      <c r="A258" s="6">
        <v>35832</v>
      </c>
      <c r="B258" s="7">
        <v>25.94</v>
      </c>
      <c r="C258" s="7">
        <v>25.89</v>
      </c>
      <c r="D258" s="6">
        <f t="shared" si="3"/>
        <v>35854</v>
      </c>
      <c r="F258" s="16">
        <v>43281</v>
      </c>
      <c r="G258" s="7">
        <v>1.6999999999999997</v>
      </c>
      <c r="H258" s="7">
        <v>1.7800000000000005</v>
      </c>
    </row>
    <row r="259" spans="1:8" x14ac:dyDescent="0.25">
      <c r="A259" s="6">
        <v>35835</v>
      </c>
      <c r="B259" s="7">
        <v>25.59</v>
      </c>
      <c r="C259" s="7">
        <v>25.53</v>
      </c>
      <c r="D259" s="6">
        <f t="shared" ref="D259:D322" si="4">EOMONTH(A259,0)</f>
        <v>35854</v>
      </c>
      <c r="F259" s="16">
        <v>43312</v>
      </c>
      <c r="G259" s="7">
        <v>1.7</v>
      </c>
      <c r="H259" s="7">
        <v>1.7800000000000005</v>
      </c>
    </row>
    <row r="260" spans="1:8" x14ac:dyDescent="0.25">
      <c r="A260" s="6">
        <v>35836</v>
      </c>
      <c r="B260" s="7">
        <v>25.54</v>
      </c>
      <c r="C260" s="7">
        <v>25.49</v>
      </c>
      <c r="D260" s="6">
        <f t="shared" si="4"/>
        <v>35854</v>
      </c>
      <c r="F260" s="16">
        <v>43343</v>
      </c>
      <c r="G260" s="7">
        <v>1.7045454545454546</v>
      </c>
      <c r="H260" s="7">
        <v>1.7845454545454544</v>
      </c>
    </row>
    <row r="261" spans="1:8" x14ac:dyDescent="0.25">
      <c r="A261" s="6">
        <v>35837</v>
      </c>
      <c r="B261" s="7">
        <v>25.47</v>
      </c>
      <c r="C261" s="7">
        <v>25.33</v>
      </c>
      <c r="D261" s="6">
        <f t="shared" si="4"/>
        <v>35854</v>
      </c>
      <c r="F261" s="16">
        <v>43373</v>
      </c>
      <c r="G261" s="7">
        <v>1.7149999999999999</v>
      </c>
      <c r="H261" s="7">
        <v>1.7899999999999996</v>
      </c>
    </row>
    <row r="262" spans="1:8" x14ac:dyDescent="0.25">
      <c r="A262" s="6">
        <v>35838</v>
      </c>
      <c r="B262" s="7">
        <v>25.47</v>
      </c>
      <c r="C262" s="7">
        <v>25.32</v>
      </c>
      <c r="D262" s="6">
        <f t="shared" si="4"/>
        <v>35854</v>
      </c>
      <c r="F262" s="16">
        <v>43404</v>
      </c>
      <c r="G262" s="7">
        <v>1.7199999999999995</v>
      </c>
      <c r="H262" s="7">
        <v>1.7899999999999994</v>
      </c>
    </row>
    <row r="263" spans="1:8" x14ac:dyDescent="0.25">
      <c r="A263" s="6">
        <v>35839</v>
      </c>
      <c r="B263" s="7">
        <v>25.48</v>
      </c>
      <c r="C263" s="7">
        <v>25.34</v>
      </c>
      <c r="D263" s="6">
        <f t="shared" si="4"/>
        <v>35854</v>
      </c>
      <c r="F263" s="16">
        <v>43434</v>
      </c>
      <c r="G263" s="7">
        <v>1.7199999999999995</v>
      </c>
      <c r="H263" s="7">
        <v>1.7899999999999996</v>
      </c>
    </row>
    <row r="264" spans="1:8" x14ac:dyDescent="0.25">
      <c r="A264" s="6">
        <v>35842</v>
      </c>
      <c r="B264" s="7">
        <v>25.32</v>
      </c>
      <c r="C264" s="7">
        <v>25.16</v>
      </c>
      <c r="D264" s="6">
        <f t="shared" si="4"/>
        <v>35854</v>
      </c>
      <c r="F264" s="16">
        <v>43465</v>
      </c>
      <c r="G264" s="7">
        <v>1.7199999999999995</v>
      </c>
      <c r="H264" s="7">
        <v>1.7899999999999996</v>
      </c>
    </row>
    <row r="265" spans="1:8" x14ac:dyDescent="0.25">
      <c r="A265" s="6">
        <v>35843</v>
      </c>
      <c r="B265" s="7">
        <v>25.06</v>
      </c>
      <c r="C265" s="7">
        <v>25.03</v>
      </c>
      <c r="D265" s="6">
        <f t="shared" si="4"/>
        <v>35854</v>
      </c>
      <c r="F265" s="16">
        <v>43496</v>
      </c>
      <c r="G265" s="7">
        <v>1.7199999999999995</v>
      </c>
      <c r="H265" s="7">
        <v>1.7899999999999994</v>
      </c>
    </row>
    <row r="266" spans="1:8" x14ac:dyDescent="0.25">
      <c r="A266" s="6">
        <v>35844</v>
      </c>
      <c r="B266" s="7">
        <v>25.09</v>
      </c>
      <c r="C266" s="7">
        <v>25.08</v>
      </c>
      <c r="D266" s="6">
        <f t="shared" si="4"/>
        <v>35854</v>
      </c>
      <c r="F266" s="16">
        <v>43524</v>
      </c>
      <c r="G266" s="7">
        <v>1.7199999999999995</v>
      </c>
      <c r="H266" s="7">
        <v>1.7899999999999996</v>
      </c>
    </row>
    <row r="267" spans="1:8" x14ac:dyDescent="0.25">
      <c r="A267" s="6">
        <v>35845</v>
      </c>
      <c r="B267" s="7">
        <v>24.87</v>
      </c>
      <c r="C267" s="7">
        <v>24.75</v>
      </c>
      <c r="D267" s="6">
        <f t="shared" si="4"/>
        <v>35854</v>
      </c>
      <c r="F267" s="16">
        <v>43555</v>
      </c>
      <c r="G267" s="7">
        <v>1.7199999999999995</v>
      </c>
      <c r="H267" s="7">
        <v>1.7899999999999996</v>
      </c>
    </row>
    <row r="268" spans="1:8" x14ac:dyDescent="0.25">
      <c r="A268" s="6">
        <v>35846</v>
      </c>
      <c r="B268" s="7">
        <v>24.72</v>
      </c>
      <c r="C268" s="7">
        <v>24.64</v>
      </c>
      <c r="D268" s="6">
        <f t="shared" si="4"/>
        <v>35854</v>
      </c>
      <c r="F268" s="16">
        <v>43585</v>
      </c>
      <c r="G268" s="7">
        <v>1.7199999999999995</v>
      </c>
      <c r="H268" s="7">
        <v>1.7899999999999996</v>
      </c>
    </row>
    <row r="269" spans="1:8" x14ac:dyDescent="0.25">
      <c r="A269" s="6">
        <v>35849</v>
      </c>
      <c r="B269" s="7">
        <v>24.33</v>
      </c>
      <c r="C269" s="7">
        <v>24.41</v>
      </c>
      <c r="D269" s="6">
        <f t="shared" si="4"/>
        <v>35854</v>
      </c>
      <c r="F269" s="16">
        <v>43616</v>
      </c>
      <c r="G269" s="7">
        <v>1.7199999999999995</v>
      </c>
      <c r="H269" s="7">
        <v>1.7899999999999996</v>
      </c>
    </row>
    <row r="270" spans="1:8" x14ac:dyDescent="0.25">
      <c r="A270" s="6">
        <v>35850</v>
      </c>
      <c r="B270" s="7">
        <v>24.18</v>
      </c>
      <c r="C270" s="7">
        <v>24.29</v>
      </c>
      <c r="D270" s="6">
        <f t="shared" si="4"/>
        <v>35854</v>
      </c>
      <c r="F270" s="16">
        <v>43646</v>
      </c>
      <c r="G270" s="7">
        <v>1.7199999999999995</v>
      </c>
      <c r="H270" s="7">
        <v>1.7899999999999996</v>
      </c>
    </row>
    <row r="271" spans="1:8" x14ac:dyDescent="0.25">
      <c r="A271" s="6">
        <v>35851</v>
      </c>
      <c r="B271" s="7">
        <v>24.09</v>
      </c>
      <c r="C271" s="7">
        <v>24.31</v>
      </c>
      <c r="D271" s="6">
        <f t="shared" si="4"/>
        <v>35854</v>
      </c>
      <c r="F271" s="16">
        <v>43677</v>
      </c>
      <c r="G271" s="7">
        <v>1.7199999999999995</v>
      </c>
      <c r="H271" s="7">
        <v>1.7899999999999994</v>
      </c>
    </row>
    <row r="272" spans="1:8" x14ac:dyDescent="0.25">
      <c r="A272" s="6">
        <v>35852</v>
      </c>
      <c r="B272" s="7">
        <v>24.18</v>
      </c>
      <c r="C272" s="7">
        <v>24.5</v>
      </c>
      <c r="D272" s="6">
        <f t="shared" si="4"/>
        <v>35854</v>
      </c>
      <c r="F272" s="16">
        <v>43708</v>
      </c>
      <c r="G272" s="7">
        <v>1.7199999999999995</v>
      </c>
      <c r="H272" s="7">
        <v>1.7899999999999996</v>
      </c>
    </row>
    <row r="273" spans="1:8" x14ac:dyDescent="0.25">
      <c r="A273" s="6">
        <v>35853</v>
      </c>
      <c r="B273" s="7">
        <v>24.33</v>
      </c>
      <c r="C273" s="7">
        <v>24.89</v>
      </c>
      <c r="D273" s="6">
        <f t="shared" si="4"/>
        <v>35854</v>
      </c>
      <c r="F273" s="16">
        <v>43738</v>
      </c>
      <c r="G273" s="7">
        <v>1.7199999999999995</v>
      </c>
      <c r="H273" s="7">
        <v>1.7899999999999996</v>
      </c>
    </row>
    <row r="274" spans="1:8" x14ac:dyDescent="0.25">
      <c r="A274" s="6">
        <v>35856</v>
      </c>
      <c r="B274" s="7">
        <v>24.28</v>
      </c>
      <c r="C274" s="7">
        <v>24.77</v>
      </c>
      <c r="D274" s="6">
        <f t="shared" si="4"/>
        <v>35885</v>
      </c>
      <c r="F274" s="16">
        <v>43769</v>
      </c>
      <c r="G274" s="7">
        <v>1.7156521739130439</v>
      </c>
      <c r="H274" s="7">
        <v>1.7899999999999994</v>
      </c>
    </row>
    <row r="275" spans="1:8" x14ac:dyDescent="0.25">
      <c r="A275" s="6">
        <v>35857</v>
      </c>
      <c r="B275" s="7">
        <v>24.38</v>
      </c>
      <c r="C275" s="7">
        <v>24.76</v>
      </c>
      <c r="D275" s="6">
        <f t="shared" si="4"/>
        <v>35885</v>
      </c>
      <c r="F275" s="16">
        <v>43799</v>
      </c>
      <c r="G275" s="7">
        <v>1.7100000000000004</v>
      </c>
      <c r="H275" s="7">
        <v>1.7899999999999996</v>
      </c>
    </row>
    <row r="276" spans="1:8" x14ac:dyDescent="0.25">
      <c r="A276" s="6">
        <v>35858</v>
      </c>
      <c r="B276" s="7">
        <v>24.38</v>
      </c>
      <c r="C276" s="7">
        <v>24.83</v>
      </c>
      <c r="D276" s="6">
        <f t="shared" si="4"/>
        <v>35885</v>
      </c>
      <c r="F276" s="16">
        <v>43830</v>
      </c>
      <c r="G276" s="7">
        <v>1.7038888888888886</v>
      </c>
      <c r="H276" s="7">
        <v>1.7899999999999996</v>
      </c>
    </row>
    <row r="277" spans="1:8" x14ac:dyDescent="0.25">
      <c r="A277" s="6">
        <v>35859</v>
      </c>
      <c r="B277" s="7">
        <v>24.36</v>
      </c>
      <c r="C277" s="7">
        <v>24.9</v>
      </c>
      <c r="D277" s="6">
        <f t="shared" si="4"/>
        <v>35885</v>
      </c>
      <c r="F277" s="16">
        <v>43861</v>
      </c>
      <c r="G277" s="7">
        <v>1.7100000000000004</v>
      </c>
      <c r="H277" s="7">
        <v>1.7899999999999996</v>
      </c>
    </row>
    <row r="278" spans="1:8" x14ac:dyDescent="0.25">
      <c r="A278" s="6">
        <v>35860</v>
      </c>
      <c r="B278" s="7">
        <v>24.38</v>
      </c>
      <c r="C278" s="7">
        <v>24.92</v>
      </c>
      <c r="D278" s="6">
        <f t="shared" si="4"/>
        <v>35885</v>
      </c>
      <c r="F278" s="16">
        <v>43890</v>
      </c>
      <c r="G278" s="7">
        <v>1.7100000000000004</v>
      </c>
      <c r="H278" s="7">
        <v>1.7894999999999996</v>
      </c>
    </row>
    <row r="279" spans="1:8" x14ac:dyDescent="0.25">
      <c r="A279" s="6">
        <v>35863</v>
      </c>
      <c r="B279" s="7">
        <v>24.41</v>
      </c>
      <c r="C279" s="7">
        <v>24.92</v>
      </c>
      <c r="D279" s="6">
        <f t="shared" si="4"/>
        <v>35885</v>
      </c>
      <c r="F279" s="16">
        <v>43921</v>
      </c>
      <c r="G279" s="7">
        <v>1.4481818181818185</v>
      </c>
      <c r="H279" s="7">
        <v>1.4877272727272726</v>
      </c>
    </row>
    <row r="280" spans="1:8" x14ac:dyDescent="0.25">
      <c r="A280" s="6">
        <v>35864</v>
      </c>
      <c r="B280" s="7">
        <v>24.37</v>
      </c>
      <c r="C280" s="7">
        <v>24.9</v>
      </c>
      <c r="D280" s="6">
        <f t="shared" si="4"/>
        <v>35885</v>
      </c>
      <c r="F280" s="16">
        <v>43951</v>
      </c>
      <c r="G280" s="7">
        <v>0.83142857142857118</v>
      </c>
      <c r="H280" s="7">
        <v>0.84285714285714319</v>
      </c>
    </row>
    <row r="281" spans="1:8" x14ac:dyDescent="0.25">
      <c r="A281" s="6">
        <v>35865</v>
      </c>
      <c r="B281" s="7">
        <v>24.35</v>
      </c>
      <c r="C281" s="7">
        <v>24.89</v>
      </c>
      <c r="D281" s="6">
        <f t="shared" si="4"/>
        <v>35885</v>
      </c>
      <c r="F281" s="16">
        <v>43982</v>
      </c>
      <c r="G281" s="7">
        <v>0.65999999999999981</v>
      </c>
      <c r="H281" s="7">
        <v>0.66999999999999971</v>
      </c>
    </row>
    <row r="282" spans="1:8" x14ac:dyDescent="0.25">
      <c r="A282" s="6">
        <v>35866</v>
      </c>
      <c r="B282" s="7">
        <v>24.35</v>
      </c>
      <c r="C282" s="7">
        <v>24.88</v>
      </c>
      <c r="D282" s="6">
        <f t="shared" si="4"/>
        <v>35885</v>
      </c>
      <c r="F282" s="16">
        <v>44012</v>
      </c>
      <c r="G282" s="7">
        <v>0.26857142857142852</v>
      </c>
      <c r="H282" s="7">
        <v>0.28857142857142859</v>
      </c>
    </row>
    <row r="283" spans="1:8" x14ac:dyDescent="0.25">
      <c r="A283" s="6">
        <v>35867</v>
      </c>
      <c r="B283" s="7">
        <v>24.34</v>
      </c>
      <c r="C283" s="7">
        <v>24.9</v>
      </c>
      <c r="D283" s="6">
        <f t="shared" si="4"/>
        <v>35885</v>
      </c>
      <c r="F283" s="16">
        <v>44043</v>
      </c>
      <c r="G283" s="7">
        <v>0.25086956521739134</v>
      </c>
      <c r="H283" s="7">
        <v>0.27913043478260885</v>
      </c>
    </row>
    <row r="284" spans="1:8" x14ac:dyDescent="0.25">
      <c r="A284" s="6">
        <v>35870</v>
      </c>
      <c r="B284" s="7">
        <v>24.4</v>
      </c>
      <c r="C284" s="7">
        <v>25.02</v>
      </c>
      <c r="D284" s="6">
        <f t="shared" si="4"/>
        <v>35885</v>
      </c>
      <c r="F284" s="16">
        <v>44074</v>
      </c>
      <c r="G284" s="7">
        <v>0.23000000000000009</v>
      </c>
      <c r="H284" s="7">
        <v>0.26999999999999991</v>
      </c>
    </row>
    <row r="285" spans="1:8" x14ac:dyDescent="0.25">
      <c r="A285" s="6">
        <v>35871</v>
      </c>
      <c r="B285" s="7">
        <v>24.41</v>
      </c>
      <c r="C285" s="7">
        <v>25.19</v>
      </c>
      <c r="D285" s="6">
        <f t="shared" si="4"/>
        <v>35885</v>
      </c>
      <c r="F285" s="16">
        <v>44104</v>
      </c>
      <c r="G285" s="7">
        <v>0.22636363636363635</v>
      </c>
      <c r="H285" s="7">
        <v>0.26272727272727264</v>
      </c>
    </row>
    <row r="286" spans="1:8" x14ac:dyDescent="0.25">
      <c r="A286" s="6">
        <v>35872</v>
      </c>
      <c r="B286" s="7">
        <v>24.46</v>
      </c>
      <c r="C286" s="7">
        <v>25.56</v>
      </c>
      <c r="D286" s="6">
        <f t="shared" si="4"/>
        <v>35885</v>
      </c>
      <c r="F286" s="16">
        <v>44135</v>
      </c>
      <c r="G286" s="7">
        <v>0.22000000000000003</v>
      </c>
      <c r="H286" s="7">
        <v>0.25318181818181817</v>
      </c>
    </row>
    <row r="287" spans="1:8" x14ac:dyDescent="0.25">
      <c r="A287" s="6">
        <v>35873</v>
      </c>
      <c r="B287" s="7">
        <v>24.55</v>
      </c>
      <c r="C287" s="7">
        <v>25.6</v>
      </c>
      <c r="D287" s="6">
        <f t="shared" si="4"/>
        <v>35885</v>
      </c>
      <c r="F287" s="16">
        <v>44165</v>
      </c>
      <c r="G287" s="7">
        <v>0.22000000000000006</v>
      </c>
      <c r="H287" s="7">
        <v>0.25</v>
      </c>
    </row>
    <row r="288" spans="1:8" x14ac:dyDescent="0.25">
      <c r="A288" s="6">
        <v>35874</v>
      </c>
      <c r="B288" s="7">
        <v>24.59</v>
      </c>
      <c r="C288" s="7">
        <v>25.56</v>
      </c>
      <c r="D288" s="6">
        <f t="shared" si="4"/>
        <v>35885</v>
      </c>
      <c r="F288" s="16">
        <v>44196</v>
      </c>
      <c r="G288" s="7">
        <v>0.21409090909090908</v>
      </c>
      <c r="H288" s="7">
        <v>0.25</v>
      </c>
    </row>
    <row r="289" spans="1:8" x14ac:dyDescent="0.25">
      <c r="A289" s="6">
        <v>35877</v>
      </c>
      <c r="B289" s="7">
        <v>24.6</v>
      </c>
      <c r="C289" s="7">
        <v>25.49</v>
      </c>
      <c r="D289" s="6">
        <f t="shared" si="4"/>
        <v>35885</v>
      </c>
      <c r="F289" s="16">
        <v>44227</v>
      </c>
      <c r="G289" s="7">
        <v>0.21</v>
      </c>
      <c r="H289" s="7">
        <v>0.25</v>
      </c>
    </row>
    <row r="290" spans="1:8" x14ac:dyDescent="0.25">
      <c r="A290" s="6">
        <v>35878</v>
      </c>
      <c r="B290" s="7">
        <v>24.69</v>
      </c>
      <c r="C290" s="7">
        <v>25.48</v>
      </c>
      <c r="D290" s="6">
        <f t="shared" si="4"/>
        <v>35885</v>
      </c>
      <c r="F290" s="16">
        <v>44255</v>
      </c>
      <c r="G290" s="7">
        <v>0.21000000000000002</v>
      </c>
      <c r="H290" s="7">
        <v>0.25</v>
      </c>
    </row>
    <row r="291" spans="1:8" x14ac:dyDescent="0.25">
      <c r="A291" s="6">
        <v>35879</v>
      </c>
      <c r="B291" s="7">
        <v>24.74</v>
      </c>
      <c r="C291" s="7">
        <v>25.37</v>
      </c>
      <c r="D291" s="6">
        <f t="shared" si="4"/>
        <v>35885</v>
      </c>
      <c r="F291" s="16">
        <v>44286</v>
      </c>
      <c r="G291" s="7">
        <v>0.21</v>
      </c>
      <c r="H291" s="7">
        <v>0.25</v>
      </c>
    </row>
    <row r="292" spans="1:8" x14ac:dyDescent="0.25">
      <c r="A292" s="6">
        <v>35880</v>
      </c>
      <c r="B292" s="7">
        <v>24.71</v>
      </c>
      <c r="C292" s="7">
        <v>25.23</v>
      </c>
      <c r="D292" s="6">
        <f t="shared" si="4"/>
        <v>35885</v>
      </c>
      <c r="F292" s="16">
        <v>44316</v>
      </c>
      <c r="G292" s="7">
        <v>0.21000000000000002</v>
      </c>
      <c r="H292" s="7">
        <v>0.24428571428571441</v>
      </c>
    </row>
    <row r="293" spans="1:8" x14ac:dyDescent="0.25">
      <c r="A293" s="6">
        <v>35881</v>
      </c>
      <c r="B293" s="7">
        <v>24.7</v>
      </c>
      <c r="C293" s="7">
        <v>25.17</v>
      </c>
      <c r="D293" s="6">
        <f t="shared" si="4"/>
        <v>35885</v>
      </c>
      <c r="F293" s="16">
        <v>44347</v>
      </c>
      <c r="G293" s="7">
        <v>0.21000000000000002</v>
      </c>
      <c r="H293" s="7">
        <v>0.2455</v>
      </c>
    </row>
    <row r="294" spans="1:8" x14ac:dyDescent="0.25">
      <c r="A294" s="6">
        <v>35884</v>
      </c>
      <c r="B294" s="7">
        <v>24.75</v>
      </c>
      <c r="C294" s="7">
        <v>25.2</v>
      </c>
      <c r="D294" s="6">
        <f t="shared" si="4"/>
        <v>35885</v>
      </c>
      <c r="F294" s="16">
        <v>44377</v>
      </c>
      <c r="G294" s="7">
        <v>0.21000000000000002</v>
      </c>
      <c r="H294" s="7">
        <v>0.25</v>
      </c>
    </row>
    <row r="295" spans="1:8" x14ac:dyDescent="0.25">
      <c r="A295" s="6">
        <v>35885</v>
      </c>
      <c r="B295" s="7">
        <v>24.77</v>
      </c>
      <c r="C295" s="7">
        <v>25.13</v>
      </c>
      <c r="D295" s="6">
        <f t="shared" si="4"/>
        <v>35885</v>
      </c>
      <c r="F295" s="16">
        <v>44408</v>
      </c>
      <c r="G295" s="7">
        <v>0.21</v>
      </c>
      <c r="H295" s="7">
        <v>0.25</v>
      </c>
    </row>
    <row r="296" spans="1:8" x14ac:dyDescent="0.25">
      <c r="A296" s="6">
        <v>35886</v>
      </c>
      <c r="B296" s="7">
        <v>24.71</v>
      </c>
      <c r="C296" s="7">
        <v>25.08</v>
      </c>
      <c r="D296" s="6">
        <f t="shared" si="4"/>
        <v>35915</v>
      </c>
      <c r="F296" s="16">
        <v>44439</v>
      </c>
      <c r="G296" s="7">
        <v>0.21136363636363639</v>
      </c>
      <c r="H296" s="7">
        <v>0.25045454545454543</v>
      </c>
    </row>
    <row r="297" spans="1:8" x14ac:dyDescent="0.25">
      <c r="A297" s="6">
        <v>35887</v>
      </c>
      <c r="B297" s="7">
        <v>24.69</v>
      </c>
      <c r="C297" s="7">
        <v>25.03</v>
      </c>
      <c r="D297" s="6">
        <f t="shared" si="4"/>
        <v>35915</v>
      </c>
      <c r="F297" s="16">
        <v>44469</v>
      </c>
      <c r="G297" s="7">
        <v>0.23909090909090921</v>
      </c>
      <c r="H297" s="7">
        <v>0.28681818181818186</v>
      </c>
    </row>
    <row r="298" spans="1:8" x14ac:dyDescent="0.25">
      <c r="A298" s="6">
        <v>35888</v>
      </c>
      <c r="B298" s="7">
        <v>24.68</v>
      </c>
      <c r="C298" s="7">
        <v>25.02</v>
      </c>
      <c r="D298" s="6">
        <f t="shared" si="4"/>
        <v>35915</v>
      </c>
      <c r="F298" s="16">
        <v>44500</v>
      </c>
      <c r="G298" s="7">
        <v>0.60571428571428576</v>
      </c>
      <c r="H298" s="7">
        <v>0.76285714285714279</v>
      </c>
    </row>
    <row r="299" spans="1:8" x14ac:dyDescent="0.25">
      <c r="A299" s="6">
        <v>35891</v>
      </c>
      <c r="B299" s="7">
        <v>24.65</v>
      </c>
      <c r="C299" s="7">
        <v>24.99</v>
      </c>
      <c r="D299" s="6">
        <f t="shared" si="4"/>
        <v>35915</v>
      </c>
      <c r="F299" s="16">
        <v>44530</v>
      </c>
      <c r="G299" s="7">
        <v>1.5944999999999998</v>
      </c>
      <c r="H299" s="7">
        <v>1.92</v>
      </c>
    </row>
    <row r="300" spans="1:8" x14ac:dyDescent="0.25">
      <c r="A300" s="6">
        <v>35892</v>
      </c>
      <c r="B300" s="7">
        <v>24.63</v>
      </c>
      <c r="C300" s="7">
        <v>24.9</v>
      </c>
      <c r="D300" s="6">
        <f t="shared" si="4"/>
        <v>35915</v>
      </c>
      <c r="F300" s="16">
        <v>44561</v>
      </c>
      <c r="G300" s="7">
        <v>2.350869565217391</v>
      </c>
      <c r="H300" s="7">
        <v>2.6352173913043484</v>
      </c>
    </row>
    <row r="301" spans="1:8" x14ac:dyDescent="0.25">
      <c r="A301" s="6">
        <v>35893</v>
      </c>
      <c r="B301" s="7">
        <v>24.64</v>
      </c>
      <c r="C301" s="7">
        <v>24.87</v>
      </c>
      <c r="D301" s="6">
        <f t="shared" si="4"/>
        <v>35915</v>
      </c>
      <c r="F301" s="16">
        <v>44592</v>
      </c>
      <c r="G301" s="7">
        <v>2.7930000000000001</v>
      </c>
      <c r="H301" s="7">
        <v>3.1734999999999993</v>
      </c>
    </row>
    <row r="302" spans="1:8" x14ac:dyDescent="0.25">
      <c r="A302" s="6">
        <v>35894</v>
      </c>
      <c r="B302" s="7">
        <v>24.6</v>
      </c>
      <c r="C302" s="7">
        <v>24.78</v>
      </c>
      <c r="D302" s="6">
        <f t="shared" si="4"/>
        <v>35915</v>
      </c>
      <c r="F302" s="16">
        <v>44620</v>
      </c>
      <c r="G302" s="7">
        <v>3.3310000000000004</v>
      </c>
      <c r="H302" s="7">
        <v>3.7754999999999987</v>
      </c>
    </row>
    <row r="303" spans="1:8" x14ac:dyDescent="0.25">
      <c r="A303" s="6">
        <v>35899</v>
      </c>
      <c r="B303" s="7">
        <v>24.55</v>
      </c>
      <c r="C303" s="7">
        <v>24.71</v>
      </c>
      <c r="D303" s="6">
        <f t="shared" si="4"/>
        <v>35915</v>
      </c>
      <c r="F303" s="16">
        <v>44651</v>
      </c>
      <c r="G303" s="7">
        <v>4.2673913043478251</v>
      </c>
      <c r="H303" s="7">
        <v>4.6199999999999992</v>
      </c>
    </row>
    <row r="304" spans="1:8" x14ac:dyDescent="0.25">
      <c r="A304" s="6">
        <v>35900</v>
      </c>
      <c r="B304" s="7">
        <v>24.52</v>
      </c>
      <c r="C304" s="7">
        <v>24.71</v>
      </c>
      <c r="D304" s="6">
        <f t="shared" si="4"/>
        <v>35915</v>
      </c>
      <c r="F304" s="16">
        <v>44681</v>
      </c>
      <c r="G304" s="7">
        <v>5.4794999999999998</v>
      </c>
      <c r="H304" s="7">
        <v>5.7230000000000008</v>
      </c>
    </row>
    <row r="305" spans="1:8" x14ac:dyDescent="0.25">
      <c r="A305" s="6">
        <v>35901</v>
      </c>
      <c r="B305" s="7">
        <v>24.53</v>
      </c>
      <c r="C305" s="7">
        <v>24.72</v>
      </c>
      <c r="D305" s="6">
        <f t="shared" si="4"/>
        <v>35915</v>
      </c>
      <c r="F305" s="16">
        <v>44712</v>
      </c>
      <c r="G305" s="7">
        <v>6.4214285714285726</v>
      </c>
      <c r="H305" s="7">
        <v>6.6457142857142841</v>
      </c>
    </row>
    <row r="306" spans="1:8" x14ac:dyDescent="0.25">
      <c r="A306" s="6">
        <v>35902</v>
      </c>
      <c r="B306" s="7">
        <v>24.52</v>
      </c>
      <c r="C306" s="7">
        <v>24.69</v>
      </c>
      <c r="D306" s="6">
        <f t="shared" si="4"/>
        <v>35915</v>
      </c>
      <c r="F306" s="16">
        <v>44742</v>
      </c>
      <c r="G306" s="7">
        <v>6.8485714285714296</v>
      </c>
      <c r="H306" s="7">
        <v>7.1152380952380945</v>
      </c>
    </row>
    <row r="307" spans="1:8" x14ac:dyDescent="0.25">
      <c r="A307" s="6">
        <v>35905</v>
      </c>
      <c r="B307" s="7">
        <v>24.48</v>
      </c>
      <c r="C307" s="7">
        <v>24.61</v>
      </c>
      <c r="D307" s="6">
        <f t="shared" si="4"/>
        <v>35915</v>
      </c>
      <c r="F307" s="16">
        <v>44773</v>
      </c>
      <c r="G307" s="7">
        <v>7.027619047619047</v>
      </c>
      <c r="H307" s="7">
        <v>7.3257142857142883</v>
      </c>
    </row>
    <row r="308" spans="1:8" x14ac:dyDescent="0.25">
      <c r="A308" s="6">
        <v>35906</v>
      </c>
      <c r="B308" s="7">
        <v>24.48</v>
      </c>
      <c r="C308" s="7">
        <v>24.65</v>
      </c>
      <c r="D308" s="6">
        <f t="shared" si="4"/>
        <v>35915</v>
      </c>
      <c r="F308" s="16">
        <v>44804</v>
      </c>
      <c r="G308" s="7">
        <v>7.0427272727272738</v>
      </c>
      <c r="H308" s="7">
        <v>7.3004545454545458</v>
      </c>
    </row>
    <row r="309" spans="1:8" x14ac:dyDescent="0.25">
      <c r="A309" s="6">
        <v>35907</v>
      </c>
      <c r="B309" s="7">
        <v>24.3</v>
      </c>
      <c r="C309" s="7">
        <v>24.49</v>
      </c>
      <c r="D309" s="6">
        <f t="shared" si="4"/>
        <v>35915</v>
      </c>
      <c r="F309" s="16">
        <v>44834</v>
      </c>
      <c r="G309" s="7">
        <v>7.1563636363636371</v>
      </c>
      <c r="H309" s="7">
        <v>7.3349999999999964</v>
      </c>
    </row>
    <row r="310" spans="1:8" x14ac:dyDescent="0.25">
      <c r="A310" s="6">
        <v>35908</v>
      </c>
      <c r="B310" s="7">
        <v>24</v>
      </c>
      <c r="C310" s="7">
        <v>24</v>
      </c>
      <c r="D310" s="6">
        <f t="shared" si="4"/>
        <v>35915</v>
      </c>
      <c r="F310" s="16">
        <v>44865</v>
      </c>
      <c r="G310" s="7">
        <v>7.341904761904761</v>
      </c>
      <c r="H310" s="7">
        <v>7.5119047619047636</v>
      </c>
    </row>
    <row r="311" spans="1:8" x14ac:dyDescent="0.25">
      <c r="A311" s="6">
        <v>35909</v>
      </c>
      <c r="B311" s="7">
        <v>23.99</v>
      </c>
      <c r="C311" s="7">
        <v>24.03</v>
      </c>
      <c r="D311" s="6">
        <f t="shared" si="4"/>
        <v>35915</v>
      </c>
      <c r="F311" s="16">
        <v>44895</v>
      </c>
      <c r="G311" s="7">
        <v>7.4295000000000018</v>
      </c>
      <c r="H311" s="7">
        <v>7.6265000000000018</v>
      </c>
    </row>
    <row r="312" spans="1:8" x14ac:dyDescent="0.25">
      <c r="A312" s="6">
        <v>35912</v>
      </c>
      <c r="B312" s="7">
        <v>23.7</v>
      </c>
      <c r="C312" s="7">
        <v>23.81</v>
      </c>
      <c r="D312" s="6">
        <f t="shared" si="4"/>
        <v>35915</v>
      </c>
      <c r="F312" s="16">
        <v>44926</v>
      </c>
      <c r="G312" s="7">
        <v>7.1080952380952382</v>
      </c>
      <c r="H312" s="7">
        <v>7.2504761904761885</v>
      </c>
    </row>
    <row r="313" spans="1:8" x14ac:dyDescent="0.25">
      <c r="A313" s="6">
        <v>35913</v>
      </c>
      <c r="B313" s="7">
        <v>23.7</v>
      </c>
      <c r="C313" s="7">
        <v>23.8</v>
      </c>
      <c r="D313" s="6">
        <f t="shared" si="4"/>
        <v>35915</v>
      </c>
      <c r="F313" s="16">
        <v>44957</v>
      </c>
      <c r="G313" s="7">
        <v>6.9499999999999993</v>
      </c>
      <c r="H313" s="7">
        <v>7.0338095238095244</v>
      </c>
    </row>
    <row r="314" spans="1:8" x14ac:dyDescent="0.25">
      <c r="A314" s="6">
        <v>35914</v>
      </c>
      <c r="B314" s="7">
        <v>23.74</v>
      </c>
      <c r="C314" s="7">
        <v>23.86</v>
      </c>
      <c r="D314" s="6">
        <f t="shared" si="4"/>
        <v>35915</v>
      </c>
      <c r="F314" s="16">
        <v>44985</v>
      </c>
      <c r="G314" s="7">
        <v>6.9344999999999999</v>
      </c>
      <c r="H314" s="7">
        <v>6.9955000000000016</v>
      </c>
    </row>
    <row r="315" spans="1:8" x14ac:dyDescent="0.25">
      <c r="A315" s="6">
        <v>35915</v>
      </c>
      <c r="B315" s="7">
        <v>23.66</v>
      </c>
      <c r="C315" s="7">
        <v>23.74</v>
      </c>
      <c r="D315" s="6">
        <f t="shared" si="4"/>
        <v>35915</v>
      </c>
      <c r="F315" s="16">
        <v>45016</v>
      </c>
      <c r="G315" s="7">
        <v>6.9165217391304363</v>
      </c>
      <c r="H315" s="7">
        <v>6.9756521739130424</v>
      </c>
    </row>
    <row r="316" spans="1:8" x14ac:dyDescent="0.25">
      <c r="A316" s="6">
        <v>35916</v>
      </c>
      <c r="B316" s="7">
        <v>23.66</v>
      </c>
      <c r="C316" s="7">
        <v>23.74</v>
      </c>
      <c r="D316" s="6">
        <f t="shared" si="4"/>
        <v>35946</v>
      </c>
      <c r="F316" s="16">
        <v>45046</v>
      </c>
      <c r="G316" s="7">
        <v>6.900000000000003</v>
      </c>
      <c r="H316" s="7">
        <v>6.9505263157894754</v>
      </c>
    </row>
    <row r="317" spans="1:8" x14ac:dyDescent="0.25">
      <c r="A317" s="6">
        <v>35920</v>
      </c>
      <c r="B317" s="7">
        <v>23.58</v>
      </c>
      <c r="C317" s="7">
        <v>23.65</v>
      </c>
      <c r="D317" s="6">
        <f t="shared" si="4"/>
        <v>35946</v>
      </c>
      <c r="F317" s="16">
        <v>45077</v>
      </c>
      <c r="G317" s="7">
        <v>6.8995238095238118</v>
      </c>
      <c r="H317" s="7">
        <v>6.9500000000000011</v>
      </c>
    </row>
    <row r="318" spans="1:8" x14ac:dyDescent="0.25">
      <c r="A318" s="6">
        <v>35921</v>
      </c>
      <c r="B318" s="7">
        <v>23.56</v>
      </c>
      <c r="C318" s="7">
        <v>23.65</v>
      </c>
      <c r="D318" s="6">
        <f t="shared" si="4"/>
        <v>35946</v>
      </c>
      <c r="F318" s="16">
        <v>45107</v>
      </c>
      <c r="G318" s="7">
        <v>6.900000000000003</v>
      </c>
      <c r="H318" s="7">
        <v>6.9500000000000011</v>
      </c>
    </row>
    <row r="319" spans="1:8" x14ac:dyDescent="0.25">
      <c r="A319" s="6">
        <v>35922</v>
      </c>
      <c r="B319" s="7">
        <v>23.54</v>
      </c>
      <c r="C319" s="7">
        <v>23.65</v>
      </c>
      <c r="D319" s="6">
        <f t="shared" si="4"/>
        <v>35946</v>
      </c>
      <c r="F319" s="16">
        <v>45138</v>
      </c>
      <c r="G319" s="7">
        <v>6.8147619047619052</v>
      </c>
      <c r="H319" s="7">
        <v>6.7600000000000007</v>
      </c>
    </row>
    <row r="320" spans="1:8" x14ac:dyDescent="0.25">
      <c r="A320" s="6">
        <v>35923</v>
      </c>
      <c r="B320" s="7">
        <v>23.57</v>
      </c>
      <c r="C320" s="7">
        <v>23.63</v>
      </c>
      <c r="D320" s="6">
        <f t="shared" si="4"/>
        <v>35946</v>
      </c>
      <c r="F320" s="16">
        <v>45169</v>
      </c>
      <c r="G320" s="7">
        <v>6.6913636363636364</v>
      </c>
      <c r="H320" s="7">
        <v>6.5472727272727296</v>
      </c>
    </row>
    <row r="321" spans="1:8" x14ac:dyDescent="0.25">
      <c r="A321" s="6">
        <v>35926</v>
      </c>
      <c r="B321" s="7">
        <v>23.55</v>
      </c>
      <c r="C321" s="7">
        <v>23.63</v>
      </c>
      <c r="D321" s="6">
        <f t="shared" si="4"/>
        <v>35946</v>
      </c>
      <c r="F321" s="16">
        <v>45199</v>
      </c>
      <c r="G321" s="7">
        <v>5.9923809523809526</v>
      </c>
      <c r="H321" s="7">
        <v>5.8376190476190484</v>
      </c>
    </row>
    <row r="322" spans="1:8" x14ac:dyDescent="0.25">
      <c r="A322" s="6">
        <v>35927</v>
      </c>
      <c r="B322" s="7">
        <v>23.48</v>
      </c>
      <c r="C322" s="7">
        <v>23.57</v>
      </c>
      <c r="D322" s="6">
        <f t="shared" si="4"/>
        <v>35946</v>
      </c>
      <c r="F322" s="16">
        <v>45230</v>
      </c>
      <c r="G322" s="7">
        <v>5.6831818181818194</v>
      </c>
      <c r="H322" s="7">
        <v>5.5781818181818172</v>
      </c>
    </row>
    <row r="323" spans="1:8" x14ac:dyDescent="0.25">
      <c r="A323" s="6">
        <v>35928</v>
      </c>
      <c r="B323" s="7">
        <v>23.46</v>
      </c>
      <c r="C323" s="7">
        <v>23.55</v>
      </c>
      <c r="D323" s="6">
        <f t="shared" ref="D323:D386" si="5">EOMONTH(A323,0)</f>
        <v>35946</v>
      </c>
      <c r="F323" s="16">
        <v>45260</v>
      </c>
      <c r="G323" s="7">
        <v>5.769047619047619</v>
      </c>
      <c r="H323" s="7">
        <v>5.7314285714285713</v>
      </c>
    </row>
    <row r="324" spans="1:8" x14ac:dyDescent="0.25">
      <c r="A324" s="6">
        <v>35929</v>
      </c>
      <c r="B324" s="7">
        <v>23.45</v>
      </c>
      <c r="C324" s="7">
        <v>23.54</v>
      </c>
      <c r="D324" s="6">
        <f t="shared" si="5"/>
        <v>35946</v>
      </c>
      <c r="F324" s="16">
        <v>45291</v>
      </c>
      <c r="G324" s="7">
        <v>5.8526315789473689</v>
      </c>
      <c r="H324" s="7">
        <v>5.820526315789472</v>
      </c>
    </row>
    <row r="325" spans="1:8" x14ac:dyDescent="0.25">
      <c r="A325" s="6">
        <v>35930</v>
      </c>
      <c r="B325" s="7">
        <v>23.42</v>
      </c>
      <c r="C325" s="7">
        <v>23.49</v>
      </c>
      <c r="D325" s="6">
        <f t="shared" si="5"/>
        <v>35946</v>
      </c>
      <c r="F325" s="16">
        <v>45322</v>
      </c>
      <c r="G325" s="7">
        <v>5.8654545454545453</v>
      </c>
      <c r="H325" s="7">
        <v>5.8386363636363621</v>
      </c>
    </row>
    <row r="326" spans="1:8" x14ac:dyDescent="0.25">
      <c r="A326" s="6">
        <v>35933</v>
      </c>
      <c r="B326" s="7">
        <v>23.38</v>
      </c>
      <c r="C326" s="7">
        <v>23.45</v>
      </c>
      <c r="D326" s="6">
        <f t="shared" si="5"/>
        <v>35946</v>
      </c>
      <c r="F326" s="16">
        <v>45351</v>
      </c>
      <c r="G326" s="7">
        <v>5.8580952380952374</v>
      </c>
      <c r="H326" s="7">
        <v>5.853809523809522</v>
      </c>
    </row>
    <row r="327" spans="1:8" x14ac:dyDescent="0.25">
      <c r="A327" s="6">
        <v>35934</v>
      </c>
      <c r="B327" s="7">
        <v>23.33</v>
      </c>
      <c r="C327" s="7">
        <v>23.43</v>
      </c>
      <c r="D327" s="6">
        <f t="shared" si="5"/>
        <v>35946</v>
      </c>
      <c r="F327" s="16">
        <v>45382</v>
      </c>
      <c r="G327" s="7">
        <v>5.8580952380952374</v>
      </c>
      <c r="H327" s="7">
        <v>5.8580952380952382</v>
      </c>
    </row>
    <row r="328" spans="1:8" x14ac:dyDescent="0.25">
      <c r="A328" s="6">
        <v>35935</v>
      </c>
      <c r="B328" s="7">
        <v>23.3</v>
      </c>
      <c r="C328" s="7">
        <v>23.45</v>
      </c>
      <c r="D328" s="6">
        <f t="shared" si="5"/>
        <v>35946</v>
      </c>
      <c r="F328" s="16">
        <v>45412</v>
      </c>
      <c r="G328" s="7">
        <v>5.8638095238095236</v>
      </c>
      <c r="H328" s="7">
        <v>5.8671428571428592</v>
      </c>
    </row>
    <row r="329" spans="1:8" x14ac:dyDescent="0.25">
      <c r="A329" s="6">
        <v>35936</v>
      </c>
      <c r="B329" s="7">
        <v>22.28</v>
      </c>
      <c r="C329" s="7">
        <v>22.44</v>
      </c>
      <c r="D329" s="6">
        <f t="shared" si="5"/>
        <v>35946</v>
      </c>
      <c r="F329" s="16">
        <v>45443</v>
      </c>
      <c r="G329" s="7">
        <v>5.854499999999998</v>
      </c>
      <c r="H329" s="7">
        <v>5.8609999999999998</v>
      </c>
    </row>
    <row r="330" spans="1:8" x14ac:dyDescent="0.25">
      <c r="A330" s="6">
        <v>35937</v>
      </c>
      <c r="B330" s="7">
        <v>22.22</v>
      </c>
      <c r="C330" s="7">
        <v>22.39</v>
      </c>
      <c r="D330" s="6">
        <f t="shared" si="5"/>
        <v>35946</v>
      </c>
      <c r="F330" s="16">
        <v>45473</v>
      </c>
      <c r="G330" s="7">
        <v>5.8509999999999973</v>
      </c>
      <c r="H330" s="7">
        <v>5.8594999999999997</v>
      </c>
    </row>
    <row r="331" spans="1:8" x14ac:dyDescent="0.25">
      <c r="A331" s="6">
        <v>35941</v>
      </c>
      <c r="B331" s="7">
        <v>21.98</v>
      </c>
      <c r="C331" s="7">
        <v>22.4</v>
      </c>
      <c r="D331" s="6">
        <f t="shared" si="5"/>
        <v>35946</v>
      </c>
      <c r="F331" s="16">
        <v>45504</v>
      </c>
      <c r="G331" s="7">
        <v>5.8580952380952382</v>
      </c>
      <c r="H331" s="7">
        <v>5.8676190476190486</v>
      </c>
    </row>
    <row r="332" spans="1:8" x14ac:dyDescent="0.25">
      <c r="A332" s="6">
        <v>35942</v>
      </c>
      <c r="B332" s="7">
        <v>22.01</v>
      </c>
      <c r="C332" s="7">
        <v>22.49</v>
      </c>
      <c r="D332" s="6">
        <f t="shared" si="5"/>
        <v>35946</v>
      </c>
    </row>
    <row r="333" spans="1:8" x14ac:dyDescent="0.25">
      <c r="A333" s="6">
        <v>35943</v>
      </c>
      <c r="B333" s="7">
        <v>22.02</v>
      </c>
      <c r="C333" s="7">
        <v>22.5</v>
      </c>
      <c r="D333" s="6">
        <f t="shared" si="5"/>
        <v>35946</v>
      </c>
    </row>
    <row r="334" spans="1:8" x14ac:dyDescent="0.25">
      <c r="A334" s="6">
        <v>35944</v>
      </c>
      <c r="B334" s="7">
        <v>22.12</v>
      </c>
      <c r="C334" s="7">
        <v>22.52</v>
      </c>
      <c r="D334" s="6">
        <f t="shared" si="5"/>
        <v>35946</v>
      </c>
    </row>
    <row r="335" spans="1:8" x14ac:dyDescent="0.25">
      <c r="A335" s="6">
        <v>35947</v>
      </c>
      <c r="B335" s="7">
        <v>22.15</v>
      </c>
      <c r="C335" s="7">
        <v>22.4</v>
      </c>
      <c r="D335" s="6">
        <f t="shared" si="5"/>
        <v>35976</v>
      </c>
    </row>
    <row r="336" spans="1:8" x14ac:dyDescent="0.25">
      <c r="A336" s="6">
        <v>35948</v>
      </c>
      <c r="B336" s="7">
        <v>22.18</v>
      </c>
      <c r="C336" s="7">
        <v>22.31</v>
      </c>
      <c r="D336" s="6">
        <f t="shared" si="5"/>
        <v>35976</v>
      </c>
    </row>
    <row r="337" spans="1:4" x14ac:dyDescent="0.25">
      <c r="A337" s="6">
        <v>35949</v>
      </c>
      <c r="B337" s="7">
        <v>22.16</v>
      </c>
      <c r="C337" s="7">
        <v>22.27</v>
      </c>
      <c r="D337" s="6">
        <f t="shared" si="5"/>
        <v>35976</v>
      </c>
    </row>
    <row r="338" spans="1:4" x14ac:dyDescent="0.25">
      <c r="A338" s="6">
        <v>35950</v>
      </c>
      <c r="B338" s="7">
        <v>22.15</v>
      </c>
      <c r="C338" s="7">
        <v>22.22</v>
      </c>
      <c r="D338" s="6">
        <f t="shared" si="5"/>
        <v>35976</v>
      </c>
    </row>
    <row r="339" spans="1:4" x14ac:dyDescent="0.25">
      <c r="A339" s="6">
        <v>35951</v>
      </c>
      <c r="B339" s="7">
        <v>22.1</v>
      </c>
      <c r="C339" s="7">
        <v>22.21</v>
      </c>
      <c r="D339" s="6">
        <f t="shared" si="5"/>
        <v>35976</v>
      </c>
    </row>
    <row r="340" spans="1:4" x14ac:dyDescent="0.25">
      <c r="A340" s="6">
        <v>35954</v>
      </c>
      <c r="B340" s="7">
        <v>21.94</v>
      </c>
      <c r="C340" s="7">
        <v>22.08</v>
      </c>
      <c r="D340" s="6">
        <f t="shared" si="5"/>
        <v>35976</v>
      </c>
    </row>
    <row r="341" spans="1:4" x14ac:dyDescent="0.25">
      <c r="A341" s="6">
        <v>35955</v>
      </c>
      <c r="B341" s="7">
        <v>21.9</v>
      </c>
      <c r="C341" s="7">
        <v>22.02</v>
      </c>
      <c r="D341" s="6">
        <f t="shared" si="5"/>
        <v>35976</v>
      </c>
    </row>
    <row r="342" spans="1:4" x14ac:dyDescent="0.25">
      <c r="A342" s="6">
        <v>35956</v>
      </c>
      <c r="B342" s="7">
        <v>21.83</v>
      </c>
      <c r="C342" s="7">
        <v>22.02</v>
      </c>
      <c r="D342" s="6">
        <f t="shared" si="5"/>
        <v>35976</v>
      </c>
    </row>
    <row r="343" spans="1:4" x14ac:dyDescent="0.25">
      <c r="A343" s="6">
        <v>35957</v>
      </c>
      <c r="B343" s="7">
        <v>21.83</v>
      </c>
      <c r="C343" s="7">
        <v>22.02</v>
      </c>
      <c r="D343" s="6">
        <f t="shared" si="5"/>
        <v>35976</v>
      </c>
    </row>
    <row r="344" spans="1:4" x14ac:dyDescent="0.25">
      <c r="A344" s="6">
        <v>35958</v>
      </c>
      <c r="B344" s="7">
        <v>21.81</v>
      </c>
      <c r="C344" s="7">
        <v>22.04</v>
      </c>
      <c r="D344" s="6">
        <f t="shared" si="5"/>
        <v>35976</v>
      </c>
    </row>
    <row r="345" spans="1:4" x14ac:dyDescent="0.25">
      <c r="A345" s="6">
        <v>35961</v>
      </c>
      <c r="B345" s="7">
        <v>21.83</v>
      </c>
      <c r="C345" s="7">
        <v>22.02</v>
      </c>
      <c r="D345" s="6">
        <f t="shared" si="5"/>
        <v>35976</v>
      </c>
    </row>
    <row r="346" spans="1:4" x14ac:dyDescent="0.25">
      <c r="A346" s="6">
        <v>35962</v>
      </c>
      <c r="B346" s="7">
        <v>21.82</v>
      </c>
      <c r="C346" s="7">
        <v>22</v>
      </c>
      <c r="D346" s="6">
        <f t="shared" si="5"/>
        <v>35976</v>
      </c>
    </row>
    <row r="347" spans="1:4" x14ac:dyDescent="0.25">
      <c r="A347" s="6">
        <v>35963</v>
      </c>
      <c r="B347" s="7">
        <v>21.71</v>
      </c>
      <c r="C347" s="7">
        <v>21.88</v>
      </c>
      <c r="D347" s="6">
        <f t="shared" si="5"/>
        <v>35976</v>
      </c>
    </row>
    <row r="348" spans="1:4" x14ac:dyDescent="0.25">
      <c r="A348" s="6">
        <v>35964</v>
      </c>
      <c r="B348" s="7">
        <v>21.66</v>
      </c>
      <c r="C348" s="7">
        <v>21.95</v>
      </c>
      <c r="D348" s="6">
        <f t="shared" si="5"/>
        <v>35976</v>
      </c>
    </row>
    <row r="349" spans="1:4" x14ac:dyDescent="0.25">
      <c r="A349" s="6">
        <v>35965</v>
      </c>
      <c r="B349" s="7">
        <v>21.82</v>
      </c>
      <c r="C349" s="7">
        <v>22.21</v>
      </c>
      <c r="D349" s="6">
        <f t="shared" si="5"/>
        <v>35976</v>
      </c>
    </row>
    <row r="350" spans="1:4" x14ac:dyDescent="0.25">
      <c r="A350" s="6">
        <v>35968</v>
      </c>
      <c r="B350" s="7">
        <v>21.84</v>
      </c>
      <c r="C350" s="7">
        <v>22.15</v>
      </c>
      <c r="D350" s="6">
        <f t="shared" si="5"/>
        <v>35976</v>
      </c>
    </row>
    <row r="351" spans="1:4" x14ac:dyDescent="0.25">
      <c r="A351" s="6">
        <v>35969</v>
      </c>
      <c r="B351" s="7">
        <v>21.85</v>
      </c>
      <c r="C351" s="7">
        <v>22.15</v>
      </c>
      <c r="D351" s="6">
        <f t="shared" si="5"/>
        <v>35976</v>
      </c>
    </row>
    <row r="352" spans="1:4" x14ac:dyDescent="0.25">
      <c r="A352" s="6">
        <v>35970</v>
      </c>
      <c r="B352" s="7">
        <v>21.8</v>
      </c>
      <c r="C352" s="7">
        <v>22.18</v>
      </c>
      <c r="D352" s="6">
        <f t="shared" si="5"/>
        <v>35976</v>
      </c>
    </row>
    <row r="353" spans="1:4" x14ac:dyDescent="0.25">
      <c r="A353" s="6">
        <v>35971</v>
      </c>
      <c r="B353" s="7">
        <v>21.69</v>
      </c>
      <c r="C353" s="7">
        <v>22.11</v>
      </c>
      <c r="D353" s="6">
        <f t="shared" si="5"/>
        <v>35976</v>
      </c>
    </row>
    <row r="354" spans="1:4" x14ac:dyDescent="0.25">
      <c r="A354" s="6">
        <v>35972</v>
      </c>
      <c r="B354" s="7">
        <v>21.69</v>
      </c>
      <c r="C354" s="7">
        <v>22.11</v>
      </c>
      <c r="D354" s="6">
        <f t="shared" si="5"/>
        <v>35976</v>
      </c>
    </row>
    <row r="355" spans="1:4" x14ac:dyDescent="0.25">
      <c r="A355" s="6">
        <v>35975</v>
      </c>
      <c r="B355" s="7">
        <v>21.71</v>
      </c>
      <c r="C355" s="7">
        <v>22.15</v>
      </c>
      <c r="D355" s="6">
        <f t="shared" si="5"/>
        <v>35976</v>
      </c>
    </row>
    <row r="356" spans="1:4" x14ac:dyDescent="0.25">
      <c r="A356" s="6">
        <v>35976</v>
      </c>
      <c r="B356" s="7">
        <v>21.67</v>
      </c>
      <c r="C356" s="7">
        <v>22.15</v>
      </c>
      <c r="D356" s="6">
        <f t="shared" si="5"/>
        <v>35976</v>
      </c>
    </row>
    <row r="357" spans="1:4" x14ac:dyDescent="0.25">
      <c r="A357" s="6">
        <v>35977</v>
      </c>
      <c r="B357" s="7">
        <v>21.64</v>
      </c>
      <c r="C357" s="7">
        <v>22.1</v>
      </c>
      <c r="D357" s="6">
        <f t="shared" si="5"/>
        <v>36007</v>
      </c>
    </row>
    <row r="358" spans="1:4" x14ac:dyDescent="0.25">
      <c r="A358" s="6">
        <v>35978</v>
      </c>
      <c r="B358" s="7">
        <v>21.64</v>
      </c>
      <c r="C358" s="7">
        <v>22.02</v>
      </c>
      <c r="D358" s="6">
        <f t="shared" si="5"/>
        <v>36007</v>
      </c>
    </row>
    <row r="359" spans="1:4" x14ac:dyDescent="0.25">
      <c r="A359" s="6">
        <v>35979</v>
      </c>
      <c r="B359" s="7">
        <v>21.65</v>
      </c>
      <c r="C359" s="7">
        <v>21.99</v>
      </c>
      <c r="D359" s="6">
        <f t="shared" si="5"/>
        <v>36007</v>
      </c>
    </row>
    <row r="360" spans="1:4" x14ac:dyDescent="0.25">
      <c r="A360" s="6">
        <v>35982</v>
      </c>
      <c r="B360" s="7">
        <v>21.65</v>
      </c>
      <c r="C360" s="7">
        <v>21.97</v>
      </c>
      <c r="D360" s="6">
        <f t="shared" si="5"/>
        <v>36007</v>
      </c>
    </row>
    <row r="361" spans="1:4" x14ac:dyDescent="0.25">
      <c r="A361" s="6">
        <v>35983</v>
      </c>
      <c r="B361" s="7">
        <v>21.65</v>
      </c>
      <c r="C361" s="7">
        <v>21.88</v>
      </c>
      <c r="D361" s="6">
        <f t="shared" si="5"/>
        <v>36007</v>
      </c>
    </row>
    <row r="362" spans="1:4" x14ac:dyDescent="0.25">
      <c r="A362" s="6">
        <v>35984</v>
      </c>
      <c r="B362" s="7">
        <v>21.63</v>
      </c>
      <c r="C362" s="7">
        <v>21.85</v>
      </c>
      <c r="D362" s="6">
        <f t="shared" si="5"/>
        <v>36007</v>
      </c>
    </row>
    <row r="363" spans="1:4" x14ac:dyDescent="0.25">
      <c r="A363" s="6">
        <v>35985</v>
      </c>
      <c r="B363" s="7">
        <v>21.64</v>
      </c>
      <c r="C363" s="7">
        <v>21.89</v>
      </c>
      <c r="D363" s="6">
        <f t="shared" si="5"/>
        <v>36007</v>
      </c>
    </row>
    <row r="364" spans="1:4" x14ac:dyDescent="0.25">
      <c r="A364" s="6">
        <v>35986</v>
      </c>
      <c r="B364" s="7">
        <v>21.6</v>
      </c>
      <c r="C364" s="7">
        <v>21.87</v>
      </c>
      <c r="D364" s="6">
        <f t="shared" si="5"/>
        <v>36007</v>
      </c>
    </row>
    <row r="365" spans="1:4" x14ac:dyDescent="0.25">
      <c r="A365" s="6">
        <v>35989</v>
      </c>
      <c r="B365" s="7">
        <v>21.58</v>
      </c>
      <c r="C365" s="7">
        <v>21.87</v>
      </c>
      <c r="D365" s="6">
        <f t="shared" si="5"/>
        <v>36007</v>
      </c>
    </row>
    <row r="366" spans="1:4" x14ac:dyDescent="0.25">
      <c r="A366" s="6">
        <v>35990</v>
      </c>
      <c r="B366" s="7">
        <v>21.5</v>
      </c>
      <c r="C366" s="7">
        <v>21.76</v>
      </c>
      <c r="D366" s="6">
        <f t="shared" si="5"/>
        <v>36007</v>
      </c>
    </row>
    <row r="367" spans="1:4" x14ac:dyDescent="0.25">
      <c r="A367" s="6">
        <v>35991</v>
      </c>
      <c r="B367" s="7">
        <v>21.36</v>
      </c>
      <c r="C367" s="7">
        <v>21.5</v>
      </c>
      <c r="D367" s="6">
        <f t="shared" si="5"/>
        <v>36007</v>
      </c>
    </row>
    <row r="368" spans="1:4" x14ac:dyDescent="0.25">
      <c r="A368" s="6">
        <v>35992</v>
      </c>
      <c r="B368" s="7">
        <v>21.11</v>
      </c>
      <c r="C368" s="7">
        <v>21.22</v>
      </c>
      <c r="D368" s="6">
        <f t="shared" si="5"/>
        <v>36007</v>
      </c>
    </row>
    <row r="369" spans="1:4" x14ac:dyDescent="0.25">
      <c r="A369" s="6">
        <v>35993</v>
      </c>
      <c r="B369" s="7">
        <v>20.04</v>
      </c>
      <c r="C369" s="7">
        <v>20.27</v>
      </c>
      <c r="D369" s="6">
        <f t="shared" si="5"/>
        <v>36007</v>
      </c>
    </row>
    <row r="370" spans="1:4" x14ac:dyDescent="0.25">
      <c r="A370" s="6">
        <v>35996</v>
      </c>
      <c r="B370" s="7">
        <v>20.02</v>
      </c>
      <c r="C370" s="7">
        <v>20.2</v>
      </c>
      <c r="D370" s="6">
        <f t="shared" si="5"/>
        <v>36007</v>
      </c>
    </row>
    <row r="371" spans="1:4" x14ac:dyDescent="0.25">
      <c r="A371" s="6">
        <v>35997</v>
      </c>
      <c r="B371" s="7">
        <v>20.03</v>
      </c>
      <c r="C371" s="7">
        <v>20.260000000000002</v>
      </c>
      <c r="D371" s="6">
        <f t="shared" si="5"/>
        <v>36007</v>
      </c>
    </row>
    <row r="372" spans="1:4" x14ac:dyDescent="0.25">
      <c r="A372" s="6">
        <v>35998</v>
      </c>
      <c r="B372" s="7">
        <v>20.02</v>
      </c>
      <c r="C372" s="7">
        <v>20.29</v>
      </c>
      <c r="D372" s="6">
        <f t="shared" si="5"/>
        <v>36007</v>
      </c>
    </row>
    <row r="373" spans="1:4" x14ac:dyDescent="0.25">
      <c r="A373" s="6">
        <v>35999</v>
      </c>
      <c r="B373" s="7">
        <v>20.010000000000002</v>
      </c>
      <c r="C373" s="7">
        <v>20.32</v>
      </c>
      <c r="D373" s="6">
        <f t="shared" si="5"/>
        <v>36007</v>
      </c>
    </row>
    <row r="374" spans="1:4" x14ac:dyDescent="0.25">
      <c r="A374" s="6">
        <v>36000</v>
      </c>
      <c r="B374" s="7">
        <v>20</v>
      </c>
      <c r="C374" s="7">
        <v>20.3</v>
      </c>
      <c r="D374" s="6">
        <f t="shared" si="5"/>
        <v>36007</v>
      </c>
    </row>
    <row r="375" spans="1:4" x14ac:dyDescent="0.25">
      <c r="A375" s="6">
        <v>36003</v>
      </c>
      <c r="B375" s="7">
        <v>19.96</v>
      </c>
      <c r="C375" s="7">
        <v>20.21</v>
      </c>
      <c r="D375" s="6">
        <f t="shared" si="5"/>
        <v>36007</v>
      </c>
    </row>
    <row r="376" spans="1:4" x14ac:dyDescent="0.25">
      <c r="A376" s="6">
        <v>36004</v>
      </c>
      <c r="B376" s="7">
        <v>19.96</v>
      </c>
      <c r="C376" s="7">
        <v>20.079999999999998</v>
      </c>
      <c r="D376" s="6">
        <f t="shared" si="5"/>
        <v>36007</v>
      </c>
    </row>
    <row r="377" spans="1:4" x14ac:dyDescent="0.25">
      <c r="A377" s="6">
        <v>36005</v>
      </c>
      <c r="B377" s="7">
        <v>19.940000000000001</v>
      </c>
      <c r="C377" s="7">
        <v>20.079999999999998</v>
      </c>
      <c r="D377" s="6">
        <f t="shared" si="5"/>
        <v>36007</v>
      </c>
    </row>
    <row r="378" spans="1:4" x14ac:dyDescent="0.25">
      <c r="A378" s="6">
        <v>36006</v>
      </c>
      <c r="B378" s="7">
        <v>19.91</v>
      </c>
      <c r="C378" s="7">
        <v>20.07</v>
      </c>
      <c r="D378" s="6">
        <f t="shared" si="5"/>
        <v>36007</v>
      </c>
    </row>
    <row r="379" spans="1:4" x14ac:dyDescent="0.25">
      <c r="A379" s="6">
        <v>36007</v>
      </c>
      <c r="B379" s="7">
        <v>19.899999999999999</v>
      </c>
      <c r="C379" s="7">
        <v>19.95</v>
      </c>
      <c r="D379" s="6">
        <f t="shared" si="5"/>
        <v>36007</v>
      </c>
    </row>
    <row r="380" spans="1:4" x14ac:dyDescent="0.25">
      <c r="A380" s="6">
        <v>36010</v>
      </c>
      <c r="B380" s="7">
        <v>19.7</v>
      </c>
      <c r="C380" s="7">
        <v>19.8</v>
      </c>
      <c r="D380" s="6">
        <f t="shared" si="5"/>
        <v>36038</v>
      </c>
    </row>
    <row r="381" spans="1:4" x14ac:dyDescent="0.25">
      <c r="A381" s="6">
        <v>36011</v>
      </c>
      <c r="B381" s="7">
        <v>19.54</v>
      </c>
      <c r="C381" s="7">
        <v>19.670000000000002</v>
      </c>
      <c r="D381" s="6">
        <f t="shared" si="5"/>
        <v>36038</v>
      </c>
    </row>
    <row r="382" spans="1:4" x14ac:dyDescent="0.25">
      <c r="A382" s="6">
        <v>36012</v>
      </c>
      <c r="B382" s="7">
        <v>19.350000000000001</v>
      </c>
      <c r="C382" s="7">
        <v>19.600000000000001</v>
      </c>
      <c r="D382" s="6">
        <f t="shared" si="5"/>
        <v>36038</v>
      </c>
    </row>
    <row r="383" spans="1:4" x14ac:dyDescent="0.25">
      <c r="A383" s="6">
        <v>36013</v>
      </c>
      <c r="B383" s="7">
        <v>19.32</v>
      </c>
      <c r="C383" s="7">
        <v>19.579999999999998</v>
      </c>
      <c r="D383" s="6">
        <f t="shared" si="5"/>
        <v>36038</v>
      </c>
    </row>
    <row r="384" spans="1:4" x14ac:dyDescent="0.25">
      <c r="A384" s="6">
        <v>36014</v>
      </c>
      <c r="B384" s="7">
        <v>19.3</v>
      </c>
      <c r="C384" s="7">
        <v>19.559999999999999</v>
      </c>
      <c r="D384" s="6">
        <f t="shared" si="5"/>
        <v>36038</v>
      </c>
    </row>
    <row r="385" spans="1:4" x14ac:dyDescent="0.25">
      <c r="A385" s="6">
        <v>36017</v>
      </c>
      <c r="B385" s="7">
        <v>19.21</v>
      </c>
      <c r="C385" s="7">
        <v>19.54</v>
      </c>
      <c r="D385" s="6">
        <f t="shared" si="5"/>
        <v>36038</v>
      </c>
    </row>
    <row r="386" spans="1:4" x14ac:dyDescent="0.25">
      <c r="A386" s="6">
        <v>36018</v>
      </c>
      <c r="B386" s="7">
        <v>19.14</v>
      </c>
      <c r="C386" s="7">
        <v>19.48</v>
      </c>
      <c r="D386" s="6">
        <f t="shared" si="5"/>
        <v>36038</v>
      </c>
    </row>
    <row r="387" spans="1:4" x14ac:dyDescent="0.25">
      <c r="A387" s="6">
        <v>36019</v>
      </c>
      <c r="B387" s="7">
        <v>19.09</v>
      </c>
      <c r="C387" s="7">
        <v>19.45</v>
      </c>
      <c r="D387" s="6">
        <f t="shared" ref="D387:D450" si="6">EOMONTH(A387,0)</f>
        <v>36038</v>
      </c>
    </row>
    <row r="388" spans="1:4" x14ac:dyDescent="0.25">
      <c r="A388" s="6">
        <v>36020</v>
      </c>
      <c r="B388" s="7">
        <v>19.05</v>
      </c>
      <c r="C388" s="7">
        <v>19.47</v>
      </c>
      <c r="D388" s="6">
        <f t="shared" si="6"/>
        <v>36038</v>
      </c>
    </row>
    <row r="389" spans="1:4" x14ac:dyDescent="0.25">
      <c r="A389" s="6">
        <v>36021</v>
      </c>
      <c r="B389" s="7">
        <v>19.02</v>
      </c>
      <c r="C389" s="7">
        <v>19.47</v>
      </c>
      <c r="D389" s="6">
        <f t="shared" si="6"/>
        <v>36038</v>
      </c>
    </row>
    <row r="390" spans="1:4" x14ac:dyDescent="0.25">
      <c r="A390" s="6">
        <v>36024</v>
      </c>
      <c r="B390" s="7">
        <v>18.96</v>
      </c>
      <c r="C390" s="7">
        <v>19.46</v>
      </c>
      <c r="D390" s="6">
        <f t="shared" si="6"/>
        <v>36038</v>
      </c>
    </row>
    <row r="391" spans="1:4" x14ac:dyDescent="0.25">
      <c r="A391" s="6">
        <v>36025</v>
      </c>
      <c r="B391" s="7">
        <v>18.93</v>
      </c>
      <c r="C391" s="7">
        <v>19.47</v>
      </c>
      <c r="D391" s="6">
        <f t="shared" si="6"/>
        <v>36038</v>
      </c>
    </row>
    <row r="392" spans="1:4" x14ac:dyDescent="0.25">
      <c r="A392" s="6">
        <v>36026</v>
      </c>
      <c r="B392" s="7">
        <v>18.96</v>
      </c>
      <c r="C392" s="7">
        <v>19.5</v>
      </c>
      <c r="D392" s="6">
        <f t="shared" si="6"/>
        <v>36038</v>
      </c>
    </row>
    <row r="393" spans="1:4" x14ac:dyDescent="0.25">
      <c r="A393" s="6">
        <v>36027</v>
      </c>
      <c r="B393" s="7">
        <v>19.059999999999999</v>
      </c>
      <c r="C393" s="7">
        <v>19.66</v>
      </c>
      <c r="D393" s="6">
        <f t="shared" si="6"/>
        <v>36038</v>
      </c>
    </row>
    <row r="394" spans="1:4" x14ac:dyDescent="0.25">
      <c r="A394" s="6">
        <v>36028</v>
      </c>
      <c r="B394" s="7">
        <v>19.23</v>
      </c>
      <c r="C394" s="7">
        <v>20.03</v>
      </c>
      <c r="D394" s="6">
        <f t="shared" si="6"/>
        <v>36038</v>
      </c>
    </row>
    <row r="395" spans="1:4" x14ac:dyDescent="0.25">
      <c r="A395" s="6">
        <v>36031</v>
      </c>
      <c r="B395" s="7">
        <v>19.3</v>
      </c>
      <c r="C395" s="7">
        <v>20.399999999999999</v>
      </c>
      <c r="D395" s="6">
        <f t="shared" si="6"/>
        <v>36038</v>
      </c>
    </row>
    <row r="396" spans="1:4" x14ac:dyDescent="0.25">
      <c r="A396" s="6">
        <v>36032</v>
      </c>
      <c r="B396" s="7">
        <v>19.34</v>
      </c>
      <c r="C396" s="7">
        <v>20.420000000000002</v>
      </c>
      <c r="D396" s="6">
        <f t="shared" si="6"/>
        <v>36038</v>
      </c>
    </row>
    <row r="397" spans="1:4" x14ac:dyDescent="0.25">
      <c r="A397" s="6">
        <v>36033</v>
      </c>
      <c r="B397" s="7">
        <v>19.43</v>
      </c>
      <c r="C397" s="7">
        <v>20.55</v>
      </c>
      <c r="D397" s="6">
        <f t="shared" si="6"/>
        <v>36038</v>
      </c>
    </row>
    <row r="398" spans="1:4" x14ac:dyDescent="0.25">
      <c r="A398" s="6">
        <v>36034</v>
      </c>
      <c r="B398" s="7">
        <v>19.45</v>
      </c>
      <c r="C398" s="7">
        <v>20.399999999999999</v>
      </c>
      <c r="D398" s="6">
        <f t="shared" si="6"/>
        <v>36038</v>
      </c>
    </row>
    <row r="399" spans="1:4" x14ac:dyDescent="0.25">
      <c r="A399" s="6">
        <v>36035</v>
      </c>
      <c r="B399" s="7">
        <v>19.48</v>
      </c>
      <c r="C399" s="7">
        <v>20.260000000000002</v>
      </c>
      <c r="D399" s="6">
        <f t="shared" si="6"/>
        <v>36038</v>
      </c>
    </row>
    <row r="400" spans="1:4" x14ac:dyDescent="0.25">
      <c r="A400" s="6">
        <v>36039</v>
      </c>
      <c r="B400" s="7">
        <v>19.489999999999998</v>
      </c>
      <c r="C400" s="7">
        <v>19.77</v>
      </c>
      <c r="D400" s="6">
        <f t="shared" si="6"/>
        <v>36068</v>
      </c>
    </row>
    <row r="401" spans="1:4" x14ac:dyDescent="0.25">
      <c r="A401" s="6">
        <v>36040</v>
      </c>
      <c r="B401" s="7">
        <v>19.420000000000002</v>
      </c>
      <c r="C401" s="7">
        <v>19.7</v>
      </c>
      <c r="D401" s="6">
        <f t="shared" si="6"/>
        <v>36068</v>
      </c>
    </row>
    <row r="402" spans="1:4" x14ac:dyDescent="0.25">
      <c r="A402" s="6">
        <v>36041</v>
      </c>
      <c r="B402" s="7">
        <v>19.41</v>
      </c>
      <c r="C402" s="7">
        <v>19.68</v>
      </c>
      <c r="D402" s="6">
        <f t="shared" si="6"/>
        <v>36068</v>
      </c>
    </row>
    <row r="403" spans="1:4" x14ac:dyDescent="0.25">
      <c r="A403" s="6">
        <v>36042</v>
      </c>
      <c r="B403" s="7">
        <v>19.41</v>
      </c>
      <c r="C403" s="7">
        <v>19.66</v>
      </c>
      <c r="D403" s="6">
        <f t="shared" si="6"/>
        <v>36068</v>
      </c>
    </row>
    <row r="404" spans="1:4" x14ac:dyDescent="0.25">
      <c r="A404" s="6">
        <v>36045</v>
      </c>
      <c r="B404" s="7">
        <v>19.39</v>
      </c>
      <c r="C404" s="7">
        <v>19.62</v>
      </c>
      <c r="D404" s="6">
        <f t="shared" si="6"/>
        <v>36068</v>
      </c>
    </row>
    <row r="405" spans="1:4" x14ac:dyDescent="0.25">
      <c r="A405" s="6">
        <v>36046</v>
      </c>
      <c r="B405" s="7">
        <v>19.39</v>
      </c>
      <c r="C405" s="7">
        <v>19.600000000000001</v>
      </c>
      <c r="D405" s="6">
        <f t="shared" si="6"/>
        <v>36068</v>
      </c>
    </row>
    <row r="406" spans="1:4" x14ac:dyDescent="0.25">
      <c r="A406" s="6">
        <v>36047</v>
      </c>
      <c r="B406" s="7">
        <v>19.309999999999999</v>
      </c>
      <c r="C406" s="7">
        <v>19.579999999999998</v>
      </c>
      <c r="D406" s="6">
        <f t="shared" si="6"/>
        <v>36068</v>
      </c>
    </row>
    <row r="407" spans="1:4" x14ac:dyDescent="0.25">
      <c r="A407" s="6">
        <v>36048</v>
      </c>
      <c r="B407" s="7">
        <v>18.399999999999999</v>
      </c>
      <c r="C407" s="7">
        <v>18.75</v>
      </c>
      <c r="D407" s="6">
        <f t="shared" si="6"/>
        <v>36068</v>
      </c>
    </row>
    <row r="408" spans="1:4" x14ac:dyDescent="0.25">
      <c r="A408" s="6">
        <v>36049</v>
      </c>
      <c r="B408" s="7">
        <v>18.2</v>
      </c>
      <c r="C408" s="7">
        <v>18.64</v>
      </c>
      <c r="D408" s="6">
        <f t="shared" si="6"/>
        <v>36068</v>
      </c>
    </row>
    <row r="409" spans="1:4" x14ac:dyDescent="0.25">
      <c r="A409" s="6">
        <v>36052</v>
      </c>
      <c r="B409" s="7">
        <v>18.14</v>
      </c>
      <c r="C409" s="7">
        <v>18.54</v>
      </c>
      <c r="D409" s="6">
        <f t="shared" si="6"/>
        <v>36068</v>
      </c>
    </row>
    <row r="410" spans="1:4" x14ac:dyDescent="0.25">
      <c r="A410" s="6">
        <v>36053</v>
      </c>
      <c r="B410" s="7">
        <v>18.14</v>
      </c>
      <c r="C410" s="7">
        <v>18.5</v>
      </c>
      <c r="D410" s="6">
        <f t="shared" si="6"/>
        <v>36068</v>
      </c>
    </row>
    <row r="411" spans="1:4" x14ac:dyDescent="0.25">
      <c r="A411" s="6">
        <v>36054</v>
      </c>
      <c r="B411" s="7">
        <v>18.12</v>
      </c>
      <c r="C411" s="7">
        <v>18.5</v>
      </c>
      <c r="D411" s="6">
        <f t="shared" si="6"/>
        <v>36068</v>
      </c>
    </row>
    <row r="412" spans="1:4" x14ac:dyDescent="0.25">
      <c r="A412" s="6">
        <v>36055</v>
      </c>
      <c r="B412" s="7">
        <v>18.07</v>
      </c>
      <c r="C412" s="7">
        <v>18.47</v>
      </c>
      <c r="D412" s="6">
        <f t="shared" si="6"/>
        <v>36068</v>
      </c>
    </row>
    <row r="413" spans="1:4" x14ac:dyDescent="0.25">
      <c r="A413" s="6">
        <v>36056</v>
      </c>
      <c r="B413" s="7">
        <v>18.059999999999999</v>
      </c>
      <c r="C413" s="7">
        <v>18.399999999999999</v>
      </c>
      <c r="D413" s="6">
        <f t="shared" si="6"/>
        <v>36068</v>
      </c>
    </row>
    <row r="414" spans="1:4" x14ac:dyDescent="0.25">
      <c r="A414" s="6">
        <v>36059</v>
      </c>
      <c r="B414" s="7">
        <v>18.059999999999999</v>
      </c>
      <c r="C414" s="7">
        <v>18.39</v>
      </c>
      <c r="D414" s="6">
        <f t="shared" si="6"/>
        <v>36068</v>
      </c>
    </row>
    <row r="415" spans="1:4" x14ac:dyDescent="0.25">
      <c r="A415" s="6">
        <v>36060</v>
      </c>
      <c r="B415" s="7">
        <v>18.059999999999999</v>
      </c>
      <c r="C415" s="7">
        <v>18.39</v>
      </c>
      <c r="D415" s="6">
        <f t="shared" si="6"/>
        <v>36068</v>
      </c>
    </row>
    <row r="416" spans="1:4" x14ac:dyDescent="0.25">
      <c r="A416" s="6">
        <v>36061</v>
      </c>
      <c r="B416" s="7">
        <v>18.04</v>
      </c>
      <c r="C416" s="7">
        <v>18.38</v>
      </c>
      <c r="D416" s="6">
        <f t="shared" si="6"/>
        <v>36068</v>
      </c>
    </row>
    <row r="417" spans="1:4" x14ac:dyDescent="0.25">
      <c r="A417" s="6">
        <v>36062</v>
      </c>
      <c r="B417" s="7">
        <v>18.079999999999998</v>
      </c>
      <c r="C417" s="7">
        <v>18.37</v>
      </c>
      <c r="D417" s="6">
        <f t="shared" si="6"/>
        <v>36068</v>
      </c>
    </row>
    <row r="418" spans="1:4" x14ac:dyDescent="0.25">
      <c r="A418" s="6">
        <v>36063</v>
      </c>
      <c r="B418" s="7">
        <v>18.07</v>
      </c>
      <c r="C418" s="7">
        <v>18.350000000000001</v>
      </c>
      <c r="D418" s="6">
        <f t="shared" si="6"/>
        <v>36068</v>
      </c>
    </row>
    <row r="419" spans="1:4" x14ac:dyDescent="0.25">
      <c r="A419" s="6">
        <v>36066</v>
      </c>
      <c r="B419" s="7">
        <v>18.05</v>
      </c>
      <c r="C419" s="7">
        <v>18.37</v>
      </c>
      <c r="D419" s="6">
        <f t="shared" si="6"/>
        <v>36068</v>
      </c>
    </row>
    <row r="420" spans="1:4" x14ac:dyDescent="0.25">
      <c r="A420" s="6">
        <v>36067</v>
      </c>
      <c r="B420" s="7">
        <v>18.09</v>
      </c>
      <c r="C420" s="7">
        <v>18.39</v>
      </c>
      <c r="D420" s="6">
        <f t="shared" si="6"/>
        <v>36068</v>
      </c>
    </row>
    <row r="421" spans="1:4" x14ac:dyDescent="0.25">
      <c r="A421" s="6">
        <v>36068</v>
      </c>
      <c r="B421" s="7">
        <v>17.899999999999999</v>
      </c>
      <c r="C421" s="7">
        <v>18.32</v>
      </c>
      <c r="D421" s="6">
        <f t="shared" si="6"/>
        <v>36068</v>
      </c>
    </row>
    <row r="422" spans="1:4" x14ac:dyDescent="0.25">
      <c r="A422" s="6">
        <v>36069</v>
      </c>
      <c r="B422" s="7">
        <v>17.89</v>
      </c>
      <c r="C422" s="7">
        <v>18.3</v>
      </c>
      <c r="D422" s="6">
        <f t="shared" si="6"/>
        <v>36099</v>
      </c>
    </row>
    <row r="423" spans="1:4" x14ac:dyDescent="0.25">
      <c r="A423" s="6">
        <v>36070</v>
      </c>
      <c r="B423" s="7">
        <v>17.95</v>
      </c>
      <c r="C423" s="7">
        <v>18.3</v>
      </c>
      <c r="D423" s="6">
        <f t="shared" si="6"/>
        <v>36099</v>
      </c>
    </row>
    <row r="424" spans="1:4" x14ac:dyDescent="0.25">
      <c r="A424" s="6">
        <v>36073</v>
      </c>
      <c r="B424" s="7">
        <v>17.91</v>
      </c>
      <c r="C424" s="7">
        <v>18.28</v>
      </c>
      <c r="D424" s="6">
        <f t="shared" si="6"/>
        <v>36099</v>
      </c>
    </row>
    <row r="425" spans="1:4" x14ac:dyDescent="0.25">
      <c r="A425" s="6">
        <v>36074</v>
      </c>
      <c r="B425" s="7">
        <v>17.89</v>
      </c>
      <c r="C425" s="7">
        <v>18.25</v>
      </c>
      <c r="D425" s="6">
        <f t="shared" si="6"/>
        <v>36099</v>
      </c>
    </row>
    <row r="426" spans="1:4" x14ac:dyDescent="0.25">
      <c r="A426" s="6">
        <v>36075</v>
      </c>
      <c r="B426" s="7">
        <v>17.88</v>
      </c>
      <c r="C426" s="7">
        <v>18.27</v>
      </c>
      <c r="D426" s="6">
        <f t="shared" si="6"/>
        <v>36099</v>
      </c>
    </row>
    <row r="427" spans="1:4" x14ac:dyDescent="0.25">
      <c r="A427" s="6">
        <v>36076</v>
      </c>
      <c r="B427" s="7">
        <v>17.850000000000001</v>
      </c>
      <c r="C427" s="7">
        <v>18.22</v>
      </c>
      <c r="D427" s="6">
        <f t="shared" si="6"/>
        <v>36099</v>
      </c>
    </row>
    <row r="428" spans="1:4" x14ac:dyDescent="0.25">
      <c r="A428" s="6">
        <v>36077</v>
      </c>
      <c r="B428" s="7">
        <v>17.77</v>
      </c>
      <c r="C428" s="7">
        <v>18.149999999999999</v>
      </c>
      <c r="D428" s="6">
        <f t="shared" si="6"/>
        <v>36099</v>
      </c>
    </row>
    <row r="429" spans="1:4" x14ac:dyDescent="0.25">
      <c r="A429" s="6">
        <v>36080</v>
      </c>
      <c r="B429" s="7">
        <v>17.79</v>
      </c>
      <c r="C429" s="7">
        <v>18.14</v>
      </c>
      <c r="D429" s="6">
        <f t="shared" si="6"/>
        <v>36099</v>
      </c>
    </row>
    <row r="430" spans="1:4" x14ac:dyDescent="0.25">
      <c r="A430" s="6">
        <v>36081</v>
      </c>
      <c r="B430" s="7">
        <v>17.54</v>
      </c>
      <c r="C430" s="7">
        <v>18.04</v>
      </c>
      <c r="D430" s="6">
        <f t="shared" si="6"/>
        <v>36099</v>
      </c>
    </row>
    <row r="431" spans="1:4" x14ac:dyDescent="0.25">
      <c r="A431" s="6">
        <v>36082</v>
      </c>
      <c r="B431" s="7">
        <v>17.399999999999999</v>
      </c>
      <c r="C431" s="7">
        <v>17.89</v>
      </c>
      <c r="D431" s="6">
        <f t="shared" si="6"/>
        <v>36099</v>
      </c>
    </row>
    <row r="432" spans="1:4" x14ac:dyDescent="0.25">
      <c r="A432" s="6">
        <v>36083</v>
      </c>
      <c r="B432" s="7">
        <v>17.3</v>
      </c>
      <c r="C432" s="7">
        <v>17.8</v>
      </c>
      <c r="D432" s="6">
        <f t="shared" si="6"/>
        <v>36099</v>
      </c>
    </row>
    <row r="433" spans="1:4" x14ac:dyDescent="0.25">
      <c r="A433" s="6">
        <v>36084</v>
      </c>
      <c r="B433" s="7">
        <v>17.2</v>
      </c>
      <c r="C433" s="7">
        <v>17.73</v>
      </c>
      <c r="D433" s="6">
        <f t="shared" si="6"/>
        <v>36099</v>
      </c>
    </row>
    <row r="434" spans="1:4" x14ac:dyDescent="0.25">
      <c r="A434" s="6">
        <v>36087</v>
      </c>
      <c r="B434" s="7">
        <v>17.29</v>
      </c>
      <c r="C434" s="7">
        <v>17.760000000000002</v>
      </c>
      <c r="D434" s="6">
        <f t="shared" si="6"/>
        <v>36099</v>
      </c>
    </row>
    <row r="435" spans="1:4" x14ac:dyDescent="0.25">
      <c r="A435" s="6">
        <v>36088</v>
      </c>
      <c r="B435" s="7">
        <v>17.21</v>
      </c>
      <c r="C435" s="7">
        <v>17.739999999999998</v>
      </c>
      <c r="D435" s="6">
        <f t="shared" si="6"/>
        <v>36099</v>
      </c>
    </row>
    <row r="436" spans="1:4" x14ac:dyDescent="0.25">
      <c r="A436" s="6">
        <v>36089</v>
      </c>
      <c r="B436" s="7">
        <v>17.190000000000001</v>
      </c>
      <c r="C436" s="7">
        <v>17.77</v>
      </c>
      <c r="D436" s="6">
        <f t="shared" si="6"/>
        <v>36099</v>
      </c>
    </row>
    <row r="437" spans="1:4" x14ac:dyDescent="0.25">
      <c r="A437" s="6">
        <v>36090</v>
      </c>
      <c r="B437" s="7">
        <v>17.25</v>
      </c>
      <c r="C437" s="7">
        <v>17.88</v>
      </c>
      <c r="D437" s="6">
        <f t="shared" si="6"/>
        <v>36099</v>
      </c>
    </row>
    <row r="438" spans="1:4" x14ac:dyDescent="0.25">
      <c r="A438" s="6">
        <v>36091</v>
      </c>
      <c r="B438" s="7">
        <v>17.25</v>
      </c>
      <c r="C438" s="7">
        <v>17.829999999999998</v>
      </c>
      <c r="D438" s="6">
        <f t="shared" si="6"/>
        <v>36099</v>
      </c>
    </row>
    <row r="439" spans="1:4" x14ac:dyDescent="0.25">
      <c r="A439" s="6">
        <v>36094</v>
      </c>
      <c r="B439" s="7">
        <v>17.010000000000002</v>
      </c>
      <c r="C439" s="7">
        <v>17.55</v>
      </c>
      <c r="D439" s="6">
        <f t="shared" si="6"/>
        <v>36099</v>
      </c>
    </row>
    <row r="440" spans="1:4" x14ac:dyDescent="0.25">
      <c r="A440" s="6">
        <v>36095</v>
      </c>
      <c r="B440" s="7">
        <v>16.920000000000002</v>
      </c>
      <c r="C440" s="7">
        <v>17.510000000000002</v>
      </c>
      <c r="D440" s="6">
        <f t="shared" si="6"/>
        <v>36099</v>
      </c>
    </row>
    <row r="441" spans="1:4" x14ac:dyDescent="0.25">
      <c r="A441" s="6">
        <v>36096</v>
      </c>
      <c r="B441" s="7">
        <v>16.87</v>
      </c>
      <c r="C441" s="7">
        <v>17.43</v>
      </c>
      <c r="D441" s="6">
        <f t="shared" si="6"/>
        <v>36099</v>
      </c>
    </row>
    <row r="442" spans="1:4" x14ac:dyDescent="0.25">
      <c r="A442" s="6">
        <v>36097</v>
      </c>
      <c r="B442" s="7">
        <v>16.75</v>
      </c>
      <c r="C442" s="7">
        <v>17.2</v>
      </c>
      <c r="D442" s="6">
        <f t="shared" si="6"/>
        <v>36099</v>
      </c>
    </row>
    <row r="443" spans="1:4" x14ac:dyDescent="0.25">
      <c r="A443" s="6">
        <v>36098</v>
      </c>
      <c r="B443" s="7">
        <v>16.690000000000001</v>
      </c>
      <c r="C443" s="7">
        <v>17</v>
      </c>
      <c r="D443" s="6">
        <f t="shared" si="6"/>
        <v>36099</v>
      </c>
    </row>
    <row r="444" spans="1:4" x14ac:dyDescent="0.25">
      <c r="A444" s="6">
        <v>36101</v>
      </c>
      <c r="B444" s="7">
        <v>16.62</v>
      </c>
      <c r="C444" s="7">
        <v>16.88</v>
      </c>
      <c r="D444" s="6">
        <f t="shared" si="6"/>
        <v>36129</v>
      </c>
    </row>
    <row r="445" spans="1:4" x14ac:dyDescent="0.25">
      <c r="A445" s="6">
        <v>36102</v>
      </c>
      <c r="B445" s="7">
        <v>16.579999999999998</v>
      </c>
      <c r="C445" s="7">
        <v>16.88</v>
      </c>
      <c r="D445" s="6">
        <f t="shared" si="6"/>
        <v>36129</v>
      </c>
    </row>
    <row r="446" spans="1:4" x14ac:dyDescent="0.25">
      <c r="A446" s="6">
        <v>36103</v>
      </c>
      <c r="B446" s="7">
        <v>16.55</v>
      </c>
      <c r="C446" s="7">
        <v>16.829999999999998</v>
      </c>
      <c r="D446" s="6">
        <f t="shared" si="6"/>
        <v>36129</v>
      </c>
    </row>
    <row r="447" spans="1:4" x14ac:dyDescent="0.25">
      <c r="A447" s="6">
        <v>36104</v>
      </c>
      <c r="B447" s="7">
        <v>16.579999999999998</v>
      </c>
      <c r="C447" s="7">
        <v>16.829999999999998</v>
      </c>
      <c r="D447" s="6">
        <f t="shared" si="6"/>
        <v>36129</v>
      </c>
    </row>
    <row r="448" spans="1:4" x14ac:dyDescent="0.25">
      <c r="A448" s="6">
        <v>36105</v>
      </c>
      <c r="B448" s="7">
        <v>16.57</v>
      </c>
      <c r="C448" s="7">
        <v>16.809999999999999</v>
      </c>
      <c r="D448" s="6">
        <f t="shared" si="6"/>
        <v>36129</v>
      </c>
    </row>
    <row r="449" spans="1:4" x14ac:dyDescent="0.25">
      <c r="A449" s="6">
        <v>36108</v>
      </c>
      <c r="B449" s="7">
        <v>16.5</v>
      </c>
      <c r="C449" s="7">
        <v>16.8</v>
      </c>
      <c r="D449" s="6">
        <f t="shared" si="6"/>
        <v>36129</v>
      </c>
    </row>
    <row r="450" spans="1:4" x14ac:dyDescent="0.25">
      <c r="A450" s="6">
        <v>36109</v>
      </c>
      <c r="B450" s="7">
        <v>16.5</v>
      </c>
      <c r="C450" s="7">
        <v>16.809999999999999</v>
      </c>
      <c r="D450" s="6">
        <f t="shared" si="6"/>
        <v>36129</v>
      </c>
    </row>
    <row r="451" spans="1:4" x14ac:dyDescent="0.25">
      <c r="A451" s="6">
        <v>36110</v>
      </c>
      <c r="B451" s="7">
        <v>16.5</v>
      </c>
      <c r="C451" s="7">
        <v>16.809999999999999</v>
      </c>
      <c r="D451" s="6">
        <f t="shared" ref="D451:D514" si="7">EOMONTH(A451,0)</f>
        <v>36129</v>
      </c>
    </row>
    <row r="452" spans="1:4" x14ac:dyDescent="0.25">
      <c r="A452" s="6">
        <v>36111</v>
      </c>
      <c r="B452" s="7">
        <v>16.45</v>
      </c>
      <c r="C452" s="7">
        <v>16.8</v>
      </c>
      <c r="D452" s="6">
        <f t="shared" si="7"/>
        <v>36129</v>
      </c>
    </row>
    <row r="453" spans="1:4" x14ac:dyDescent="0.25">
      <c r="A453" s="6">
        <v>36112</v>
      </c>
      <c r="B453" s="7">
        <v>16.45</v>
      </c>
      <c r="C453" s="7">
        <v>16.84</v>
      </c>
      <c r="D453" s="6">
        <f t="shared" si="7"/>
        <v>36129</v>
      </c>
    </row>
    <row r="454" spans="1:4" x14ac:dyDescent="0.25">
      <c r="A454" s="6">
        <v>36115</v>
      </c>
      <c r="B454" s="7">
        <v>16.46</v>
      </c>
      <c r="C454" s="7">
        <v>16.79</v>
      </c>
      <c r="D454" s="6">
        <f t="shared" si="7"/>
        <v>36129</v>
      </c>
    </row>
    <row r="455" spans="1:4" x14ac:dyDescent="0.25">
      <c r="A455" s="6">
        <v>36116</v>
      </c>
      <c r="B455" s="7">
        <v>16.45</v>
      </c>
      <c r="C455" s="7">
        <v>16.79</v>
      </c>
      <c r="D455" s="6">
        <f t="shared" si="7"/>
        <v>36129</v>
      </c>
    </row>
    <row r="456" spans="1:4" x14ac:dyDescent="0.25">
      <c r="A456" s="6">
        <v>36117</v>
      </c>
      <c r="B456" s="7">
        <v>16.39</v>
      </c>
      <c r="C456" s="7">
        <v>16.760000000000002</v>
      </c>
      <c r="D456" s="6">
        <f t="shared" si="7"/>
        <v>36129</v>
      </c>
    </row>
    <row r="457" spans="1:4" x14ac:dyDescent="0.25">
      <c r="A457" s="6">
        <v>36118</v>
      </c>
      <c r="B457" s="7">
        <v>16.350000000000001</v>
      </c>
      <c r="C457" s="7">
        <v>16.77</v>
      </c>
      <c r="D457" s="6">
        <f t="shared" si="7"/>
        <v>36129</v>
      </c>
    </row>
    <row r="458" spans="1:4" x14ac:dyDescent="0.25">
      <c r="A458" s="6">
        <v>36119</v>
      </c>
      <c r="B458" s="7">
        <v>16.350000000000001</v>
      </c>
      <c r="C458" s="7">
        <v>16.739999999999998</v>
      </c>
      <c r="D458" s="6">
        <f t="shared" si="7"/>
        <v>36129</v>
      </c>
    </row>
    <row r="459" spans="1:4" x14ac:dyDescent="0.25">
      <c r="A459" s="6">
        <v>36122</v>
      </c>
      <c r="B459" s="7">
        <v>16.260000000000002</v>
      </c>
      <c r="C459" s="7">
        <v>16.649999999999999</v>
      </c>
      <c r="D459" s="6">
        <f t="shared" si="7"/>
        <v>36129</v>
      </c>
    </row>
    <row r="460" spans="1:4" x14ac:dyDescent="0.25">
      <c r="A460" s="6">
        <v>36123</v>
      </c>
      <c r="B460" s="7">
        <v>16.22</v>
      </c>
      <c r="C460" s="7">
        <v>16.5</v>
      </c>
      <c r="D460" s="6">
        <f t="shared" si="7"/>
        <v>36129</v>
      </c>
    </row>
    <row r="461" spans="1:4" x14ac:dyDescent="0.25">
      <c r="A461" s="6">
        <v>36124</v>
      </c>
      <c r="B461" s="7">
        <v>16.12</v>
      </c>
      <c r="C461" s="7">
        <v>16.36</v>
      </c>
      <c r="D461" s="6">
        <f t="shared" si="7"/>
        <v>36129</v>
      </c>
    </row>
    <row r="462" spans="1:4" x14ac:dyDescent="0.25">
      <c r="A462" s="6">
        <v>36125</v>
      </c>
      <c r="B462" s="7">
        <v>16.170000000000002</v>
      </c>
      <c r="C462" s="7">
        <v>16.260000000000002</v>
      </c>
      <c r="D462" s="6">
        <f t="shared" si="7"/>
        <v>36129</v>
      </c>
    </row>
    <row r="463" spans="1:4" x14ac:dyDescent="0.25">
      <c r="A463" s="6">
        <v>36126</v>
      </c>
      <c r="B463" s="7">
        <v>16.18</v>
      </c>
      <c r="C463" s="7">
        <v>16.25</v>
      </c>
      <c r="D463" s="6">
        <f t="shared" si="7"/>
        <v>36129</v>
      </c>
    </row>
    <row r="464" spans="1:4" x14ac:dyDescent="0.25">
      <c r="A464" s="6">
        <v>36129</v>
      </c>
      <c r="B464" s="7">
        <v>16.04</v>
      </c>
      <c r="C464" s="7">
        <v>16.170000000000002</v>
      </c>
      <c r="D464" s="6">
        <f t="shared" si="7"/>
        <v>36129</v>
      </c>
    </row>
    <row r="465" spans="1:4" x14ac:dyDescent="0.25">
      <c r="A465" s="6">
        <v>36130</v>
      </c>
      <c r="B465" s="7">
        <v>15.98</v>
      </c>
      <c r="C465" s="7">
        <v>16.11</v>
      </c>
      <c r="D465" s="6">
        <f t="shared" si="7"/>
        <v>36160</v>
      </c>
    </row>
    <row r="466" spans="1:4" x14ac:dyDescent="0.25">
      <c r="A466" s="6">
        <v>36131</v>
      </c>
      <c r="B466" s="7">
        <v>15.93</v>
      </c>
      <c r="C466" s="7">
        <v>16.05</v>
      </c>
      <c r="D466" s="6">
        <f t="shared" si="7"/>
        <v>36160</v>
      </c>
    </row>
    <row r="467" spans="1:4" x14ac:dyDescent="0.25">
      <c r="A467" s="6">
        <v>36132</v>
      </c>
      <c r="B467" s="7">
        <v>15.93</v>
      </c>
      <c r="C467" s="7">
        <v>16.03</v>
      </c>
      <c r="D467" s="6">
        <f t="shared" si="7"/>
        <v>36160</v>
      </c>
    </row>
    <row r="468" spans="1:4" x14ac:dyDescent="0.25">
      <c r="A468" s="6">
        <v>36133</v>
      </c>
      <c r="B468" s="7">
        <v>15.84</v>
      </c>
      <c r="C468" s="7">
        <v>15.97</v>
      </c>
      <c r="D468" s="6">
        <f t="shared" si="7"/>
        <v>36160</v>
      </c>
    </row>
    <row r="469" spans="1:4" x14ac:dyDescent="0.25">
      <c r="A469" s="6">
        <v>36136</v>
      </c>
      <c r="B469" s="7">
        <v>15.81</v>
      </c>
      <c r="C469" s="7">
        <v>15.94</v>
      </c>
      <c r="D469" s="6">
        <f t="shared" si="7"/>
        <v>36160</v>
      </c>
    </row>
    <row r="470" spans="1:4" x14ac:dyDescent="0.25">
      <c r="A470" s="6">
        <v>36137</v>
      </c>
      <c r="B470" s="7">
        <v>15.72</v>
      </c>
      <c r="C470" s="7">
        <v>15.9</v>
      </c>
      <c r="D470" s="6">
        <f t="shared" si="7"/>
        <v>36160</v>
      </c>
    </row>
    <row r="471" spans="1:4" x14ac:dyDescent="0.25">
      <c r="A471" s="6">
        <v>36138</v>
      </c>
      <c r="B471" s="7">
        <v>15.67</v>
      </c>
      <c r="C471" s="7">
        <v>15.94</v>
      </c>
      <c r="D471" s="6">
        <f t="shared" si="7"/>
        <v>36160</v>
      </c>
    </row>
    <row r="472" spans="1:4" x14ac:dyDescent="0.25">
      <c r="A472" s="6">
        <v>36139</v>
      </c>
      <c r="B472" s="7">
        <v>15.53</v>
      </c>
      <c r="C472" s="7">
        <v>15.83</v>
      </c>
      <c r="D472" s="6">
        <f t="shared" si="7"/>
        <v>36160</v>
      </c>
    </row>
    <row r="473" spans="1:4" x14ac:dyDescent="0.25">
      <c r="A473" s="6">
        <v>36140</v>
      </c>
      <c r="B473" s="7">
        <v>15.53</v>
      </c>
      <c r="C473" s="7">
        <v>15.82</v>
      </c>
      <c r="D473" s="6">
        <f t="shared" si="7"/>
        <v>36160</v>
      </c>
    </row>
    <row r="474" spans="1:4" x14ac:dyDescent="0.25">
      <c r="A474" s="6">
        <v>36143</v>
      </c>
      <c r="B474" s="7">
        <v>15.55</v>
      </c>
      <c r="C474" s="7">
        <v>15.9</v>
      </c>
      <c r="D474" s="6">
        <f t="shared" si="7"/>
        <v>36160</v>
      </c>
    </row>
    <row r="475" spans="1:4" x14ac:dyDescent="0.25">
      <c r="A475" s="6">
        <v>36144</v>
      </c>
      <c r="B475" s="7">
        <v>15.6</v>
      </c>
      <c r="C475" s="7">
        <v>15.9</v>
      </c>
      <c r="D475" s="6">
        <f t="shared" si="7"/>
        <v>36160</v>
      </c>
    </row>
    <row r="476" spans="1:4" x14ac:dyDescent="0.25">
      <c r="A476" s="6">
        <v>36145</v>
      </c>
      <c r="B476" s="7">
        <v>15.51</v>
      </c>
      <c r="C476" s="7">
        <v>15.89</v>
      </c>
      <c r="D476" s="6">
        <f t="shared" si="7"/>
        <v>36160</v>
      </c>
    </row>
    <row r="477" spans="1:4" x14ac:dyDescent="0.25">
      <c r="A477" s="6">
        <v>36146</v>
      </c>
      <c r="B477" s="7">
        <v>15.5</v>
      </c>
      <c r="C477" s="7">
        <v>15.9</v>
      </c>
      <c r="D477" s="6">
        <f t="shared" si="7"/>
        <v>36160</v>
      </c>
    </row>
    <row r="478" spans="1:4" x14ac:dyDescent="0.25">
      <c r="A478" s="6">
        <v>36147</v>
      </c>
      <c r="B478" s="7">
        <v>15.45</v>
      </c>
      <c r="C478" s="7">
        <v>15.85</v>
      </c>
      <c r="D478" s="6">
        <f t="shared" si="7"/>
        <v>36160</v>
      </c>
    </row>
    <row r="479" spans="1:4" x14ac:dyDescent="0.25">
      <c r="A479" s="6">
        <v>36150</v>
      </c>
      <c r="B479" s="7">
        <v>15.49</v>
      </c>
      <c r="C479" s="7">
        <v>15.82</v>
      </c>
      <c r="D479" s="6">
        <f t="shared" si="7"/>
        <v>36160</v>
      </c>
    </row>
    <row r="480" spans="1:4" x14ac:dyDescent="0.25">
      <c r="A480" s="6">
        <v>36151</v>
      </c>
      <c r="B480" s="7">
        <v>15.48</v>
      </c>
      <c r="C480" s="7">
        <v>15.81</v>
      </c>
      <c r="D480" s="6">
        <f t="shared" si="7"/>
        <v>36160</v>
      </c>
    </row>
    <row r="481" spans="1:4" x14ac:dyDescent="0.25">
      <c r="A481" s="6">
        <v>36152</v>
      </c>
      <c r="B481" s="7">
        <v>15.49</v>
      </c>
      <c r="C481" s="7">
        <v>15.82</v>
      </c>
      <c r="D481" s="6">
        <f t="shared" si="7"/>
        <v>36160</v>
      </c>
    </row>
    <row r="482" spans="1:4" x14ac:dyDescent="0.25">
      <c r="A482" s="6">
        <v>36153</v>
      </c>
      <c r="B482" s="7">
        <v>15.42</v>
      </c>
      <c r="C482" s="7">
        <v>15.85</v>
      </c>
      <c r="D482" s="6">
        <f t="shared" si="7"/>
        <v>36160</v>
      </c>
    </row>
    <row r="483" spans="1:4" x14ac:dyDescent="0.25">
      <c r="A483" s="6">
        <v>36158</v>
      </c>
      <c r="B483" s="7">
        <v>15.37</v>
      </c>
      <c r="C483" s="7">
        <v>15.85</v>
      </c>
      <c r="D483" s="6">
        <f t="shared" si="7"/>
        <v>36160</v>
      </c>
    </row>
    <row r="484" spans="1:4" x14ac:dyDescent="0.25">
      <c r="A484" s="6">
        <v>36159</v>
      </c>
      <c r="B484" s="7">
        <v>15.36</v>
      </c>
      <c r="C484" s="7">
        <v>15.86</v>
      </c>
      <c r="D484" s="6">
        <f t="shared" si="7"/>
        <v>36160</v>
      </c>
    </row>
    <row r="485" spans="1:4" x14ac:dyDescent="0.25">
      <c r="A485" s="6">
        <v>36164</v>
      </c>
      <c r="B485" s="7">
        <v>15.21</v>
      </c>
      <c r="C485" s="7">
        <v>15.76</v>
      </c>
      <c r="D485" s="6">
        <f t="shared" si="7"/>
        <v>36191</v>
      </c>
    </row>
    <row r="486" spans="1:4" x14ac:dyDescent="0.25">
      <c r="A486" s="6">
        <v>36165</v>
      </c>
      <c r="B486" s="7">
        <v>15.2</v>
      </c>
      <c r="C486" s="7">
        <v>15.72</v>
      </c>
      <c r="D486" s="6">
        <f t="shared" si="7"/>
        <v>36191</v>
      </c>
    </row>
    <row r="487" spans="1:4" x14ac:dyDescent="0.25">
      <c r="A487" s="6">
        <v>36166</v>
      </c>
      <c r="B487" s="7">
        <v>15.13</v>
      </c>
      <c r="C487" s="7">
        <v>15.65</v>
      </c>
      <c r="D487" s="6">
        <f t="shared" si="7"/>
        <v>36191</v>
      </c>
    </row>
    <row r="488" spans="1:4" x14ac:dyDescent="0.25">
      <c r="A488" s="6">
        <v>36167</v>
      </c>
      <c r="B488" s="7">
        <v>15.01</v>
      </c>
      <c r="C488" s="7">
        <v>15.51</v>
      </c>
      <c r="D488" s="6">
        <f t="shared" si="7"/>
        <v>36191</v>
      </c>
    </row>
    <row r="489" spans="1:4" x14ac:dyDescent="0.25">
      <c r="A489" s="6">
        <v>36168</v>
      </c>
      <c r="B489" s="7">
        <v>14.74</v>
      </c>
      <c r="C489" s="7">
        <v>15.43</v>
      </c>
      <c r="D489" s="6">
        <f t="shared" si="7"/>
        <v>36191</v>
      </c>
    </row>
    <row r="490" spans="1:4" x14ac:dyDescent="0.25">
      <c r="A490" s="6">
        <v>36171</v>
      </c>
      <c r="B490" s="7">
        <v>14.68</v>
      </c>
      <c r="C490" s="7">
        <v>15.32</v>
      </c>
      <c r="D490" s="6">
        <f t="shared" si="7"/>
        <v>36191</v>
      </c>
    </row>
    <row r="491" spans="1:4" x14ac:dyDescent="0.25">
      <c r="A491" s="6">
        <v>36172</v>
      </c>
      <c r="B491" s="7">
        <v>14.5</v>
      </c>
      <c r="C491" s="7">
        <v>15.25</v>
      </c>
      <c r="D491" s="6">
        <f t="shared" si="7"/>
        <v>36191</v>
      </c>
    </row>
    <row r="492" spans="1:4" x14ac:dyDescent="0.25">
      <c r="A492" s="6">
        <v>36173</v>
      </c>
      <c r="B492" s="7">
        <v>14.51</v>
      </c>
      <c r="C492" s="7">
        <v>15.3</v>
      </c>
      <c r="D492" s="6">
        <f t="shared" si="7"/>
        <v>36191</v>
      </c>
    </row>
    <row r="493" spans="1:4" x14ac:dyDescent="0.25">
      <c r="A493" s="6">
        <v>36174</v>
      </c>
      <c r="B493" s="7">
        <v>14.47</v>
      </c>
      <c r="C493" s="7">
        <v>15.27</v>
      </c>
      <c r="D493" s="6">
        <f t="shared" si="7"/>
        <v>36191</v>
      </c>
    </row>
    <row r="494" spans="1:4" x14ac:dyDescent="0.25">
      <c r="A494" s="6">
        <v>36175</v>
      </c>
      <c r="B494" s="7">
        <v>14.35</v>
      </c>
      <c r="C494" s="7">
        <v>15.21</v>
      </c>
      <c r="D494" s="6">
        <f t="shared" si="7"/>
        <v>36191</v>
      </c>
    </row>
    <row r="495" spans="1:4" x14ac:dyDescent="0.25">
      <c r="A495" s="6">
        <v>36178</v>
      </c>
      <c r="B495" s="7">
        <v>14.26</v>
      </c>
      <c r="C495" s="7">
        <v>15.14</v>
      </c>
      <c r="D495" s="6">
        <f t="shared" si="7"/>
        <v>36191</v>
      </c>
    </row>
    <row r="496" spans="1:4" x14ac:dyDescent="0.25">
      <c r="A496" s="6">
        <v>36179</v>
      </c>
      <c r="B496" s="7">
        <v>14.15</v>
      </c>
      <c r="C496" s="7">
        <v>15.08</v>
      </c>
      <c r="D496" s="6">
        <f t="shared" si="7"/>
        <v>36191</v>
      </c>
    </row>
    <row r="497" spans="1:4" x14ac:dyDescent="0.25">
      <c r="A497" s="6">
        <v>36180</v>
      </c>
      <c r="B497" s="7">
        <v>14.17</v>
      </c>
      <c r="C497" s="7">
        <v>15</v>
      </c>
      <c r="D497" s="6">
        <f t="shared" si="7"/>
        <v>36191</v>
      </c>
    </row>
    <row r="498" spans="1:4" x14ac:dyDescent="0.25">
      <c r="A498" s="6">
        <v>36181</v>
      </c>
      <c r="B498" s="7">
        <v>13.59</v>
      </c>
      <c r="C498" s="7">
        <v>14</v>
      </c>
      <c r="D498" s="6">
        <f t="shared" si="7"/>
        <v>36191</v>
      </c>
    </row>
    <row r="499" spans="1:4" x14ac:dyDescent="0.25">
      <c r="A499" s="6">
        <v>36182</v>
      </c>
      <c r="B499" s="7">
        <v>13.48</v>
      </c>
      <c r="C499" s="7">
        <v>13.88</v>
      </c>
      <c r="D499" s="6">
        <f t="shared" si="7"/>
        <v>36191</v>
      </c>
    </row>
    <row r="500" spans="1:4" x14ac:dyDescent="0.25">
      <c r="A500" s="6">
        <v>36185</v>
      </c>
      <c r="B500" s="7">
        <v>13.48</v>
      </c>
      <c r="C500" s="7">
        <v>13.87</v>
      </c>
      <c r="D500" s="6">
        <f t="shared" si="7"/>
        <v>36191</v>
      </c>
    </row>
    <row r="501" spans="1:4" x14ac:dyDescent="0.25">
      <c r="A501" s="6">
        <v>36186</v>
      </c>
      <c r="B501" s="7">
        <v>13.44</v>
      </c>
      <c r="C501" s="7">
        <v>13.8</v>
      </c>
      <c r="D501" s="6">
        <f t="shared" si="7"/>
        <v>36191</v>
      </c>
    </row>
    <row r="502" spans="1:4" x14ac:dyDescent="0.25">
      <c r="A502" s="6">
        <v>36187</v>
      </c>
      <c r="B502" s="7">
        <v>13.41</v>
      </c>
      <c r="C502" s="7">
        <v>13.73</v>
      </c>
      <c r="D502" s="6">
        <f t="shared" si="7"/>
        <v>36191</v>
      </c>
    </row>
    <row r="503" spans="1:4" x14ac:dyDescent="0.25">
      <c r="A503" s="6">
        <v>36188</v>
      </c>
      <c r="B503" s="7">
        <v>13.27</v>
      </c>
      <c r="C503" s="7">
        <v>13.6</v>
      </c>
      <c r="D503" s="6">
        <f t="shared" si="7"/>
        <v>36191</v>
      </c>
    </row>
    <row r="504" spans="1:4" x14ac:dyDescent="0.25">
      <c r="A504" s="6">
        <v>36189</v>
      </c>
      <c r="B504" s="7">
        <v>13.12</v>
      </c>
      <c r="C504" s="7">
        <v>13.35</v>
      </c>
      <c r="D504" s="6">
        <f t="shared" si="7"/>
        <v>36191</v>
      </c>
    </row>
    <row r="505" spans="1:4" x14ac:dyDescent="0.25">
      <c r="A505" s="6">
        <v>36192</v>
      </c>
      <c r="B505" s="7">
        <v>13.12</v>
      </c>
      <c r="C505" s="7">
        <v>13.28</v>
      </c>
      <c r="D505" s="6">
        <f t="shared" si="7"/>
        <v>36219</v>
      </c>
    </row>
    <row r="506" spans="1:4" x14ac:dyDescent="0.25">
      <c r="A506" s="6">
        <v>36193</v>
      </c>
      <c r="B506" s="7">
        <v>13.08</v>
      </c>
      <c r="C506" s="7">
        <v>13.25</v>
      </c>
      <c r="D506" s="6">
        <f t="shared" si="7"/>
        <v>36219</v>
      </c>
    </row>
    <row r="507" spans="1:4" x14ac:dyDescent="0.25">
      <c r="A507" s="6">
        <v>36194</v>
      </c>
      <c r="B507" s="7">
        <v>13.06</v>
      </c>
      <c r="C507" s="7">
        <v>13.22</v>
      </c>
      <c r="D507" s="6">
        <f t="shared" si="7"/>
        <v>36219</v>
      </c>
    </row>
    <row r="508" spans="1:4" x14ac:dyDescent="0.25">
      <c r="A508" s="6">
        <v>36195</v>
      </c>
      <c r="B508" s="7">
        <v>13.05</v>
      </c>
      <c r="C508" s="7">
        <v>13.22</v>
      </c>
      <c r="D508" s="6">
        <f t="shared" si="7"/>
        <v>36219</v>
      </c>
    </row>
    <row r="509" spans="1:4" x14ac:dyDescent="0.25">
      <c r="A509" s="6">
        <v>36196</v>
      </c>
      <c r="B509" s="7">
        <v>13.01</v>
      </c>
      <c r="C509" s="7">
        <v>13.25</v>
      </c>
      <c r="D509" s="6">
        <f t="shared" si="7"/>
        <v>36219</v>
      </c>
    </row>
    <row r="510" spans="1:4" x14ac:dyDescent="0.25">
      <c r="A510" s="6">
        <v>36199</v>
      </c>
      <c r="B510" s="7">
        <v>12.96</v>
      </c>
      <c r="C510" s="7">
        <v>13.25</v>
      </c>
      <c r="D510" s="6">
        <f t="shared" si="7"/>
        <v>36219</v>
      </c>
    </row>
    <row r="511" spans="1:4" x14ac:dyDescent="0.25">
      <c r="A511" s="6">
        <v>36200</v>
      </c>
      <c r="B511" s="7">
        <v>13.03</v>
      </c>
      <c r="C511" s="7">
        <v>13.28</v>
      </c>
      <c r="D511" s="6">
        <f t="shared" si="7"/>
        <v>36219</v>
      </c>
    </row>
    <row r="512" spans="1:4" x14ac:dyDescent="0.25">
      <c r="A512" s="6">
        <v>36201</v>
      </c>
      <c r="B512" s="7">
        <v>12.98</v>
      </c>
      <c r="C512" s="7">
        <v>13.27</v>
      </c>
      <c r="D512" s="6">
        <f t="shared" si="7"/>
        <v>36219</v>
      </c>
    </row>
    <row r="513" spans="1:4" x14ac:dyDescent="0.25">
      <c r="A513" s="6">
        <v>36202</v>
      </c>
      <c r="B513" s="7">
        <v>12.98</v>
      </c>
      <c r="C513" s="7">
        <v>13.28</v>
      </c>
      <c r="D513" s="6">
        <f t="shared" si="7"/>
        <v>36219</v>
      </c>
    </row>
    <row r="514" spans="1:4" x14ac:dyDescent="0.25">
      <c r="A514" s="6">
        <v>36203</v>
      </c>
      <c r="B514" s="7">
        <v>12.97</v>
      </c>
      <c r="C514" s="7">
        <v>13.27</v>
      </c>
      <c r="D514" s="6">
        <f t="shared" si="7"/>
        <v>36219</v>
      </c>
    </row>
    <row r="515" spans="1:4" x14ac:dyDescent="0.25">
      <c r="A515" s="6">
        <v>36206</v>
      </c>
      <c r="B515" s="7">
        <v>12.96</v>
      </c>
      <c r="C515" s="7">
        <v>13.27</v>
      </c>
      <c r="D515" s="6">
        <f t="shared" ref="D515:D578" si="8">EOMONTH(A515,0)</f>
        <v>36219</v>
      </c>
    </row>
    <row r="516" spans="1:4" x14ac:dyDescent="0.25">
      <c r="A516" s="6">
        <v>36207</v>
      </c>
      <c r="B516" s="7">
        <v>12.96</v>
      </c>
      <c r="C516" s="7">
        <v>13.25</v>
      </c>
      <c r="D516" s="6">
        <f t="shared" si="8"/>
        <v>36219</v>
      </c>
    </row>
    <row r="517" spans="1:4" x14ac:dyDescent="0.25">
      <c r="A517" s="6">
        <v>36208</v>
      </c>
      <c r="B517" s="7">
        <v>12.95</v>
      </c>
      <c r="C517" s="7">
        <v>13.24</v>
      </c>
      <c r="D517" s="6">
        <f t="shared" si="8"/>
        <v>36219</v>
      </c>
    </row>
    <row r="518" spans="1:4" x14ac:dyDescent="0.25">
      <c r="A518" s="6">
        <v>36209</v>
      </c>
      <c r="B518" s="7">
        <v>12.95</v>
      </c>
      <c r="C518" s="7">
        <v>13.25</v>
      </c>
      <c r="D518" s="6">
        <f t="shared" si="8"/>
        <v>36219</v>
      </c>
    </row>
    <row r="519" spans="1:4" x14ac:dyDescent="0.25">
      <c r="A519" s="6">
        <v>36210</v>
      </c>
      <c r="B519" s="7">
        <v>12.95</v>
      </c>
      <c r="C519" s="7">
        <v>13.26</v>
      </c>
      <c r="D519" s="6">
        <f t="shared" si="8"/>
        <v>36219</v>
      </c>
    </row>
    <row r="520" spans="1:4" x14ac:dyDescent="0.25">
      <c r="A520" s="6">
        <v>36213</v>
      </c>
      <c r="B520" s="7">
        <v>12.94</v>
      </c>
      <c r="C520" s="7">
        <v>13.25</v>
      </c>
      <c r="D520" s="6">
        <f t="shared" si="8"/>
        <v>36219</v>
      </c>
    </row>
    <row r="521" spans="1:4" x14ac:dyDescent="0.25">
      <c r="A521" s="6">
        <v>36214</v>
      </c>
      <c r="B521" s="7">
        <v>12.95</v>
      </c>
      <c r="C521" s="7">
        <v>13.24</v>
      </c>
      <c r="D521" s="6">
        <f t="shared" si="8"/>
        <v>36219</v>
      </c>
    </row>
    <row r="522" spans="1:4" x14ac:dyDescent="0.25">
      <c r="A522" s="6">
        <v>36215</v>
      </c>
      <c r="B522" s="7">
        <v>12.93</v>
      </c>
      <c r="C522" s="7">
        <v>13.24</v>
      </c>
      <c r="D522" s="6">
        <f t="shared" si="8"/>
        <v>36219</v>
      </c>
    </row>
    <row r="523" spans="1:4" x14ac:dyDescent="0.25">
      <c r="A523" s="6">
        <v>36216</v>
      </c>
      <c r="B523" s="7">
        <v>12.9</v>
      </c>
      <c r="C523" s="7">
        <v>13.19</v>
      </c>
      <c r="D523" s="6">
        <f t="shared" si="8"/>
        <v>36219</v>
      </c>
    </row>
    <row r="524" spans="1:4" x14ac:dyDescent="0.25">
      <c r="A524" s="6">
        <v>36217</v>
      </c>
      <c r="B524" s="7">
        <v>12.9</v>
      </c>
      <c r="C524" s="7">
        <v>13.18</v>
      </c>
      <c r="D524" s="6">
        <f t="shared" si="8"/>
        <v>36219</v>
      </c>
    </row>
    <row r="525" spans="1:4" x14ac:dyDescent="0.25">
      <c r="A525" s="6">
        <v>36220</v>
      </c>
      <c r="B525" s="7">
        <v>12.9</v>
      </c>
      <c r="C525" s="7">
        <v>13.18</v>
      </c>
      <c r="D525" s="6">
        <f t="shared" si="8"/>
        <v>36250</v>
      </c>
    </row>
    <row r="526" spans="1:4" x14ac:dyDescent="0.25">
      <c r="A526" s="6">
        <v>36221</v>
      </c>
      <c r="B526" s="7">
        <v>12.9</v>
      </c>
      <c r="C526" s="7">
        <v>13.18</v>
      </c>
      <c r="D526" s="6">
        <f t="shared" si="8"/>
        <v>36250</v>
      </c>
    </row>
    <row r="527" spans="1:4" x14ac:dyDescent="0.25">
      <c r="A527" s="6">
        <v>36222</v>
      </c>
      <c r="B527" s="7">
        <v>12.91</v>
      </c>
      <c r="C527" s="7">
        <v>13.2</v>
      </c>
      <c r="D527" s="6">
        <f t="shared" si="8"/>
        <v>36250</v>
      </c>
    </row>
    <row r="528" spans="1:4" x14ac:dyDescent="0.25">
      <c r="A528" s="6">
        <v>36223</v>
      </c>
      <c r="B528" s="7">
        <v>12.94</v>
      </c>
      <c r="C528" s="7">
        <v>13.2</v>
      </c>
      <c r="D528" s="6">
        <f t="shared" si="8"/>
        <v>36250</v>
      </c>
    </row>
    <row r="529" spans="1:4" x14ac:dyDescent="0.25">
      <c r="A529" s="6">
        <v>36224</v>
      </c>
      <c r="B529" s="7">
        <v>12.95</v>
      </c>
      <c r="C529" s="7">
        <v>13.21</v>
      </c>
      <c r="D529" s="6">
        <f t="shared" si="8"/>
        <v>36250</v>
      </c>
    </row>
    <row r="530" spans="1:4" x14ac:dyDescent="0.25">
      <c r="A530" s="6">
        <v>36227</v>
      </c>
      <c r="B530" s="7">
        <v>12.96</v>
      </c>
      <c r="C530" s="7">
        <v>13.2</v>
      </c>
      <c r="D530" s="6">
        <f t="shared" si="8"/>
        <v>36250</v>
      </c>
    </row>
    <row r="531" spans="1:4" x14ac:dyDescent="0.25">
      <c r="A531" s="6">
        <v>36228</v>
      </c>
      <c r="B531" s="7">
        <v>12.96</v>
      </c>
      <c r="C531" s="7">
        <v>13.2</v>
      </c>
      <c r="D531" s="6">
        <f t="shared" si="8"/>
        <v>36250</v>
      </c>
    </row>
    <row r="532" spans="1:4" x14ac:dyDescent="0.25">
      <c r="A532" s="6">
        <v>36229</v>
      </c>
      <c r="B532" s="7">
        <v>12.96</v>
      </c>
      <c r="C532" s="7">
        <v>13.2</v>
      </c>
      <c r="D532" s="6">
        <f t="shared" si="8"/>
        <v>36250</v>
      </c>
    </row>
    <row r="533" spans="1:4" x14ac:dyDescent="0.25">
      <c r="A533" s="6">
        <v>36230</v>
      </c>
      <c r="B533" s="7">
        <v>12.97</v>
      </c>
      <c r="C533" s="7">
        <v>13.22</v>
      </c>
      <c r="D533" s="6">
        <f t="shared" si="8"/>
        <v>36250</v>
      </c>
    </row>
    <row r="534" spans="1:4" x14ac:dyDescent="0.25">
      <c r="A534" s="6">
        <v>36231</v>
      </c>
      <c r="B534" s="7">
        <v>13</v>
      </c>
      <c r="C534" s="7">
        <v>13.25</v>
      </c>
      <c r="D534" s="6">
        <f t="shared" si="8"/>
        <v>36250</v>
      </c>
    </row>
    <row r="535" spans="1:4" x14ac:dyDescent="0.25">
      <c r="A535" s="6">
        <v>36234</v>
      </c>
      <c r="B535" s="7">
        <v>13.03</v>
      </c>
      <c r="C535" s="7">
        <v>13.24</v>
      </c>
      <c r="D535" s="6">
        <f t="shared" si="8"/>
        <v>36250</v>
      </c>
    </row>
    <row r="536" spans="1:4" x14ac:dyDescent="0.25">
      <c r="A536" s="6">
        <v>36235</v>
      </c>
      <c r="B536" s="7">
        <v>13.02</v>
      </c>
      <c r="C536" s="7">
        <v>13.26</v>
      </c>
      <c r="D536" s="6">
        <f t="shared" si="8"/>
        <v>36250</v>
      </c>
    </row>
    <row r="537" spans="1:4" x14ac:dyDescent="0.25">
      <c r="A537" s="6">
        <v>36236</v>
      </c>
      <c r="B537" s="7">
        <v>13.03</v>
      </c>
      <c r="C537" s="7">
        <v>13.26</v>
      </c>
      <c r="D537" s="6">
        <f t="shared" si="8"/>
        <v>36250</v>
      </c>
    </row>
    <row r="538" spans="1:4" x14ac:dyDescent="0.25">
      <c r="A538" s="6">
        <v>36237</v>
      </c>
      <c r="B538" s="7">
        <v>13.04</v>
      </c>
      <c r="C538" s="7">
        <v>13.27</v>
      </c>
      <c r="D538" s="6">
        <f t="shared" si="8"/>
        <v>36250</v>
      </c>
    </row>
    <row r="539" spans="1:4" x14ac:dyDescent="0.25">
      <c r="A539" s="6">
        <v>36238</v>
      </c>
      <c r="B539" s="7">
        <v>13.03</v>
      </c>
      <c r="C539" s="7">
        <v>13.27</v>
      </c>
      <c r="D539" s="6">
        <f t="shared" si="8"/>
        <v>36250</v>
      </c>
    </row>
    <row r="540" spans="1:4" x14ac:dyDescent="0.25">
      <c r="A540" s="6">
        <v>36241</v>
      </c>
      <c r="B540" s="7">
        <v>13.04</v>
      </c>
      <c r="C540" s="7">
        <v>13.26</v>
      </c>
      <c r="D540" s="6">
        <f t="shared" si="8"/>
        <v>36250</v>
      </c>
    </row>
    <row r="541" spans="1:4" x14ac:dyDescent="0.25">
      <c r="A541" s="6">
        <v>36242</v>
      </c>
      <c r="B541" s="7">
        <v>13.03</v>
      </c>
      <c r="C541" s="7">
        <v>13.25</v>
      </c>
      <c r="D541" s="6">
        <f t="shared" si="8"/>
        <v>36250</v>
      </c>
    </row>
    <row r="542" spans="1:4" x14ac:dyDescent="0.25">
      <c r="A542" s="6">
        <v>36243</v>
      </c>
      <c r="B542" s="7">
        <v>13.01</v>
      </c>
      <c r="C542" s="7">
        <v>13.25</v>
      </c>
      <c r="D542" s="6">
        <f t="shared" si="8"/>
        <v>36250</v>
      </c>
    </row>
    <row r="543" spans="1:4" x14ac:dyDescent="0.25">
      <c r="A543" s="6">
        <v>36244</v>
      </c>
      <c r="B543" s="7">
        <v>13.01</v>
      </c>
      <c r="C543" s="7">
        <v>13.25</v>
      </c>
      <c r="D543" s="6">
        <f t="shared" si="8"/>
        <v>36250</v>
      </c>
    </row>
    <row r="544" spans="1:4" x14ac:dyDescent="0.25">
      <c r="A544" s="6">
        <v>36245</v>
      </c>
      <c r="B544" s="7">
        <v>12.97</v>
      </c>
      <c r="C544" s="7">
        <v>13.24</v>
      </c>
      <c r="D544" s="6">
        <f t="shared" si="8"/>
        <v>36250</v>
      </c>
    </row>
    <row r="545" spans="1:4" x14ac:dyDescent="0.25">
      <c r="A545" s="6">
        <v>36248</v>
      </c>
      <c r="B545" s="7">
        <v>12.94</v>
      </c>
      <c r="C545" s="7">
        <v>13.23</v>
      </c>
      <c r="D545" s="6">
        <f t="shared" si="8"/>
        <v>36250</v>
      </c>
    </row>
    <row r="546" spans="1:4" x14ac:dyDescent="0.25">
      <c r="A546" s="6">
        <v>36249</v>
      </c>
      <c r="B546" s="7">
        <v>12.93</v>
      </c>
      <c r="C546" s="7">
        <v>13.24</v>
      </c>
      <c r="D546" s="6">
        <f t="shared" si="8"/>
        <v>36250</v>
      </c>
    </row>
    <row r="547" spans="1:4" x14ac:dyDescent="0.25">
      <c r="A547" s="6">
        <v>36250</v>
      </c>
      <c r="B547" s="7">
        <v>12.88</v>
      </c>
      <c r="C547" s="7">
        <v>13.21</v>
      </c>
      <c r="D547" s="6">
        <f t="shared" si="8"/>
        <v>36250</v>
      </c>
    </row>
    <row r="548" spans="1:4" x14ac:dyDescent="0.25">
      <c r="A548" s="6">
        <v>36251</v>
      </c>
      <c r="B548" s="7">
        <v>12.85</v>
      </c>
      <c r="C548" s="7">
        <v>13.22</v>
      </c>
      <c r="D548" s="6">
        <f t="shared" si="8"/>
        <v>36280</v>
      </c>
    </row>
    <row r="549" spans="1:4" x14ac:dyDescent="0.25">
      <c r="A549" s="6">
        <v>36256</v>
      </c>
      <c r="B549" s="7">
        <v>12.85</v>
      </c>
      <c r="C549" s="7">
        <v>13.22</v>
      </c>
      <c r="D549" s="6">
        <f t="shared" si="8"/>
        <v>36280</v>
      </c>
    </row>
    <row r="550" spans="1:4" x14ac:dyDescent="0.25">
      <c r="A550" s="6">
        <v>36257</v>
      </c>
      <c r="B550" s="7">
        <v>12.82</v>
      </c>
      <c r="C550" s="7">
        <v>13.22</v>
      </c>
      <c r="D550" s="6">
        <f t="shared" si="8"/>
        <v>36280</v>
      </c>
    </row>
    <row r="551" spans="1:4" x14ac:dyDescent="0.25">
      <c r="A551" s="6">
        <v>36258</v>
      </c>
      <c r="B551" s="7">
        <v>12.82</v>
      </c>
      <c r="C551" s="7">
        <v>13.22</v>
      </c>
      <c r="D551" s="6">
        <f t="shared" si="8"/>
        <v>36280</v>
      </c>
    </row>
    <row r="552" spans="1:4" x14ac:dyDescent="0.25">
      <c r="A552" s="6">
        <v>36259</v>
      </c>
      <c r="B552" s="7">
        <v>12.81</v>
      </c>
      <c r="C552" s="7">
        <v>13.22</v>
      </c>
      <c r="D552" s="6">
        <f t="shared" si="8"/>
        <v>36280</v>
      </c>
    </row>
    <row r="553" spans="1:4" x14ac:dyDescent="0.25">
      <c r="A553" s="6">
        <v>36262</v>
      </c>
      <c r="B553" s="7">
        <v>12.82</v>
      </c>
      <c r="C553" s="7">
        <v>13.22</v>
      </c>
      <c r="D553" s="6">
        <f t="shared" si="8"/>
        <v>36280</v>
      </c>
    </row>
    <row r="554" spans="1:4" x14ac:dyDescent="0.25">
      <c r="A554" s="6">
        <v>36263</v>
      </c>
      <c r="B554" s="7">
        <v>12.83</v>
      </c>
      <c r="C554" s="7">
        <v>13.22</v>
      </c>
      <c r="D554" s="6">
        <f t="shared" si="8"/>
        <v>36280</v>
      </c>
    </row>
    <row r="555" spans="1:4" x14ac:dyDescent="0.25">
      <c r="A555" s="6">
        <v>36264</v>
      </c>
      <c r="B555" s="7">
        <v>12.84</v>
      </c>
      <c r="C555" s="7">
        <v>13.21</v>
      </c>
      <c r="D555" s="6">
        <f t="shared" si="8"/>
        <v>36280</v>
      </c>
    </row>
    <row r="556" spans="1:4" x14ac:dyDescent="0.25">
      <c r="A556" s="6">
        <v>36265</v>
      </c>
      <c r="B556" s="7">
        <v>12.81</v>
      </c>
      <c r="C556" s="7">
        <v>13.2</v>
      </c>
      <c r="D556" s="6">
        <f t="shared" si="8"/>
        <v>36280</v>
      </c>
    </row>
    <row r="557" spans="1:4" x14ac:dyDescent="0.25">
      <c r="A557" s="6">
        <v>36266</v>
      </c>
      <c r="B557" s="7">
        <v>12.81</v>
      </c>
      <c r="C557" s="7">
        <v>13.19</v>
      </c>
      <c r="D557" s="6">
        <f t="shared" si="8"/>
        <v>36280</v>
      </c>
    </row>
    <row r="558" spans="1:4" x14ac:dyDescent="0.25">
      <c r="A558" s="6">
        <v>36269</v>
      </c>
      <c r="B558" s="7">
        <v>12.85</v>
      </c>
      <c r="C558" s="7">
        <v>13.21</v>
      </c>
      <c r="D558" s="6">
        <f t="shared" si="8"/>
        <v>36280</v>
      </c>
    </row>
    <row r="559" spans="1:4" x14ac:dyDescent="0.25">
      <c r="A559" s="6">
        <v>36270</v>
      </c>
      <c r="B559" s="7">
        <v>12.9</v>
      </c>
      <c r="C559" s="7">
        <v>13.2</v>
      </c>
      <c r="D559" s="6">
        <f t="shared" si="8"/>
        <v>36280</v>
      </c>
    </row>
    <row r="560" spans="1:4" x14ac:dyDescent="0.25">
      <c r="A560" s="6">
        <v>36271</v>
      </c>
      <c r="B560" s="7">
        <v>12.9</v>
      </c>
      <c r="C560" s="7">
        <v>13.2</v>
      </c>
      <c r="D560" s="6">
        <f t="shared" si="8"/>
        <v>36280</v>
      </c>
    </row>
    <row r="561" spans="1:4" x14ac:dyDescent="0.25">
      <c r="A561" s="6">
        <v>36272</v>
      </c>
      <c r="B561" s="7">
        <v>12.92</v>
      </c>
      <c r="C561" s="7">
        <v>13.22</v>
      </c>
      <c r="D561" s="6">
        <f t="shared" si="8"/>
        <v>36280</v>
      </c>
    </row>
    <row r="562" spans="1:4" x14ac:dyDescent="0.25">
      <c r="A562" s="6">
        <v>36273</v>
      </c>
      <c r="B562" s="7">
        <v>12.93</v>
      </c>
      <c r="C562" s="7">
        <v>13.22</v>
      </c>
      <c r="D562" s="6">
        <f t="shared" si="8"/>
        <v>36280</v>
      </c>
    </row>
    <row r="563" spans="1:4" x14ac:dyDescent="0.25">
      <c r="A563" s="6">
        <v>36276</v>
      </c>
      <c r="B563" s="7">
        <v>12.94</v>
      </c>
      <c r="C563" s="7">
        <v>13.23</v>
      </c>
      <c r="D563" s="6">
        <f t="shared" si="8"/>
        <v>36280</v>
      </c>
    </row>
    <row r="564" spans="1:4" x14ac:dyDescent="0.25">
      <c r="A564" s="6">
        <v>36277</v>
      </c>
      <c r="B564" s="7">
        <v>12.94</v>
      </c>
      <c r="C564" s="7">
        <v>13.22</v>
      </c>
      <c r="D564" s="6">
        <f t="shared" si="8"/>
        <v>36280</v>
      </c>
    </row>
    <row r="565" spans="1:4" x14ac:dyDescent="0.25">
      <c r="A565" s="6">
        <v>36278</v>
      </c>
      <c r="B565" s="7">
        <v>12.94</v>
      </c>
      <c r="C565" s="7">
        <v>13.24</v>
      </c>
      <c r="D565" s="6">
        <f t="shared" si="8"/>
        <v>36280</v>
      </c>
    </row>
    <row r="566" spans="1:4" x14ac:dyDescent="0.25">
      <c r="A566" s="6">
        <v>36279</v>
      </c>
      <c r="B566" s="7">
        <v>13.01</v>
      </c>
      <c r="C566" s="7">
        <v>13.25</v>
      </c>
      <c r="D566" s="6">
        <f t="shared" si="8"/>
        <v>36280</v>
      </c>
    </row>
    <row r="567" spans="1:4" x14ac:dyDescent="0.25">
      <c r="A567" s="6">
        <v>36280</v>
      </c>
      <c r="B567" s="7">
        <v>13.08</v>
      </c>
      <c r="C567" s="7">
        <v>13.28</v>
      </c>
      <c r="D567" s="6">
        <f t="shared" si="8"/>
        <v>36280</v>
      </c>
    </row>
    <row r="568" spans="1:4" x14ac:dyDescent="0.25">
      <c r="A568" s="6">
        <v>36284</v>
      </c>
      <c r="B568" s="7">
        <v>13.1</v>
      </c>
      <c r="C568" s="7">
        <v>13.28</v>
      </c>
      <c r="D568" s="6">
        <f t="shared" si="8"/>
        <v>36311</v>
      </c>
    </row>
    <row r="569" spans="1:4" x14ac:dyDescent="0.25">
      <c r="A569" s="6">
        <v>36285</v>
      </c>
      <c r="B569" s="7">
        <v>13.09</v>
      </c>
      <c r="C569" s="7">
        <v>13.27</v>
      </c>
      <c r="D569" s="6">
        <f t="shared" si="8"/>
        <v>36311</v>
      </c>
    </row>
    <row r="570" spans="1:4" x14ac:dyDescent="0.25">
      <c r="A570" s="6">
        <v>36286</v>
      </c>
      <c r="B570" s="7">
        <v>13.09</v>
      </c>
      <c r="C570" s="7">
        <v>13.26</v>
      </c>
      <c r="D570" s="6">
        <f t="shared" si="8"/>
        <v>36311</v>
      </c>
    </row>
    <row r="571" spans="1:4" x14ac:dyDescent="0.25">
      <c r="A571" s="6">
        <v>36287</v>
      </c>
      <c r="B571" s="7">
        <v>13.09</v>
      </c>
      <c r="C571" s="7">
        <v>13.25</v>
      </c>
      <c r="D571" s="6">
        <f t="shared" si="8"/>
        <v>36311</v>
      </c>
    </row>
    <row r="572" spans="1:4" x14ac:dyDescent="0.25">
      <c r="A572" s="6">
        <v>36290</v>
      </c>
      <c r="B572" s="7">
        <v>13.07</v>
      </c>
      <c r="C572" s="7">
        <v>13.24</v>
      </c>
      <c r="D572" s="6">
        <f t="shared" si="8"/>
        <v>36311</v>
      </c>
    </row>
    <row r="573" spans="1:4" x14ac:dyDescent="0.25">
      <c r="A573" s="6">
        <v>36291</v>
      </c>
      <c r="B573" s="7">
        <v>13.08</v>
      </c>
      <c r="C573" s="7">
        <v>13.24</v>
      </c>
      <c r="D573" s="6">
        <f t="shared" si="8"/>
        <v>36311</v>
      </c>
    </row>
    <row r="574" spans="1:4" x14ac:dyDescent="0.25">
      <c r="A574" s="6">
        <v>36292</v>
      </c>
      <c r="B574" s="7">
        <v>13.08</v>
      </c>
      <c r="C574" s="7">
        <v>13.24</v>
      </c>
      <c r="D574" s="6">
        <f t="shared" si="8"/>
        <v>36311</v>
      </c>
    </row>
    <row r="575" spans="1:4" x14ac:dyDescent="0.25">
      <c r="A575" s="6">
        <v>36293</v>
      </c>
      <c r="B575" s="7">
        <v>13.07</v>
      </c>
      <c r="C575" s="7">
        <v>13.24</v>
      </c>
      <c r="D575" s="6">
        <f t="shared" si="8"/>
        <v>36311</v>
      </c>
    </row>
    <row r="576" spans="1:4" x14ac:dyDescent="0.25">
      <c r="A576" s="6">
        <v>36294</v>
      </c>
      <c r="B576" s="7">
        <v>13.07</v>
      </c>
      <c r="C576" s="7">
        <v>13.25</v>
      </c>
      <c r="D576" s="6">
        <f t="shared" si="8"/>
        <v>36311</v>
      </c>
    </row>
    <row r="577" spans="1:4" x14ac:dyDescent="0.25">
      <c r="A577" s="6">
        <v>36297</v>
      </c>
      <c r="B577" s="7">
        <v>13.08</v>
      </c>
      <c r="C577" s="7">
        <v>13.25</v>
      </c>
      <c r="D577" s="6">
        <f t="shared" si="8"/>
        <v>36311</v>
      </c>
    </row>
    <row r="578" spans="1:4" x14ac:dyDescent="0.25">
      <c r="A578" s="6">
        <v>36298</v>
      </c>
      <c r="B578" s="7">
        <v>13.07</v>
      </c>
      <c r="C578" s="7">
        <v>13.25</v>
      </c>
      <c r="D578" s="6">
        <f t="shared" si="8"/>
        <v>36311</v>
      </c>
    </row>
    <row r="579" spans="1:4" x14ac:dyDescent="0.25">
      <c r="A579" s="6">
        <v>36299</v>
      </c>
      <c r="B579" s="7">
        <v>13.08</v>
      </c>
      <c r="C579" s="7">
        <v>13.28</v>
      </c>
      <c r="D579" s="6">
        <f t="shared" ref="D579:D642" si="9">EOMONTH(A579,0)</f>
        <v>36311</v>
      </c>
    </row>
    <row r="580" spans="1:4" x14ac:dyDescent="0.25">
      <c r="A580" s="6">
        <v>36300</v>
      </c>
      <c r="B580" s="7">
        <v>13.08</v>
      </c>
      <c r="C580" s="7">
        <v>13.28</v>
      </c>
      <c r="D580" s="6">
        <f t="shared" si="9"/>
        <v>36311</v>
      </c>
    </row>
    <row r="581" spans="1:4" x14ac:dyDescent="0.25">
      <c r="A581" s="6">
        <v>36301</v>
      </c>
      <c r="B581" s="7">
        <v>13.1</v>
      </c>
      <c r="C581" s="7">
        <v>13.28</v>
      </c>
      <c r="D581" s="6">
        <f t="shared" si="9"/>
        <v>36311</v>
      </c>
    </row>
    <row r="582" spans="1:4" x14ac:dyDescent="0.25">
      <c r="A582" s="6">
        <v>36304</v>
      </c>
      <c r="B582" s="7">
        <v>13.1</v>
      </c>
      <c r="C582" s="7">
        <v>13.28</v>
      </c>
      <c r="D582" s="6">
        <f t="shared" si="9"/>
        <v>36311</v>
      </c>
    </row>
    <row r="583" spans="1:4" x14ac:dyDescent="0.25">
      <c r="A583" s="6">
        <v>36305</v>
      </c>
      <c r="B583" s="7">
        <v>13.09</v>
      </c>
      <c r="C583" s="7">
        <v>13.28</v>
      </c>
      <c r="D583" s="6">
        <f t="shared" si="9"/>
        <v>36311</v>
      </c>
    </row>
    <row r="584" spans="1:4" x14ac:dyDescent="0.25">
      <c r="A584" s="6">
        <v>36306</v>
      </c>
      <c r="B584" s="7">
        <v>13.09</v>
      </c>
      <c r="C584" s="7">
        <v>13.28</v>
      </c>
      <c r="D584" s="6">
        <f t="shared" si="9"/>
        <v>36311</v>
      </c>
    </row>
    <row r="585" spans="1:4" x14ac:dyDescent="0.25">
      <c r="A585" s="6">
        <v>36307</v>
      </c>
      <c r="B585" s="7">
        <v>13.1</v>
      </c>
      <c r="C585" s="7">
        <v>13.28</v>
      </c>
      <c r="D585" s="6">
        <f t="shared" si="9"/>
        <v>36311</v>
      </c>
    </row>
    <row r="586" spans="1:4" x14ac:dyDescent="0.25">
      <c r="A586" s="6">
        <v>36308</v>
      </c>
      <c r="B586" s="7">
        <v>13.1</v>
      </c>
      <c r="C586" s="7">
        <v>13.28</v>
      </c>
      <c r="D586" s="6">
        <f t="shared" si="9"/>
        <v>36311</v>
      </c>
    </row>
    <row r="587" spans="1:4" x14ac:dyDescent="0.25">
      <c r="A587" s="6">
        <v>36312</v>
      </c>
      <c r="B587" s="7">
        <v>13.1</v>
      </c>
      <c r="C587" s="7">
        <v>13.29</v>
      </c>
      <c r="D587" s="6">
        <f t="shared" si="9"/>
        <v>36341</v>
      </c>
    </row>
    <row r="588" spans="1:4" x14ac:dyDescent="0.25">
      <c r="A588" s="6">
        <v>36313</v>
      </c>
      <c r="B588" s="7">
        <v>13.1</v>
      </c>
      <c r="C588" s="7">
        <v>13.29</v>
      </c>
      <c r="D588" s="6">
        <f t="shared" si="9"/>
        <v>36341</v>
      </c>
    </row>
    <row r="589" spans="1:4" x14ac:dyDescent="0.25">
      <c r="A589" s="6">
        <v>36314</v>
      </c>
      <c r="B589" s="7">
        <v>13.1</v>
      </c>
      <c r="C589" s="7">
        <v>13.29</v>
      </c>
      <c r="D589" s="6">
        <f t="shared" si="9"/>
        <v>36341</v>
      </c>
    </row>
    <row r="590" spans="1:4" x14ac:dyDescent="0.25">
      <c r="A590" s="6">
        <v>36315</v>
      </c>
      <c r="B590" s="7">
        <v>13.11</v>
      </c>
      <c r="C590" s="7">
        <v>13.3</v>
      </c>
      <c r="D590" s="6">
        <f t="shared" si="9"/>
        <v>36341</v>
      </c>
    </row>
    <row r="591" spans="1:4" x14ac:dyDescent="0.25">
      <c r="A591" s="6">
        <v>36318</v>
      </c>
      <c r="B591" s="7">
        <v>13.13</v>
      </c>
      <c r="C591" s="7">
        <v>13.3</v>
      </c>
      <c r="D591" s="6">
        <f t="shared" si="9"/>
        <v>36341</v>
      </c>
    </row>
    <row r="592" spans="1:4" x14ac:dyDescent="0.25">
      <c r="A592" s="6">
        <v>36319</v>
      </c>
      <c r="B592" s="7">
        <v>13.18</v>
      </c>
      <c r="C592" s="7">
        <v>13.3</v>
      </c>
      <c r="D592" s="6">
        <f t="shared" si="9"/>
        <v>36341</v>
      </c>
    </row>
    <row r="593" spans="1:4" x14ac:dyDescent="0.25">
      <c r="A593" s="6">
        <v>36320</v>
      </c>
      <c r="B593" s="7">
        <v>13.21</v>
      </c>
      <c r="C593" s="7">
        <v>13.3</v>
      </c>
      <c r="D593" s="6">
        <f t="shared" si="9"/>
        <v>36341</v>
      </c>
    </row>
    <row r="594" spans="1:4" x14ac:dyDescent="0.25">
      <c r="A594" s="6">
        <v>36321</v>
      </c>
      <c r="B594" s="7">
        <v>13.21</v>
      </c>
      <c r="C594" s="7">
        <v>13.3</v>
      </c>
      <c r="D594" s="6">
        <f t="shared" si="9"/>
        <v>36341</v>
      </c>
    </row>
    <row r="595" spans="1:4" x14ac:dyDescent="0.25">
      <c r="A595" s="6">
        <v>36322</v>
      </c>
      <c r="B595" s="7">
        <v>13.22</v>
      </c>
      <c r="C595" s="7">
        <v>13.31</v>
      </c>
      <c r="D595" s="6">
        <f t="shared" si="9"/>
        <v>36341</v>
      </c>
    </row>
    <row r="596" spans="1:4" x14ac:dyDescent="0.25">
      <c r="A596" s="6">
        <v>36325</v>
      </c>
      <c r="B596" s="7">
        <v>13.22</v>
      </c>
      <c r="C596" s="7">
        <v>13.31</v>
      </c>
      <c r="D596" s="6">
        <f t="shared" si="9"/>
        <v>36341</v>
      </c>
    </row>
    <row r="597" spans="1:4" x14ac:dyDescent="0.25">
      <c r="A597" s="6">
        <v>36326</v>
      </c>
      <c r="B597" s="7">
        <v>13.23</v>
      </c>
      <c r="C597" s="7">
        <v>13.31</v>
      </c>
      <c r="D597" s="6">
        <f t="shared" si="9"/>
        <v>36341</v>
      </c>
    </row>
    <row r="598" spans="1:4" x14ac:dyDescent="0.25">
      <c r="A598" s="6">
        <v>36327</v>
      </c>
      <c r="B598" s="7">
        <v>13.22</v>
      </c>
      <c r="C598" s="7">
        <v>13.31</v>
      </c>
      <c r="D598" s="6">
        <f t="shared" si="9"/>
        <v>36341</v>
      </c>
    </row>
    <row r="599" spans="1:4" x14ac:dyDescent="0.25">
      <c r="A599" s="6">
        <v>36328</v>
      </c>
      <c r="B599" s="7">
        <v>13.22</v>
      </c>
      <c r="C599" s="7">
        <v>13.32</v>
      </c>
      <c r="D599" s="6">
        <f t="shared" si="9"/>
        <v>36341</v>
      </c>
    </row>
    <row r="600" spans="1:4" x14ac:dyDescent="0.25">
      <c r="A600" s="6">
        <v>36329</v>
      </c>
      <c r="B600" s="7">
        <v>13.22</v>
      </c>
      <c r="C600" s="7">
        <v>13.32</v>
      </c>
      <c r="D600" s="6">
        <f t="shared" si="9"/>
        <v>36341</v>
      </c>
    </row>
    <row r="601" spans="1:4" x14ac:dyDescent="0.25">
      <c r="A601" s="6">
        <v>36332</v>
      </c>
      <c r="B601" s="7">
        <v>13.22</v>
      </c>
      <c r="C601" s="7">
        <v>13.32</v>
      </c>
      <c r="D601" s="6">
        <f t="shared" si="9"/>
        <v>36341</v>
      </c>
    </row>
    <row r="602" spans="1:4" x14ac:dyDescent="0.25">
      <c r="A602" s="6">
        <v>36333</v>
      </c>
      <c r="B602" s="7">
        <v>13.2</v>
      </c>
      <c r="C602" s="7">
        <v>13.32</v>
      </c>
      <c r="D602" s="6">
        <f t="shared" si="9"/>
        <v>36341</v>
      </c>
    </row>
    <row r="603" spans="1:4" x14ac:dyDescent="0.25">
      <c r="A603" s="6">
        <v>36334</v>
      </c>
      <c r="B603" s="7">
        <v>13.2</v>
      </c>
      <c r="C603" s="7">
        <v>13.32</v>
      </c>
      <c r="D603" s="6">
        <f t="shared" si="9"/>
        <v>36341</v>
      </c>
    </row>
    <row r="604" spans="1:4" x14ac:dyDescent="0.25">
      <c r="A604" s="6">
        <v>36335</v>
      </c>
      <c r="B604" s="7">
        <v>13.2</v>
      </c>
      <c r="C604" s="7">
        <v>13.31</v>
      </c>
      <c r="D604" s="6">
        <f t="shared" si="9"/>
        <v>36341</v>
      </c>
    </row>
    <row r="605" spans="1:4" x14ac:dyDescent="0.25">
      <c r="A605" s="6">
        <v>36336</v>
      </c>
      <c r="B605" s="7">
        <v>13.2</v>
      </c>
      <c r="C605" s="7">
        <v>13.32</v>
      </c>
      <c r="D605" s="6">
        <f t="shared" si="9"/>
        <v>36341</v>
      </c>
    </row>
    <row r="606" spans="1:4" x14ac:dyDescent="0.25">
      <c r="A606" s="6">
        <v>36339</v>
      </c>
      <c r="B606" s="7">
        <v>13.2</v>
      </c>
      <c r="C606" s="7">
        <v>13.32</v>
      </c>
      <c r="D606" s="6">
        <f t="shared" si="9"/>
        <v>36341</v>
      </c>
    </row>
    <row r="607" spans="1:4" x14ac:dyDescent="0.25">
      <c r="A607" s="6">
        <v>36340</v>
      </c>
      <c r="B607" s="7">
        <v>13.2</v>
      </c>
      <c r="C607" s="7">
        <v>13.32</v>
      </c>
      <c r="D607" s="6">
        <f t="shared" si="9"/>
        <v>36341</v>
      </c>
    </row>
    <row r="608" spans="1:4" x14ac:dyDescent="0.25">
      <c r="A608" s="6">
        <v>36341</v>
      </c>
      <c r="B608" s="7">
        <v>13.2</v>
      </c>
      <c r="C608" s="7">
        <v>13.31</v>
      </c>
      <c r="D608" s="6">
        <f t="shared" si="9"/>
        <v>36341</v>
      </c>
    </row>
    <row r="609" spans="1:4" x14ac:dyDescent="0.25">
      <c r="A609" s="6">
        <v>36342</v>
      </c>
      <c r="B609" s="7">
        <v>13.23</v>
      </c>
      <c r="C609" s="7">
        <v>13.32</v>
      </c>
      <c r="D609" s="6">
        <f t="shared" si="9"/>
        <v>36372</v>
      </c>
    </row>
    <row r="610" spans="1:4" x14ac:dyDescent="0.25">
      <c r="A610" s="6">
        <v>36343</v>
      </c>
      <c r="B610" s="7">
        <v>13.26</v>
      </c>
      <c r="C610" s="7">
        <v>13.34</v>
      </c>
      <c r="D610" s="6">
        <f t="shared" si="9"/>
        <v>36372</v>
      </c>
    </row>
    <row r="611" spans="1:4" x14ac:dyDescent="0.25">
      <c r="A611" s="6">
        <v>36346</v>
      </c>
      <c r="B611" s="7">
        <v>13.3</v>
      </c>
      <c r="C611" s="7">
        <v>13.34</v>
      </c>
      <c r="D611" s="6">
        <f t="shared" si="9"/>
        <v>36372</v>
      </c>
    </row>
    <row r="612" spans="1:4" x14ac:dyDescent="0.25">
      <c r="A612" s="6">
        <v>36347</v>
      </c>
      <c r="B612" s="7">
        <v>13.31</v>
      </c>
      <c r="C612" s="7">
        <v>13.35</v>
      </c>
      <c r="D612" s="6">
        <f t="shared" si="9"/>
        <v>36372</v>
      </c>
    </row>
    <row r="613" spans="1:4" x14ac:dyDescent="0.25">
      <c r="A613" s="6">
        <v>36348</v>
      </c>
      <c r="B613" s="7">
        <v>13.31</v>
      </c>
      <c r="C613" s="7">
        <v>13.34</v>
      </c>
      <c r="D613" s="6">
        <f t="shared" si="9"/>
        <v>36372</v>
      </c>
    </row>
    <row r="614" spans="1:4" x14ac:dyDescent="0.25">
      <c r="A614" s="6">
        <v>36349</v>
      </c>
      <c r="B614" s="7">
        <v>13.32</v>
      </c>
      <c r="C614" s="7">
        <v>13.34</v>
      </c>
      <c r="D614" s="6">
        <f t="shared" si="9"/>
        <v>36372</v>
      </c>
    </row>
    <row r="615" spans="1:4" x14ac:dyDescent="0.25">
      <c r="A615" s="6">
        <v>36350</v>
      </c>
      <c r="B615" s="7">
        <v>13.33</v>
      </c>
      <c r="C615" s="7">
        <v>13.34</v>
      </c>
      <c r="D615" s="6">
        <f t="shared" si="9"/>
        <v>36372</v>
      </c>
    </row>
    <row r="616" spans="1:4" x14ac:dyDescent="0.25">
      <c r="A616" s="6">
        <v>36353</v>
      </c>
      <c r="B616" s="7">
        <v>13.34</v>
      </c>
      <c r="C616" s="7">
        <v>13.35</v>
      </c>
      <c r="D616" s="6">
        <f t="shared" si="9"/>
        <v>36372</v>
      </c>
    </row>
    <row r="617" spans="1:4" x14ac:dyDescent="0.25">
      <c r="A617" s="6">
        <v>36354</v>
      </c>
      <c r="B617" s="7">
        <v>13.34</v>
      </c>
      <c r="C617" s="7">
        <v>13.34</v>
      </c>
      <c r="D617" s="6">
        <f t="shared" si="9"/>
        <v>36372</v>
      </c>
    </row>
    <row r="618" spans="1:4" x14ac:dyDescent="0.25">
      <c r="A618" s="6">
        <v>36355</v>
      </c>
      <c r="B618" s="7">
        <v>13.34</v>
      </c>
      <c r="C618" s="7">
        <v>13.34</v>
      </c>
      <c r="D618" s="6">
        <f t="shared" si="9"/>
        <v>36372</v>
      </c>
    </row>
    <row r="619" spans="1:4" x14ac:dyDescent="0.25">
      <c r="A619" s="6">
        <v>36356</v>
      </c>
      <c r="B619" s="7">
        <v>13.35</v>
      </c>
      <c r="C619" s="7">
        <v>13.35</v>
      </c>
      <c r="D619" s="6">
        <f t="shared" si="9"/>
        <v>36372</v>
      </c>
    </row>
    <row r="620" spans="1:4" x14ac:dyDescent="0.25">
      <c r="A620" s="6">
        <v>36357</v>
      </c>
      <c r="B620" s="7">
        <v>13.34</v>
      </c>
      <c r="C620" s="7">
        <v>13.35</v>
      </c>
      <c r="D620" s="6">
        <f t="shared" si="9"/>
        <v>36372</v>
      </c>
    </row>
    <row r="621" spans="1:4" x14ac:dyDescent="0.25">
      <c r="A621" s="6">
        <v>36360</v>
      </c>
      <c r="B621" s="7">
        <v>13.35</v>
      </c>
      <c r="C621" s="7">
        <v>13.35</v>
      </c>
      <c r="D621" s="6">
        <f t="shared" si="9"/>
        <v>36372</v>
      </c>
    </row>
    <row r="622" spans="1:4" x14ac:dyDescent="0.25">
      <c r="A622" s="6">
        <v>36361</v>
      </c>
      <c r="B622" s="7">
        <v>13.37</v>
      </c>
      <c r="C622" s="7">
        <v>13.36</v>
      </c>
      <c r="D622" s="6">
        <f t="shared" si="9"/>
        <v>36372</v>
      </c>
    </row>
    <row r="623" spans="1:4" x14ac:dyDescent="0.25">
      <c r="A623" s="6">
        <v>36362</v>
      </c>
      <c r="B623" s="7">
        <v>13.5</v>
      </c>
      <c r="C623" s="7">
        <v>13.4</v>
      </c>
      <c r="D623" s="6">
        <f t="shared" si="9"/>
        <v>36372</v>
      </c>
    </row>
    <row r="624" spans="1:4" x14ac:dyDescent="0.25">
      <c r="A624" s="6">
        <v>36363</v>
      </c>
      <c r="B624" s="7">
        <v>13.65</v>
      </c>
      <c r="C624" s="7">
        <v>13.44</v>
      </c>
      <c r="D624" s="6">
        <f t="shared" si="9"/>
        <v>36372</v>
      </c>
    </row>
    <row r="625" spans="1:4" x14ac:dyDescent="0.25">
      <c r="A625" s="6">
        <v>36364</v>
      </c>
      <c r="B625" s="7">
        <v>13.66</v>
      </c>
      <c r="C625" s="7">
        <v>13.45</v>
      </c>
      <c r="D625" s="6">
        <f t="shared" si="9"/>
        <v>36372</v>
      </c>
    </row>
    <row r="626" spans="1:4" x14ac:dyDescent="0.25">
      <c r="A626" s="6">
        <v>36367</v>
      </c>
      <c r="B626" s="7">
        <v>13.71</v>
      </c>
      <c r="C626" s="7">
        <v>13.45</v>
      </c>
      <c r="D626" s="6">
        <f t="shared" si="9"/>
        <v>36372</v>
      </c>
    </row>
    <row r="627" spans="1:4" x14ac:dyDescent="0.25">
      <c r="A627" s="6">
        <v>36368</v>
      </c>
      <c r="B627" s="7">
        <v>13.72</v>
      </c>
      <c r="C627" s="7">
        <v>13.48</v>
      </c>
      <c r="D627" s="6">
        <f t="shared" si="9"/>
        <v>36372</v>
      </c>
    </row>
    <row r="628" spans="1:4" x14ac:dyDescent="0.25">
      <c r="A628" s="6">
        <v>36369</v>
      </c>
      <c r="B628" s="7">
        <v>13.71</v>
      </c>
      <c r="C628" s="7">
        <v>13.46</v>
      </c>
      <c r="D628" s="6">
        <f t="shared" si="9"/>
        <v>36372</v>
      </c>
    </row>
    <row r="629" spans="1:4" x14ac:dyDescent="0.25">
      <c r="A629" s="6">
        <v>36370</v>
      </c>
      <c r="B629" s="7">
        <v>13.71</v>
      </c>
      <c r="C629" s="7">
        <v>13.46</v>
      </c>
      <c r="D629" s="6">
        <f t="shared" si="9"/>
        <v>36372</v>
      </c>
    </row>
    <row r="630" spans="1:4" x14ac:dyDescent="0.25">
      <c r="A630" s="6">
        <v>36371</v>
      </c>
      <c r="B630" s="7">
        <v>13.74</v>
      </c>
      <c r="C630" s="7">
        <v>13.46</v>
      </c>
      <c r="D630" s="6">
        <f t="shared" si="9"/>
        <v>36372</v>
      </c>
    </row>
    <row r="631" spans="1:4" x14ac:dyDescent="0.25">
      <c r="A631" s="6">
        <v>36374</v>
      </c>
      <c r="B631" s="7">
        <v>13.82</v>
      </c>
      <c r="C631" s="7">
        <v>13.47</v>
      </c>
      <c r="D631" s="6">
        <f t="shared" si="9"/>
        <v>36403</v>
      </c>
    </row>
    <row r="632" spans="1:4" x14ac:dyDescent="0.25">
      <c r="A632" s="6">
        <v>36375</v>
      </c>
      <c r="B632" s="7">
        <v>13.82</v>
      </c>
      <c r="C632" s="7">
        <v>13.47</v>
      </c>
      <c r="D632" s="6">
        <f t="shared" si="9"/>
        <v>36403</v>
      </c>
    </row>
    <row r="633" spans="1:4" x14ac:dyDescent="0.25">
      <c r="A633" s="6">
        <v>36376</v>
      </c>
      <c r="B633" s="7">
        <v>14.28</v>
      </c>
      <c r="C633" s="7">
        <v>13.47</v>
      </c>
      <c r="D633" s="6">
        <f t="shared" si="9"/>
        <v>36403</v>
      </c>
    </row>
    <row r="634" spans="1:4" x14ac:dyDescent="0.25">
      <c r="A634" s="6">
        <v>36377</v>
      </c>
      <c r="B634" s="7">
        <v>14.2</v>
      </c>
      <c r="C634" s="7">
        <v>13.82</v>
      </c>
      <c r="D634" s="6">
        <f t="shared" si="9"/>
        <v>36403</v>
      </c>
    </row>
    <row r="635" spans="1:4" x14ac:dyDescent="0.25">
      <c r="A635" s="6">
        <v>36378</v>
      </c>
      <c r="B635" s="7">
        <v>14.2</v>
      </c>
      <c r="C635" s="7">
        <v>13.74</v>
      </c>
      <c r="D635" s="6">
        <f t="shared" si="9"/>
        <v>36403</v>
      </c>
    </row>
    <row r="636" spans="1:4" x14ac:dyDescent="0.25">
      <c r="A636" s="6">
        <v>36381</v>
      </c>
      <c r="B636" s="7">
        <v>14.03</v>
      </c>
      <c r="C636" s="7">
        <v>13.68</v>
      </c>
      <c r="D636" s="6">
        <f t="shared" si="9"/>
        <v>36403</v>
      </c>
    </row>
    <row r="637" spans="1:4" x14ac:dyDescent="0.25">
      <c r="A637" s="6">
        <v>36382</v>
      </c>
      <c r="B637" s="7">
        <v>13.99</v>
      </c>
      <c r="C637" s="7">
        <v>13.65</v>
      </c>
      <c r="D637" s="6">
        <f t="shared" si="9"/>
        <v>36403</v>
      </c>
    </row>
    <row r="638" spans="1:4" x14ac:dyDescent="0.25">
      <c r="A638" s="6">
        <v>36383</v>
      </c>
      <c r="B638" s="7">
        <v>13.91</v>
      </c>
      <c r="C638" s="7">
        <v>13.65</v>
      </c>
      <c r="D638" s="6">
        <f t="shared" si="9"/>
        <v>36403</v>
      </c>
    </row>
    <row r="639" spans="1:4" x14ac:dyDescent="0.25">
      <c r="A639" s="6">
        <v>36384</v>
      </c>
      <c r="B639" s="7">
        <v>13.94</v>
      </c>
      <c r="C639" s="7">
        <v>13.61</v>
      </c>
      <c r="D639" s="6">
        <f t="shared" si="9"/>
        <v>36403</v>
      </c>
    </row>
    <row r="640" spans="1:4" x14ac:dyDescent="0.25">
      <c r="A640" s="6">
        <v>36385</v>
      </c>
      <c r="B640" s="7">
        <v>13.94</v>
      </c>
      <c r="C640" s="7">
        <v>13.6</v>
      </c>
      <c r="D640" s="6">
        <f t="shared" si="9"/>
        <v>36403</v>
      </c>
    </row>
    <row r="641" spans="1:4" x14ac:dyDescent="0.25">
      <c r="A641" s="6">
        <v>36388</v>
      </c>
      <c r="B641" s="7">
        <v>13.96</v>
      </c>
      <c r="C641" s="7">
        <v>13.61</v>
      </c>
      <c r="D641" s="6">
        <f t="shared" si="9"/>
        <v>36403</v>
      </c>
    </row>
    <row r="642" spans="1:4" x14ac:dyDescent="0.25">
      <c r="A642" s="6">
        <v>36389</v>
      </c>
      <c r="B642" s="7">
        <v>13.98</v>
      </c>
      <c r="C642" s="7">
        <v>13.64</v>
      </c>
      <c r="D642" s="6">
        <f t="shared" si="9"/>
        <v>36403</v>
      </c>
    </row>
    <row r="643" spans="1:4" x14ac:dyDescent="0.25">
      <c r="A643" s="6">
        <v>36390</v>
      </c>
      <c r="B643" s="7">
        <v>13.98</v>
      </c>
      <c r="C643" s="7">
        <v>13.64</v>
      </c>
      <c r="D643" s="6">
        <f t="shared" ref="D643:D706" si="10">EOMONTH(A643,0)</f>
        <v>36403</v>
      </c>
    </row>
    <row r="644" spans="1:4" x14ac:dyDescent="0.25">
      <c r="A644" s="6">
        <v>36391</v>
      </c>
      <c r="B644" s="7">
        <v>14.01</v>
      </c>
      <c r="C644" s="7">
        <v>13.65</v>
      </c>
      <c r="D644" s="6">
        <f t="shared" si="10"/>
        <v>36403</v>
      </c>
    </row>
    <row r="645" spans="1:4" x14ac:dyDescent="0.25">
      <c r="A645" s="6">
        <v>36392</v>
      </c>
      <c r="B645" s="7">
        <v>14</v>
      </c>
      <c r="C645" s="7">
        <v>13.65</v>
      </c>
      <c r="D645" s="6">
        <f t="shared" si="10"/>
        <v>36403</v>
      </c>
    </row>
    <row r="646" spans="1:4" x14ac:dyDescent="0.25">
      <c r="A646" s="6">
        <v>36395</v>
      </c>
      <c r="B646" s="7">
        <v>14</v>
      </c>
      <c r="C646" s="7">
        <v>13.65</v>
      </c>
      <c r="D646" s="6">
        <f t="shared" si="10"/>
        <v>36403</v>
      </c>
    </row>
    <row r="647" spans="1:4" x14ac:dyDescent="0.25">
      <c r="A647" s="6">
        <v>36396</v>
      </c>
      <c r="B647" s="7">
        <v>14</v>
      </c>
      <c r="C647" s="7">
        <v>13.64</v>
      </c>
      <c r="D647" s="6">
        <f t="shared" si="10"/>
        <v>36403</v>
      </c>
    </row>
    <row r="648" spans="1:4" x14ac:dyDescent="0.25">
      <c r="A648" s="6">
        <v>36397</v>
      </c>
      <c r="B648" s="7">
        <v>14</v>
      </c>
      <c r="C648" s="7">
        <v>13.61</v>
      </c>
      <c r="D648" s="6">
        <f t="shared" si="10"/>
        <v>36403</v>
      </c>
    </row>
    <row r="649" spans="1:4" x14ac:dyDescent="0.25">
      <c r="A649" s="6">
        <v>36398</v>
      </c>
      <c r="B649" s="7">
        <v>14.04</v>
      </c>
      <c r="C649" s="7">
        <v>13.6</v>
      </c>
      <c r="D649" s="6">
        <f t="shared" si="10"/>
        <v>36403</v>
      </c>
    </row>
    <row r="650" spans="1:4" x14ac:dyDescent="0.25">
      <c r="A650" s="6">
        <v>36399</v>
      </c>
      <c r="B650" s="7">
        <v>14.05</v>
      </c>
      <c r="C650" s="7">
        <v>13.62</v>
      </c>
      <c r="D650" s="6">
        <f t="shared" si="10"/>
        <v>36403</v>
      </c>
    </row>
    <row r="651" spans="1:4" x14ac:dyDescent="0.25">
      <c r="A651" s="6">
        <v>36403</v>
      </c>
      <c r="B651" s="7">
        <v>14.04</v>
      </c>
      <c r="C651" s="7">
        <v>13.62</v>
      </c>
      <c r="D651" s="6">
        <f t="shared" si="10"/>
        <v>36403</v>
      </c>
    </row>
    <row r="652" spans="1:4" x14ac:dyDescent="0.25">
      <c r="A652" s="6">
        <v>36404</v>
      </c>
      <c r="B652" s="7">
        <v>14.05</v>
      </c>
      <c r="C652" s="7">
        <v>13.61</v>
      </c>
      <c r="D652" s="6">
        <f t="shared" si="10"/>
        <v>36433</v>
      </c>
    </row>
    <row r="653" spans="1:4" x14ac:dyDescent="0.25">
      <c r="A653" s="6">
        <v>36405</v>
      </c>
      <c r="B653" s="7">
        <v>14.06</v>
      </c>
      <c r="C653" s="7">
        <v>13.61</v>
      </c>
      <c r="D653" s="6">
        <f t="shared" si="10"/>
        <v>36433</v>
      </c>
    </row>
    <row r="654" spans="1:4" x14ac:dyDescent="0.25">
      <c r="A654" s="6">
        <v>36406</v>
      </c>
      <c r="B654" s="7">
        <v>14.06</v>
      </c>
      <c r="C654" s="7">
        <v>13.63</v>
      </c>
      <c r="D654" s="6">
        <f t="shared" si="10"/>
        <v>36433</v>
      </c>
    </row>
    <row r="655" spans="1:4" x14ac:dyDescent="0.25">
      <c r="A655" s="6">
        <v>36409</v>
      </c>
      <c r="B655" s="7">
        <v>14.14</v>
      </c>
      <c r="C655" s="7">
        <v>13.63</v>
      </c>
      <c r="D655" s="6">
        <f t="shared" si="10"/>
        <v>36433</v>
      </c>
    </row>
    <row r="656" spans="1:4" x14ac:dyDescent="0.25">
      <c r="A656" s="6">
        <v>36410</v>
      </c>
      <c r="B656" s="7">
        <v>14.17</v>
      </c>
      <c r="C656" s="7">
        <v>13.63</v>
      </c>
      <c r="D656" s="6">
        <f t="shared" si="10"/>
        <v>36433</v>
      </c>
    </row>
    <row r="657" spans="1:4" x14ac:dyDescent="0.25">
      <c r="A657" s="6">
        <v>36411</v>
      </c>
      <c r="B657" s="7">
        <v>14.17</v>
      </c>
      <c r="C657" s="7">
        <v>13.63</v>
      </c>
      <c r="D657" s="6">
        <f t="shared" si="10"/>
        <v>36433</v>
      </c>
    </row>
    <row r="658" spans="1:4" x14ac:dyDescent="0.25">
      <c r="A658" s="6">
        <v>36412</v>
      </c>
      <c r="B658" s="7">
        <v>14.18</v>
      </c>
      <c r="C658" s="7">
        <v>13.61</v>
      </c>
      <c r="D658" s="6">
        <f t="shared" si="10"/>
        <v>36433</v>
      </c>
    </row>
    <row r="659" spans="1:4" x14ac:dyDescent="0.25">
      <c r="A659" s="6">
        <v>36413</v>
      </c>
      <c r="B659" s="7">
        <v>14.18</v>
      </c>
      <c r="C659" s="7">
        <v>13.61</v>
      </c>
      <c r="D659" s="6">
        <f t="shared" si="10"/>
        <v>36433</v>
      </c>
    </row>
    <row r="660" spans="1:4" x14ac:dyDescent="0.25">
      <c r="A660" s="6">
        <v>36416</v>
      </c>
      <c r="B660" s="7">
        <v>14.18</v>
      </c>
      <c r="C660" s="7">
        <v>13.61</v>
      </c>
      <c r="D660" s="6">
        <f t="shared" si="10"/>
        <v>36433</v>
      </c>
    </row>
    <row r="661" spans="1:4" x14ac:dyDescent="0.25">
      <c r="A661" s="6">
        <v>36417</v>
      </c>
      <c r="B661" s="7">
        <v>14.19</v>
      </c>
      <c r="C661" s="7">
        <v>13.61</v>
      </c>
      <c r="D661" s="6">
        <f t="shared" si="10"/>
        <v>36433</v>
      </c>
    </row>
    <row r="662" spans="1:4" x14ac:dyDescent="0.25">
      <c r="A662" s="6">
        <v>36418</v>
      </c>
      <c r="B662" s="7">
        <v>14.19</v>
      </c>
      <c r="C662" s="7">
        <v>13.62</v>
      </c>
      <c r="D662" s="6">
        <f t="shared" si="10"/>
        <v>36433</v>
      </c>
    </row>
    <row r="663" spans="1:4" x14ac:dyDescent="0.25">
      <c r="A663" s="6">
        <v>36419</v>
      </c>
      <c r="B663" s="7">
        <v>14.27</v>
      </c>
      <c r="C663" s="7">
        <v>13.91</v>
      </c>
      <c r="D663" s="6">
        <f t="shared" si="10"/>
        <v>36433</v>
      </c>
    </row>
    <row r="664" spans="1:4" x14ac:dyDescent="0.25">
      <c r="A664" s="6">
        <v>36420</v>
      </c>
      <c r="B664" s="7">
        <v>14.85</v>
      </c>
      <c r="C664" s="7">
        <v>14.26</v>
      </c>
      <c r="D664" s="6">
        <f t="shared" si="10"/>
        <v>36433</v>
      </c>
    </row>
    <row r="665" spans="1:4" x14ac:dyDescent="0.25">
      <c r="A665" s="6">
        <v>36423</v>
      </c>
      <c r="B665" s="7">
        <v>14.92</v>
      </c>
      <c r="C665" s="7">
        <v>14.39</v>
      </c>
      <c r="D665" s="6">
        <f t="shared" si="10"/>
        <v>36433</v>
      </c>
    </row>
    <row r="666" spans="1:4" x14ac:dyDescent="0.25">
      <c r="A666" s="6">
        <v>36424</v>
      </c>
      <c r="B666" s="7">
        <v>15</v>
      </c>
      <c r="C666" s="7">
        <v>14.63</v>
      </c>
      <c r="D666" s="6">
        <f t="shared" si="10"/>
        <v>36433</v>
      </c>
    </row>
    <row r="667" spans="1:4" x14ac:dyDescent="0.25">
      <c r="A667" s="6">
        <v>36425</v>
      </c>
      <c r="B667" s="7">
        <v>15</v>
      </c>
      <c r="C667" s="7">
        <v>14.46</v>
      </c>
      <c r="D667" s="6">
        <f t="shared" si="10"/>
        <v>36433</v>
      </c>
    </row>
    <row r="668" spans="1:4" x14ac:dyDescent="0.25">
      <c r="A668" s="6">
        <v>36426</v>
      </c>
      <c r="B668" s="7">
        <v>15.5</v>
      </c>
      <c r="C668" s="7">
        <v>14.98</v>
      </c>
      <c r="D668" s="6">
        <f t="shared" si="10"/>
        <v>36433</v>
      </c>
    </row>
    <row r="669" spans="1:4" x14ac:dyDescent="0.25">
      <c r="A669" s="6">
        <v>36427</v>
      </c>
      <c r="B669" s="7">
        <v>15.93</v>
      </c>
      <c r="C669" s="7">
        <v>15.33</v>
      </c>
      <c r="D669" s="6">
        <f t="shared" si="10"/>
        <v>36433</v>
      </c>
    </row>
    <row r="670" spans="1:4" x14ac:dyDescent="0.25">
      <c r="A670" s="6">
        <v>36430</v>
      </c>
      <c r="B670" s="7">
        <v>15.93</v>
      </c>
      <c r="C670" s="7">
        <v>15.42</v>
      </c>
      <c r="D670" s="6">
        <f t="shared" si="10"/>
        <v>36433</v>
      </c>
    </row>
    <row r="671" spans="1:4" x14ac:dyDescent="0.25">
      <c r="A671" s="6">
        <v>36431</v>
      </c>
      <c r="B671" s="7">
        <v>15.98</v>
      </c>
      <c r="C671" s="7">
        <v>15.52</v>
      </c>
      <c r="D671" s="6">
        <f t="shared" si="10"/>
        <v>36433</v>
      </c>
    </row>
    <row r="672" spans="1:4" x14ac:dyDescent="0.25">
      <c r="A672" s="6">
        <v>36432</v>
      </c>
      <c r="B672" s="7">
        <v>16.149999999999999</v>
      </c>
      <c r="C672" s="7">
        <v>15.97</v>
      </c>
      <c r="D672" s="6">
        <f t="shared" si="10"/>
        <v>36433</v>
      </c>
    </row>
    <row r="673" spans="1:4" x14ac:dyDescent="0.25">
      <c r="A673" s="6">
        <v>36433</v>
      </c>
      <c r="B673" s="7">
        <v>16.48</v>
      </c>
      <c r="C673" s="7">
        <v>16.32</v>
      </c>
      <c r="D673" s="6">
        <f t="shared" si="10"/>
        <v>36433</v>
      </c>
    </row>
    <row r="674" spans="1:4" x14ac:dyDescent="0.25">
      <c r="A674" s="6">
        <v>36434</v>
      </c>
      <c r="B674" s="7">
        <v>16.46</v>
      </c>
      <c r="C674" s="7">
        <v>16.32</v>
      </c>
      <c r="D674" s="6">
        <f t="shared" si="10"/>
        <v>36464</v>
      </c>
    </row>
    <row r="675" spans="1:4" x14ac:dyDescent="0.25">
      <c r="A675" s="6">
        <v>36437</v>
      </c>
      <c r="B675" s="7">
        <v>16.45</v>
      </c>
      <c r="C675" s="7">
        <v>16.32</v>
      </c>
      <c r="D675" s="6">
        <f t="shared" si="10"/>
        <v>36464</v>
      </c>
    </row>
    <row r="676" spans="1:4" x14ac:dyDescent="0.25">
      <c r="A676" s="6">
        <v>36438</v>
      </c>
      <c r="B676" s="7">
        <v>16.37</v>
      </c>
      <c r="C676" s="7">
        <v>16.239999999999998</v>
      </c>
      <c r="D676" s="6">
        <f t="shared" si="10"/>
        <v>36464</v>
      </c>
    </row>
    <row r="677" spans="1:4" x14ac:dyDescent="0.25">
      <c r="A677" s="6">
        <v>36439</v>
      </c>
      <c r="B677" s="7">
        <v>16.32</v>
      </c>
      <c r="C677" s="7">
        <v>16.18</v>
      </c>
      <c r="D677" s="6">
        <f t="shared" si="10"/>
        <v>36464</v>
      </c>
    </row>
    <row r="678" spans="1:4" x14ac:dyDescent="0.25">
      <c r="A678" s="6">
        <v>36440</v>
      </c>
      <c r="B678" s="7">
        <v>16.309999999999999</v>
      </c>
      <c r="C678" s="7">
        <v>16.149999999999999</v>
      </c>
      <c r="D678" s="6">
        <f t="shared" si="10"/>
        <v>36464</v>
      </c>
    </row>
    <row r="679" spans="1:4" x14ac:dyDescent="0.25">
      <c r="A679" s="6">
        <v>36441</v>
      </c>
      <c r="B679" s="7">
        <v>16.27</v>
      </c>
      <c r="C679" s="7">
        <v>16.100000000000001</v>
      </c>
      <c r="D679" s="6">
        <f t="shared" si="10"/>
        <v>36464</v>
      </c>
    </row>
    <row r="680" spans="1:4" x14ac:dyDescent="0.25">
      <c r="A680" s="6">
        <v>36444</v>
      </c>
      <c r="B680" s="7">
        <v>16.25</v>
      </c>
      <c r="C680" s="7">
        <v>16.079999999999998</v>
      </c>
      <c r="D680" s="6">
        <f t="shared" si="10"/>
        <v>36464</v>
      </c>
    </row>
    <row r="681" spans="1:4" x14ac:dyDescent="0.25">
      <c r="A681" s="6">
        <v>36445</v>
      </c>
      <c r="B681" s="7">
        <v>16.190000000000001</v>
      </c>
      <c r="C681" s="7">
        <v>16.02</v>
      </c>
      <c r="D681" s="6">
        <f t="shared" si="10"/>
        <v>36464</v>
      </c>
    </row>
    <row r="682" spans="1:4" x14ac:dyDescent="0.25">
      <c r="A682" s="6">
        <v>36446</v>
      </c>
      <c r="B682" s="7">
        <v>16.18</v>
      </c>
      <c r="C682" s="7">
        <v>16.02</v>
      </c>
      <c r="D682" s="6">
        <f t="shared" si="10"/>
        <v>36464</v>
      </c>
    </row>
    <row r="683" spans="1:4" x14ac:dyDescent="0.25">
      <c r="A683" s="6">
        <v>36447</v>
      </c>
      <c r="B683" s="7">
        <v>16.25</v>
      </c>
      <c r="C683" s="7">
        <v>16.059999999999999</v>
      </c>
      <c r="D683" s="6">
        <f t="shared" si="10"/>
        <v>36464</v>
      </c>
    </row>
    <row r="684" spans="1:4" x14ac:dyDescent="0.25">
      <c r="A684" s="6">
        <v>36448</v>
      </c>
      <c r="B684" s="7">
        <v>16.350000000000001</v>
      </c>
      <c r="C684" s="7">
        <v>16.190000000000001</v>
      </c>
      <c r="D684" s="6">
        <f t="shared" si="10"/>
        <v>36464</v>
      </c>
    </row>
    <row r="685" spans="1:4" x14ac:dyDescent="0.25">
      <c r="A685" s="6">
        <v>36451</v>
      </c>
      <c r="B685" s="7">
        <v>16.5</v>
      </c>
      <c r="C685" s="7">
        <v>16.399999999999999</v>
      </c>
      <c r="D685" s="6">
        <f t="shared" si="10"/>
        <v>36464</v>
      </c>
    </row>
    <row r="686" spans="1:4" x14ac:dyDescent="0.25">
      <c r="A686" s="6">
        <v>36452</v>
      </c>
      <c r="B686" s="7">
        <v>17.27</v>
      </c>
      <c r="C686" s="7">
        <v>17.079999999999998</v>
      </c>
      <c r="D686" s="6">
        <f t="shared" si="10"/>
        <v>36464</v>
      </c>
    </row>
    <row r="687" spans="1:4" x14ac:dyDescent="0.25">
      <c r="A687" s="6">
        <v>36453</v>
      </c>
      <c r="B687" s="7">
        <v>17.489999999999998</v>
      </c>
      <c r="C687" s="7">
        <v>17.38</v>
      </c>
      <c r="D687" s="6">
        <f t="shared" si="10"/>
        <v>36464</v>
      </c>
    </row>
    <row r="688" spans="1:4" x14ac:dyDescent="0.25">
      <c r="A688" s="6">
        <v>36454</v>
      </c>
      <c r="B688" s="7">
        <v>17.34</v>
      </c>
      <c r="C688" s="7">
        <v>17.2</v>
      </c>
      <c r="D688" s="6">
        <f t="shared" si="10"/>
        <v>36464</v>
      </c>
    </row>
    <row r="689" spans="1:4" x14ac:dyDescent="0.25">
      <c r="A689" s="6">
        <v>36455</v>
      </c>
      <c r="B689" s="7">
        <v>17.32</v>
      </c>
      <c r="C689" s="7">
        <v>17.190000000000001</v>
      </c>
      <c r="D689" s="6">
        <f t="shared" si="10"/>
        <v>36464</v>
      </c>
    </row>
    <row r="690" spans="1:4" x14ac:dyDescent="0.25">
      <c r="A690" s="6">
        <v>36458</v>
      </c>
      <c r="B690" s="7">
        <v>17.350000000000001</v>
      </c>
      <c r="C690" s="7">
        <v>17.21</v>
      </c>
      <c r="D690" s="6">
        <f t="shared" si="10"/>
        <v>36464</v>
      </c>
    </row>
    <row r="691" spans="1:4" x14ac:dyDescent="0.25">
      <c r="A691" s="6">
        <v>36459</v>
      </c>
      <c r="B691" s="7">
        <v>17.3</v>
      </c>
      <c r="C691" s="7">
        <v>17.21</v>
      </c>
      <c r="D691" s="6">
        <f t="shared" si="10"/>
        <v>36464</v>
      </c>
    </row>
    <row r="692" spans="1:4" x14ac:dyDescent="0.25">
      <c r="A692" s="6">
        <v>36460</v>
      </c>
      <c r="B692" s="7">
        <v>17.399999999999999</v>
      </c>
      <c r="C692" s="7">
        <v>17.38</v>
      </c>
      <c r="D692" s="6">
        <f t="shared" si="10"/>
        <v>36464</v>
      </c>
    </row>
    <row r="693" spans="1:4" x14ac:dyDescent="0.25">
      <c r="A693" s="6">
        <v>36461</v>
      </c>
      <c r="B693" s="7">
        <v>17.39</v>
      </c>
      <c r="C693" s="7">
        <v>17.46</v>
      </c>
      <c r="D693" s="6">
        <f t="shared" si="10"/>
        <v>36464</v>
      </c>
    </row>
    <row r="694" spans="1:4" x14ac:dyDescent="0.25">
      <c r="A694" s="6">
        <v>36462</v>
      </c>
      <c r="B694" s="7">
        <v>17.39</v>
      </c>
      <c r="C694" s="7">
        <v>17.420000000000002</v>
      </c>
      <c r="D694" s="6">
        <f t="shared" si="10"/>
        <v>36464</v>
      </c>
    </row>
    <row r="695" spans="1:4" x14ac:dyDescent="0.25">
      <c r="A695" s="6">
        <v>36465</v>
      </c>
      <c r="B695" s="7">
        <v>17.39</v>
      </c>
      <c r="C695" s="7">
        <v>17.420000000000002</v>
      </c>
      <c r="D695" s="6">
        <f t="shared" si="10"/>
        <v>36494</v>
      </c>
    </row>
    <row r="696" spans="1:4" x14ac:dyDescent="0.25">
      <c r="A696" s="6">
        <v>36466</v>
      </c>
      <c r="B696" s="7">
        <v>17.649999999999999</v>
      </c>
      <c r="C696" s="7">
        <v>17.68</v>
      </c>
      <c r="D696" s="6">
        <f t="shared" si="10"/>
        <v>36494</v>
      </c>
    </row>
    <row r="697" spans="1:4" x14ac:dyDescent="0.25">
      <c r="A697" s="6">
        <v>36467</v>
      </c>
      <c r="B697" s="7">
        <v>17.95</v>
      </c>
      <c r="C697" s="7">
        <v>17.87</v>
      </c>
      <c r="D697" s="6">
        <f t="shared" si="10"/>
        <v>36494</v>
      </c>
    </row>
    <row r="698" spans="1:4" x14ac:dyDescent="0.25">
      <c r="A698" s="6">
        <v>36468</v>
      </c>
      <c r="B698" s="7">
        <v>18.54</v>
      </c>
      <c r="C698" s="7">
        <v>18.5</v>
      </c>
      <c r="D698" s="6">
        <f t="shared" si="10"/>
        <v>36494</v>
      </c>
    </row>
    <row r="699" spans="1:4" x14ac:dyDescent="0.25">
      <c r="A699" s="6">
        <v>36469</v>
      </c>
      <c r="B699" s="7">
        <v>18.75</v>
      </c>
      <c r="C699" s="7">
        <v>18.66</v>
      </c>
      <c r="D699" s="6">
        <f t="shared" si="10"/>
        <v>36494</v>
      </c>
    </row>
    <row r="700" spans="1:4" x14ac:dyDescent="0.25">
      <c r="A700" s="6">
        <v>36472</v>
      </c>
      <c r="B700" s="7">
        <v>18.510000000000002</v>
      </c>
      <c r="C700" s="7">
        <v>18.34</v>
      </c>
      <c r="D700" s="6">
        <f t="shared" si="10"/>
        <v>36494</v>
      </c>
    </row>
    <row r="701" spans="1:4" x14ac:dyDescent="0.25">
      <c r="A701" s="6">
        <v>36473</v>
      </c>
      <c r="B701" s="7">
        <v>18.43</v>
      </c>
      <c r="C701" s="7">
        <v>18.27</v>
      </c>
      <c r="D701" s="6">
        <f t="shared" si="10"/>
        <v>36494</v>
      </c>
    </row>
    <row r="702" spans="1:4" x14ac:dyDescent="0.25">
      <c r="A702" s="6">
        <v>36474</v>
      </c>
      <c r="B702" s="7">
        <v>18.36</v>
      </c>
      <c r="C702" s="7">
        <v>18.27</v>
      </c>
      <c r="D702" s="6">
        <f t="shared" si="10"/>
        <v>36494</v>
      </c>
    </row>
    <row r="703" spans="1:4" x14ac:dyDescent="0.25">
      <c r="A703" s="6">
        <v>36475</v>
      </c>
      <c r="B703" s="7">
        <v>18.36</v>
      </c>
      <c r="C703" s="7">
        <v>18.27</v>
      </c>
      <c r="D703" s="6">
        <f t="shared" si="10"/>
        <v>36494</v>
      </c>
    </row>
    <row r="704" spans="1:4" x14ac:dyDescent="0.25">
      <c r="A704" s="6">
        <v>36476</v>
      </c>
      <c r="B704" s="7">
        <v>18.649999999999999</v>
      </c>
      <c r="C704" s="7">
        <v>18.27</v>
      </c>
      <c r="D704" s="6">
        <f t="shared" si="10"/>
        <v>36494</v>
      </c>
    </row>
    <row r="705" spans="1:4" x14ac:dyDescent="0.25">
      <c r="A705" s="6">
        <v>36479</v>
      </c>
      <c r="B705" s="7">
        <v>18.649999999999999</v>
      </c>
      <c r="C705" s="7">
        <v>18.61</v>
      </c>
      <c r="D705" s="6">
        <f t="shared" si="10"/>
        <v>36494</v>
      </c>
    </row>
    <row r="706" spans="1:4" x14ac:dyDescent="0.25">
      <c r="A706" s="6">
        <v>36480</v>
      </c>
      <c r="B706" s="7">
        <v>19</v>
      </c>
      <c r="C706" s="7">
        <v>19.07</v>
      </c>
      <c r="D706" s="6">
        <f t="shared" si="10"/>
        <v>36494</v>
      </c>
    </row>
    <row r="707" spans="1:4" x14ac:dyDescent="0.25">
      <c r="A707" s="6">
        <v>36481</v>
      </c>
      <c r="B707" s="7">
        <v>19.29</v>
      </c>
      <c r="C707" s="7">
        <v>19.34</v>
      </c>
      <c r="D707" s="6">
        <f t="shared" ref="D707:D770" si="11">EOMONTH(A707,0)</f>
        <v>36494</v>
      </c>
    </row>
    <row r="708" spans="1:4" x14ac:dyDescent="0.25">
      <c r="A708" s="6">
        <v>36482</v>
      </c>
      <c r="B708" s="7">
        <v>19.46</v>
      </c>
      <c r="C708" s="7">
        <v>19.5</v>
      </c>
      <c r="D708" s="6">
        <f t="shared" si="11"/>
        <v>36494</v>
      </c>
    </row>
    <row r="709" spans="1:4" x14ac:dyDescent="0.25">
      <c r="A709" s="6">
        <v>36483</v>
      </c>
      <c r="B709" s="7">
        <v>19.22</v>
      </c>
      <c r="C709" s="7">
        <v>19.149999999999999</v>
      </c>
      <c r="D709" s="6">
        <f t="shared" si="11"/>
        <v>36494</v>
      </c>
    </row>
    <row r="710" spans="1:4" x14ac:dyDescent="0.25">
      <c r="A710" s="6">
        <v>36486</v>
      </c>
      <c r="B710" s="7">
        <v>18.96</v>
      </c>
      <c r="C710" s="7">
        <v>18.829999999999998</v>
      </c>
      <c r="D710" s="6">
        <f t="shared" si="11"/>
        <v>36494</v>
      </c>
    </row>
    <row r="711" spans="1:4" x14ac:dyDescent="0.25">
      <c r="A711" s="6">
        <v>36487</v>
      </c>
      <c r="B711" s="7">
        <v>18.71</v>
      </c>
      <c r="C711" s="7">
        <v>18.66</v>
      </c>
      <c r="D711" s="6">
        <f t="shared" si="11"/>
        <v>36494</v>
      </c>
    </row>
    <row r="712" spans="1:4" x14ac:dyDescent="0.25">
      <c r="A712" s="6">
        <v>36488</v>
      </c>
      <c r="B712" s="7">
        <v>18.34</v>
      </c>
      <c r="C712" s="7">
        <v>18.25</v>
      </c>
      <c r="D712" s="6">
        <f t="shared" si="11"/>
        <v>36494</v>
      </c>
    </row>
    <row r="713" spans="1:4" x14ac:dyDescent="0.25">
      <c r="A713" s="6">
        <v>36489</v>
      </c>
      <c r="B713" s="7">
        <v>18.21</v>
      </c>
      <c r="C713" s="7">
        <v>18.13</v>
      </c>
      <c r="D713" s="6">
        <f t="shared" si="11"/>
        <v>36494</v>
      </c>
    </row>
    <row r="714" spans="1:4" x14ac:dyDescent="0.25">
      <c r="A714" s="6">
        <v>36490</v>
      </c>
      <c r="B714" s="7">
        <v>18.21</v>
      </c>
      <c r="C714" s="7">
        <v>18.23</v>
      </c>
      <c r="D714" s="6">
        <f t="shared" si="11"/>
        <v>36494</v>
      </c>
    </row>
    <row r="715" spans="1:4" x14ac:dyDescent="0.25">
      <c r="A715" s="6">
        <v>36493</v>
      </c>
      <c r="B715" s="7">
        <v>18.3</v>
      </c>
      <c r="C715" s="7">
        <v>18.41</v>
      </c>
      <c r="D715" s="6">
        <f t="shared" si="11"/>
        <v>36494</v>
      </c>
    </row>
    <row r="716" spans="1:4" x14ac:dyDescent="0.25">
      <c r="A716" s="6">
        <v>36494</v>
      </c>
      <c r="B716" s="7">
        <v>18.260000000000002</v>
      </c>
      <c r="C716" s="7">
        <v>18.59</v>
      </c>
      <c r="D716" s="6">
        <f t="shared" si="11"/>
        <v>36494</v>
      </c>
    </row>
    <row r="717" spans="1:4" x14ac:dyDescent="0.25">
      <c r="A717" s="6">
        <v>36495</v>
      </c>
      <c r="B717" s="7">
        <v>18.21</v>
      </c>
      <c r="C717" s="7">
        <v>18.64</v>
      </c>
      <c r="D717" s="6">
        <f t="shared" si="11"/>
        <v>36525</v>
      </c>
    </row>
    <row r="718" spans="1:4" x14ac:dyDescent="0.25">
      <c r="A718" s="6">
        <v>36496</v>
      </c>
      <c r="B718" s="7">
        <v>18.21</v>
      </c>
      <c r="C718" s="7">
        <v>18.64</v>
      </c>
      <c r="D718" s="6">
        <f t="shared" si="11"/>
        <v>36525</v>
      </c>
    </row>
    <row r="719" spans="1:4" x14ac:dyDescent="0.25">
      <c r="A719" s="6">
        <v>36497</v>
      </c>
      <c r="B719" s="7">
        <v>18.2</v>
      </c>
      <c r="C719" s="7">
        <v>18.7</v>
      </c>
      <c r="D719" s="6">
        <f t="shared" si="11"/>
        <v>36525</v>
      </c>
    </row>
    <row r="720" spans="1:4" x14ac:dyDescent="0.25">
      <c r="A720" s="6">
        <v>36500</v>
      </c>
      <c r="B720" s="7">
        <v>18.43</v>
      </c>
      <c r="C720" s="7">
        <v>18.87</v>
      </c>
      <c r="D720" s="6">
        <f t="shared" si="11"/>
        <v>36525</v>
      </c>
    </row>
    <row r="721" spans="1:4" x14ac:dyDescent="0.25">
      <c r="A721" s="6">
        <v>36501</v>
      </c>
      <c r="B721" s="7">
        <v>18.36</v>
      </c>
      <c r="C721" s="7">
        <v>18.760000000000002</v>
      </c>
      <c r="D721" s="6">
        <f t="shared" si="11"/>
        <v>36525</v>
      </c>
    </row>
    <row r="722" spans="1:4" x14ac:dyDescent="0.25">
      <c r="A722" s="6">
        <v>36502</v>
      </c>
      <c r="B722" s="7">
        <v>18.309999999999999</v>
      </c>
      <c r="C722" s="7">
        <v>18.77</v>
      </c>
      <c r="D722" s="6">
        <f t="shared" si="11"/>
        <v>36525</v>
      </c>
    </row>
    <row r="723" spans="1:4" x14ac:dyDescent="0.25">
      <c r="A723" s="6">
        <v>36503</v>
      </c>
      <c r="B723" s="7">
        <v>18.309999999999999</v>
      </c>
      <c r="C723" s="7">
        <v>18.850000000000001</v>
      </c>
      <c r="D723" s="6">
        <f t="shared" si="11"/>
        <v>36525</v>
      </c>
    </row>
    <row r="724" spans="1:4" x14ac:dyDescent="0.25">
      <c r="A724" s="6">
        <v>36504</v>
      </c>
      <c r="B724" s="7">
        <v>18.3</v>
      </c>
      <c r="C724" s="7">
        <v>18.79</v>
      </c>
      <c r="D724" s="6">
        <f t="shared" si="11"/>
        <v>36525</v>
      </c>
    </row>
    <row r="725" spans="1:4" x14ac:dyDescent="0.25">
      <c r="A725" s="6">
        <v>36507</v>
      </c>
      <c r="B725" s="7">
        <v>18.3</v>
      </c>
      <c r="C725" s="7">
        <v>18.8</v>
      </c>
      <c r="D725" s="6">
        <f t="shared" si="11"/>
        <v>36525</v>
      </c>
    </row>
    <row r="726" spans="1:4" x14ac:dyDescent="0.25">
      <c r="A726" s="6">
        <v>36508</v>
      </c>
      <c r="B726" s="7">
        <v>18.29</v>
      </c>
      <c r="C726" s="7">
        <v>18.8</v>
      </c>
      <c r="D726" s="6">
        <f t="shared" si="11"/>
        <v>36525</v>
      </c>
    </row>
    <row r="727" spans="1:4" x14ac:dyDescent="0.25">
      <c r="A727" s="6">
        <v>36509</v>
      </c>
      <c r="B727" s="7">
        <v>18.23</v>
      </c>
      <c r="C727" s="7">
        <v>18.829999999999998</v>
      </c>
      <c r="D727" s="6">
        <f t="shared" si="11"/>
        <v>36525</v>
      </c>
    </row>
    <row r="728" spans="1:4" x14ac:dyDescent="0.25">
      <c r="A728" s="6">
        <v>36510</v>
      </c>
      <c r="B728" s="7">
        <v>18.260000000000002</v>
      </c>
      <c r="C728" s="7">
        <v>18.82</v>
      </c>
      <c r="D728" s="6">
        <f t="shared" si="11"/>
        <v>36525</v>
      </c>
    </row>
    <row r="729" spans="1:4" x14ac:dyDescent="0.25">
      <c r="A729" s="6">
        <v>36511</v>
      </c>
      <c r="B729" s="7">
        <v>18.28</v>
      </c>
      <c r="C729" s="7">
        <v>18.91</v>
      </c>
      <c r="D729" s="6">
        <f t="shared" si="11"/>
        <v>36525</v>
      </c>
    </row>
    <row r="730" spans="1:4" x14ac:dyDescent="0.25">
      <c r="A730" s="6">
        <v>36514</v>
      </c>
      <c r="B730" s="7">
        <v>18.3</v>
      </c>
      <c r="C730" s="7">
        <v>18.98</v>
      </c>
      <c r="D730" s="6">
        <f t="shared" si="11"/>
        <v>36525</v>
      </c>
    </row>
    <row r="731" spans="1:4" x14ac:dyDescent="0.25">
      <c r="A731" s="6">
        <v>36515</v>
      </c>
      <c r="B731" s="7">
        <v>18.36</v>
      </c>
      <c r="C731" s="7">
        <v>19.02</v>
      </c>
      <c r="D731" s="6">
        <f t="shared" si="11"/>
        <v>36525</v>
      </c>
    </row>
    <row r="732" spans="1:4" x14ac:dyDescent="0.25">
      <c r="A732" s="6">
        <v>36516</v>
      </c>
      <c r="B732" s="7">
        <v>18.41</v>
      </c>
      <c r="C732" s="7">
        <v>19.12</v>
      </c>
      <c r="D732" s="6">
        <f t="shared" si="11"/>
        <v>36525</v>
      </c>
    </row>
    <row r="733" spans="1:4" x14ac:dyDescent="0.25">
      <c r="A733" s="6">
        <v>36517</v>
      </c>
      <c r="B733" s="7">
        <v>18.57</v>
      </c>
      <c r="C733" s="7">
        <v>19.61</v>
      </c>
      <c r="D733" s="6">
        <f t="shared" si="11"/>
        <v>36525</v>
      </c>
    </row>
    <row r="734" spans="1:4" x14ac:dyDescent="0.25">
      <c r="A734" s="6">
        <v>36518</v>
      </c>
      <c r="B734" s="7">
        <v>18.579999999999998</v>
      </c>
      <c r="C734" s="7">
        <v>19.61</v>
      </c>
      <c r="D734" s="6">
        <f t="shared" si="11"/>
        <v>36525</v>
      </c>
    </row>
    <row r="735" spans="1:4" x14ac:dyDescent="0.25">
      <c r="A735" s="6">
        <v>36523</v>
      </c>
      <c r="B735" s="7">
        <v>18.64</v>
      </c>
      <c r="C735" s="7">
        <v>19.5</v>
      </c>
      <c r="D735" s="6">
        <f t="shared" si="11"/>
        <v>36525</v>
      </c>
    </row>
    <row r="736" spans="1:4" x14ac:dyDescent="0.25">
      <c r="A736" s="6">
        <v>36524</v>
      </c>
      <c r="B736" s="7">
        <v>18.670000000000002</v>
      </c>
      <c r="C736" s="7">
        <v>19.5</v>
      </c>
      <c r="D736" s="6">
        <f t="shared" si="11"/>
        <v>36525</v>
      </c>
    </row>
    <row r="737" spans="1:4" x14ac:dyDescent="0.25">
      <c r="A737" s="6">
        <v>36529</v>
      </c>
      <c r="B737" s="7">
        <v>17.61</v>
      </c>
      <c r="C737" s="7">
        <v>17.510000000000002</v>
      </c>
      <c r="D737" s="6">
        <f t="shared" si="11"/>
        <v>36556</v>
      </c>
    </row>
    <row r="738" spans="1:4" x14ac:dyDescent="0.25">
      <c r="A738" s="6">
        <v>36530</v>
      </c>
      <c r="B738" s="7">
        <v>17.55</v>
      </c>
      <c r="C738" s="7">
        <v>17.41</v>
      </c>
      <c r="D738" s="6">
        <f t="shared" si="11"/>
        <v>36556</v>
      </c>
    </row>
    <row r="739" spans="1:4" x14ac:dyDescent="0.25">
      <c r="A739" s="6">
        <v>36531</v>
      </c>
      <c r="B739" s="7">
        <v>17.440000000000001</v>
      </c>
      <c r="C739" s="7">
        <v>17.28</v>
      </c>
      <c r="D739" s="6">
        <f t="shared" si="11"/>
        <v>36556</v>
      </c>
    </row>
    <row r="740" spans="1:4" x14ac:dyDescent="0.25">
      <c r="A740" s="6">
        <v>36532</v>
      </c>
      <c r="B740" s="7">
        <v>17.34</v>
      </c>
      <c r="C740" s="7">
        <v>17.190000000000001</v>
      </c>
      <c r="D740" s="6">
        <f t="shared" si="11"/>
        <v>36556</v>
      </c>
    </row>
    <row r="741" spans="1:4" x14ac:dyDescent="0.25">
      <c r="A741" s="6">
        <v>36535</v>
      </c>
      <c r="B741" s="7">
        <v>17.190000000000001</v>
      </c>
      <c r="C741" s="7">
        <v>17.100000000000001</v>
      </c>
      <c r="D741" s="6">
        <f t="shared" si="11"/>
        <v>36556</v>
      </c>
    </row>
    <row r="742" spans="1:4" x14ac:dyDescent="0.25">
      <c r="A742" s="6">
        <v>36536</v>
      </c>
      <c r="B742" s="7">
        <v>17.16</v>
      </c>
      <c r="C742" s="7">
        <v>17.100000000000001</v>
      </c>
      <c r="D742" s="6">
        <f t="shared" si="11"/>
        <v>36556</v>
      </c>
    </row>
    <row r="743" spans="1:4" x14ac:dyDescent="0.25">
      <c r="A743" s="6">
        <v>36537</v>
      </c>
      <c r="B743" s="7">
        <v>17.13</v>
      </c>
      <c r="C743" s="7">
        <v>17.09</v>
      </c>
      <c r="D743" s="6">
        <f t="shared" si="11"/>
        <v>36556</v>
      </c>
    </row>
    <row r="744" spans="1:4" x14ac:dyDescent="0.25">
      <c r="A744" s="6">
        <v>36538</v>
      </c>
      <c r="B744" s="7">
        <v>17.11</v>
      </c>
      <c r="C744" s="7">
        <v>17.14</v>
      </c>
      <c r="D744" s="6">
        <f t="shared" si="11"/>
        <v>36556</v>
      </c>
    </row>
    <row r="745" spans="1:4" x14ac:dyDescent="0.25">
      <c r="A745" s="6">
        <v>36539</v>
      </c>
      <c r="B745" s="7">
        <v>17.059999999999999</v>
      </c>
      <c r="C745" s="7">
        <v>17.09</v>
      </c>
      <c r="D745" s="6">
        <f t="shared" si="11"/>
        <v>36556</v>
      </c>
    </row>
    <row r="746" spans="1:4" x14ac:dyDescent="0.25">
      <c r="A746" s="6">
        <v>36542</v>
      </c>
      <c r="B746" s="7">
        <v>17.010000000000002</v>
      </c>
      <c r="C746" s="7">
        <v>17.05</v>
      </c>
      <c r="D746" s="6">
        <f t="shared" si="11"/>
        <v>36556</v>
      </c>
    </row>
    <row r="747" spans="1:4" x14ac:dyDescent="0.25">
      <c r="A747" s="6">
        <v>36543</v>
      </c>
      <c r="B747" s="7">
        <v>16.989999999999998</v>
      </c>
      <c r="C747" s="7">
        <v>17.03</v>
      </c>
      <c r="D747" s="6">
        <f t="shared" si="11"/>
        <v>36556</v>
      </c>
    </row>
    <row r="748" spans="1:4" x14ac:dyDescent="0.25">
      <c r="A748" s="6">
        <v>36544</v>
      </c>
      <c r="B748" s="7">
        <v>17</v>
      </c>
      <c r="C748" s="7">
        <v>17.02</v>
      </c>
      <c r="D748" s="6">
        <f t="shared" si="11"/>
        <v>36556</v>
      </c>
    </row>
    <row r="749" spans="1:4" x14ac:dyDescent="0.25">
      <c r="A749" s="6">
        <v>36545</v>
      </c>
      <c r="B749" s="7">
        <v>16.98</v>
      </c>
      <c r="C749" s="7">
        <v>17</v>
      </c>
      <c r="D749" s="6">
        <f t="shared" si="11"/>
        <v>36556</v>
      </c>
    </row>
    <row r="750" spans="1:4" x14ac:dyDescent="0.25">
      <c r="A750" s="6">
        <v>36546</v>
      </c>
      <c r="B750" s="7">
        <v>16.97</v>
      </c>
      <c r="C750" s="7">
        <v>16.989999999999998</v>
      </c>
      <c r="D750" s="6">
        <f t="shared" si="11"/>
        <v>36556</v>
      </c>
    </row>
    <row r="751" spans="1:4" x14ac:dyDescent="0.25">
      <c r="A751" s="6">
        <v>36549</v>
      </c>
      <c r="B751" s="7">
        <v>16.97</v>
      </c>
      <c r="C751" s="7">
        <v>16.989999999999998</v>
      </c>
      <c r="D751" s="6">
        <f t="shared" si="11"/>
        <v>36556</v>
      </c>
    </row>
    <row r="752" spans="1:4" x14ac:dyDescent="0.25">
      <c r="A752" s="6">
        <v>36550</v>
      </c>
      <c r="B752" s="7">
        <v>17</v>
      </c>
      <c r="C752" s="7">
        <v>17.03</v>
      </c>
      <c r="D752" s="6">
        <f t="shared" si="11"/>
        <v>36556</v>
      </c>
    </row>
    <row r="753" spans="1:4" x14ac:dyDescent="0.25">
      <c r="A753" s="6">
        <v>36551</v>
      </c>
      <c r="B753" s="7">
        <v>17.2</v>
      </c>
      <c r="C753" s="7">
        <v>17.29</v>
      </c>
      <c r="D753" s="6">
        <f t="shared" si="11"/>
        <v>36556</v>
      </c>
    </row>
    <row r="754" spans="1:4" x14ac:dyDescent="0.25">
      <c r="A754" s="6">
        <v>36552</v>
      </c>
      <c r="B754" s="7">
        <v>17.239999999999998</v>
      </c>
      <c r="C754" s="7">
        <v>17.3</v>
      </c>
      <c r="D754" s="6">
        <f t="shared" si="11"/>
        <v>36556</v>
      </c>
    </row>
    <row r="755" spans="1:4" x14ac:dyDescent="0.25">
      <c r="A755" s="6">
        <v>36553</v>
      </c>
      <c r="B755" s="7">
        <v>17.27</v>
      </c>
      <c r="C755" s="7">
        <v>17.32</v>
      </c>
      <c r="D755" s="6">
        <f t="shared" si="11"/>
        <v>36556</v>
      </c>
    </row>
    <row r="756" spans="1:4" x14ac:dyDescent="0.25">
      <c r="A756" s="6">
        <v>36556</v>
      </c>
      <c r="B756" s="7">
        <v>17.29</v>
      </c>
      <c r="C756" s="7">
        <v>17.34</v>
      </c>
      <c r="D756" s="6">
        <f t="shared" si="11"/>
        <v>36556</v>
      </c>
    </row>
    <row r="757" spans="1:4" x14ac:dyDescent="0.25">
      <c r="A757" s="6">
        <v>36557</v>
      </c>
      <c r="B757" s="7">
        <v>17.239999999999998</v>
      </c>
      <c r="C757" s="7">
        <v>17.25</v>
      </c>
      <c r="D757" s="6">
        <f t="shared" si="11"/>
        <v>36585</v>
      </c>
    </row>
    <row r="758" spans="1:4" x14ac:dyDescent="0.25">
      <c r="A758" s="6">
        <v>36558</v>
      </c>
      <c r="B758" s="7">
        <v>17.61</v>
      </c>
      <c r="C758" s="7">
        <v>17.579999999999998</v>
      </c>
      <c r="D758" s="6">
        <f t="shared" si="11"/>
        <v>36585</v>
      </c>
    </row>
    <row r="759" spans="1:4" x14ac:dyDescent="0.25">
      <c r="A759" s="6">
        <v>36559</v>
      </c>
      <c r="B759" s="7">
        <v>17.59</v>
      </c>
      <c r="C759" s="7">
        <v>17.559999999999999</v>
      </c>
      <c r="D759" s="6">
        <f t="shared" si="11"/>
        <v>36585</v>
      </c>
    </row>
    <row r="760" spans="1:4" x14ac:dyDescent="0.25">
      <c r="A760" s="6">
        <v>36560</v>
      </c>
      <c r="B760" s="7">
        <v>17.57</v>
      </c>
      <c r="C760" s="7">
        <v>17.52</v>
      </c>
      <c r="D760" s="6">
        <f t="shared" si="11"/>
        <v>36585</v>
      </c>
    </row>
    <row r="761" spans="1:4" x14ac:dyDescent="0.25">
      <c r="A761" s="6">
        <v>36563</v>
      </c>
      <c r="B761" s="7">
        <v>17.54</v>
      </c>
      <c r="C761" s="7">
        <v>17.5</v>
      </c>
      <c r="D761" s="6">
        <f t="shared" si="11"/>
        <v>36585</v>
      </c>
    </row>
    <row r="762" spans="1:4" x14ac:dyDescent="0.25">
      <c r="A762" s="6">
        <v>36564</v>
      </c>
      <c r="B762" s="7">
        <v>17.55</v>
      </c>
      <c r="C762" s="7">
        <v>17.5</v>
      </c>
      <c r="D762" s="6">
        <f t="shared" si="11"/>
        <v>36585</v>
      </c>
    </row>
    <row r="763" spans="1:4" x14ac:dyDescent="0.25">
      <c r="A763" s="6">
        <v>36565</v>
      </c>
      <c r="B763" s="7">
        <v>17.55</v>
      </c>
      <c r="C763" s="7">
        <v>17.52</v>
      </c>
      <c r="D763" s="6">
        <f t="shared" si="11"/>
        <v>36585</v>
      </c>
    </row>
    <row r="764" spans="1:4" x14ac:dyDescent="0.25">
      <c r="A764" s="6">
        <v>36566</v>
      </c>
      <c r="B764" s="7">
        <v>18.100000000000001</v>
      </c>
      <c r="C764" s="7">
        <v>18.14</v>
      </c>
      <c r="D764" s="6">
        <f t="shared" si="11"/>
        <v>36585</v>
      </c>
    </row>
    <row r="765" spans="1:4" x14ac:dyDescent="0.25">
      <c r="A765" s="6">
        <v>36567</v>
      </c>
      <c r="B765" s="7">
        <v>18.22</v>
      </c>
      <c r="C765" s="7">
        <v>18.2</v>
      </c>
      <c r="D765" s="6">
        <f t="shared" si="11"/>
        <v>36585</v>
      </c>
    </row>
    <row r="766" spans="1:4" x14ac:dyDescent="0.25">
      <c r="A766" s="6">
        <v>36570</v>
      </c>
      <c r="B766" s="7">
        <v>18.079999999999998</v>
      </c>
      <c r="C766" s="7">
        <v>18.11</v>
      </c>
      <c r="D766" s="6">
        <f t="shared" si="11"/>
        <v>36585</v>
      </c>
    </row>
    <row r="767" spans="1:4" x14ac:dyDescent="0.25">
      <c r="A767" s="6">
        <v>36571</v>
      </c>
      <c r="B767" s="7">
        <v>18.079999999999998</v>
      </c>
      <c r="C767" s="7">
        <v>18.09</v>
      </c>
      <c r="D767" s="6">
        <f t="shared" si="11"/>
        <v>36585</v>
      </c>
    </row>
    <row r="768" spans="1:4" x14ac:dyDescent="0.25">
      <c r="A768" s="6">
        <v>36572</v>
      </c>
      <c r="B768" s="7">
        <v>17.7</v>
      </c>
      <c r="C768" s="7">
        <v>17.670000000000002</v>
      </c>
      <c r="D768" s="6">
        <f t="shared" si="11"/>
        <v>36585</v>
      </c>
    </row>
    <row r="769" spans="1:4" x14ac:dyDescent="0.25">
      <c r="A769" s="6">
        <v>36573</v>
      </c>
      <c r="B769" s="7">
        <v>17.64</v>
      </c>
      <c r="C769" s="7">
        <v>17.62</v>
      </c>
      <c r="D769" s="6">
        <f t="shared" si="11"/>
        <v>36585</v>
      </c>
    </row>
    <row r="770" spans="1:4" x14ac:dyDescent="0.25">
      <c r="A770" s="6">
        <v>36574</v>
      </c>
      <c r="B770" s="7">
        <v>17.57</v>
      </c>
      <c r="C770" s="7">
        <v>17.55</v>
      </c>
      <c r="D770" s="6">
        <f t="shared" si="11"/>
        <v>36585</v>
      </c>
    </row>
    <row r="771" spans="1:4" x14ac:dyDescent="0.25">
      <c r="A771" s="6">
        <v>36577</v>
      </c>
      <c r="B771" s="7">
        <v>17.600000000000001</v>
      </c>
      <c r="C771" s="7">
        <v>17.579999999999998</v>
      </c>
      <c r="D771" s="6">
        <f t="shared" ref="D771:D834" si="12">EOMONTH(A771,0)</f>
        <v>36585</v>
      </c>
    </row>
    <row r="772" spans="1:4" x14ac:dyDescent="0.25">
      <c r="A772" s="6">
        <v>36578</v>
      </c>
      <c r="B772" s="7">
        <v>17.61</v>
      </c>
      <c r="C772" s="7">
        <v>17.510000000000002</v>
      </c>
      <c r="D772" s="6">
        <f t="shared" si="12"/>
        <v>36585</v>
      </c>
    </row>
    <row r="773" spans="1:4" x14ac:dyDescent="0.25">
      <c r="A773" s="6">
        <v>36579</v>
      </c>
      <c r="B773" s="7">
        <v>17.98</v>
      </c>
      <c r="C773" s="7">
        <v>17.97</v>
      </c>
      <c r="D773" s="6">
        <f t="shared" si="12"/>
        <v>36585</v>
      </c>
    </row>
    <row r="774" spans="1:4" x14ac:dyDescent="0.25">
      <c r="A774" s="6">
        <v>36580</v>
      </c>
      <c r="B774" s="7">
        <v>18.38</v>
      </c>
      <c r="C774" s="7">
        <v>18.34</v>
      </c>
      <c r="D774" s="6">
        <f t="shared" si="12"/>
        <v>36585</v>
      </c>
    </row>
    <row r="775" spans="1:4" x14ac:dyDescent="0.25">
      <c r="A775" s="6">
        <v>36581</v>
      </c>
      <c r="B775" s="7">
        <v>18.36</v>
      </c>
      <c r="C775" s="7">
        <v>17.309999999999999</v>
      </c>
      <c r="D775" s="6">
        <f t="shared" si="12"/>
        <v>36585</v>
      </c>
    </row>
    <row r="776" spans="1:4" x14ac:dyDescent="0.25">
      <c r="A776" s="6">
        <v>36584</v>
      </c>
      <c r="B776" s="7">
        <v>18.46</v>
      </c>
      <c r="C776" s="7">
        <v>18.420000000000002</v>
      </c>
      <c r="D776" s="6">
        <f t="shared" si="12"/>
        <v>36585</v>
      </c>
    </row>
    <row r="777" spans="1:4" x14ac:dyDescent="0.25">
      <c r="A777" s="6">
        <v>36585</v>
      </c>
      <c r="B777" s="7">
        <v>18.600000000000001</v>
      </c>
      <c r="C777" s="7">
        <v>18.59</v>
      </c>
      <c r="D777" s="6">
        <f t="shared" si="12"/>
        <v>36585</v>
      </c>
    </row>
    <row r="778" spans="1:4" x14ac:dyDescent="0.25">
      <c r="A778" s="6">
        <v>36586</v>
      </c>
      <c r="B778" s="7">
        <v>18.579999999999998</v>
      </c>
      <c r="C778" s="7">
        <v>18.600000000000001</v>
      </c>
      <c r="D778" s="6">
        <f t="shared" si="12"/>
        <v>36616</v>
      </c>
    </row>
    <row r="779" spans="1:4" x14ac:dyDescent="0.25">
      <c r="A779" s="6">
        <v>36587</v>
      </c>
      <c r="B779" s="7">
        <v>18.55</v>
      </c>
      <c r="C779" s="7">
        <v>18.559999999999999</v>
      </c>
      <c r="D779" s="6">
        <f t="shared" si="12"/>
        <v>36616</v>
      </c>
    </row>
    <row r="780" spans="1:4" x14ac:dyDescent="0.25">
      <c r="A780" s="6">
        <v>36588</v>
      </c>
      <c r="B780" s="7">
        <v>18.57</v>
      </c>
      <c r="C780" s="7">
        <v>18.57</v>
      </c>
      <c r="D780" s="6">
        <f t="shared" si="12"/>
        <v>36616</v>
      </c>
    </row>
    <row r="781" spans="1:4" x14ac:dyDescent="0.25">
      <c r="A781" s="6">
        <v>36591</v>
      </c>
      <c r="B781" s="7">
        <v>18.579999999999998</v>
      </c>
      <c r="C781" s="7">
        <v>18.579999999999998</v>
      </c>
      <c r="D781" s="6">
        <f t="shared" si="12"/>
        <v>36616</v>
      </c>
    </row>
    <row r="782" spans="1:4" x14ac:dyDescent="0.25">
      <c r="A782" s="6">
        <v>36592</v>
      </c>
      <c r="B782" s="7">
        <v>18.559999999999999</v>
      </c>
      <c r="C782" s="7">
        <v>18.55</v>
      </c>
      <c r="D782" s="6">
        <f t="shared" si="12"/>
        <v>36616</v>
      </c>
    </row>
    <row r="783" spans="1:4" x14ac:dyDescent="0.25">
      <c r="A783" s="6">
        <v>36593</v>
      </c>
      <c r="B783" s="7">
        <v>18.54</v>
      </c>
      <c r="C783" s="7">
        <v>18.5</v>
      </c>
      <c r="D783" s="6">
        <f t="shared" si="12"/>
        <v>36616</v>
      </c>
    </row>
    <row r="784" spans="1:4" x14ac:dyDescent="0.25">
      <c r="A784" s="6">
        <v>36594</v>
      </c>
      <c r="B784" s="7">
        <v>18.53</v>
      </c>
      <c r="C784" s="7">
        <v>18.48</v>
      </c>
      <c r="D784" s="6">
        <f t="shared" si="12"/>
        <v>36616</v>
      </c>
    </row>
    <row r="785" spans="1:4" x14ac:dyDescent="0.25">
      <c r="A785" s="6">
        <v>36595</v>
      </c>
      <c r="B785" s="7">
        <v>18.510000000000002</v>
      </c>
      <c r="C785" s="7">
        <v>18.489999999999998</v>
      </c>
      <c r="D785" s="6">
        <f t="shared" si="12"/>
        <v>36616</v>
      </c>
    </row>
    <row r="786" spans="1:4" x14ac:dyDescent="0.25">
      <c r="A786" s="6">
        <v>36598</v>
      </c>
      <c r="B786" s="7">
        <v>18.52</v>
      </c>
      <c r="C786" s="7">
        <v>18.489999999999998</v>
      </c>
      <c r="D786" s="6">
        <f t="shared" si="12"/>
        <v>36616</v>
      </c>
    </row>
    <row r="787" spans="1:4" x14ac:dyDescent="0.25">
      <c r="A787" s="6">
        <v>36599</v>
      </c>
      <c r="B787" s="7">
        <v>18.510000000000002</v>
      </c>
      <c r="C787" s="7">
        <v>18.5</v>
      </c>
      <c r="D787" s="6">
        <f t="shared" si="12"/>
        <v>36616</v>
      </c>
    </row>
    <row r="788" spans="1:4" x14ac:dyDescent="0.25">
      <c r="A788" s="6">
        <v>36600</v>
      </c>
      <c r="B788" s="7">
        <v>18.52</v>
      </c>
      <c r="C788" s="7">
        <v>18.48</v>
      </c>
      <c r="D788" s="6">
        <f t="shared" si="12"/>
        <v>36616</v>
      </c>
    </row>
    <row r="789" spans="1:4" x14ac:dyDescent="0.25">
      <c r="A789" s="6">
        <v>36601</v>
      </c>
      <c r="B789" s="7">
        <v>18.53</v>
      </c>
      <c r="C789" s="7">
        <v>18.48</v>
      </c>
      <c r="D789" s="6">
        <f t="shared" si="12"/>
        <v>36616</v>
      </c>
    </row>
    <row r="790" spans="1:4" x14ac:dyDescent="0.25">
      <c r="A790" s="6">
        <v>36602</v>
      </c>
      <c r="B790" s="7">
        <v>18.48</v>
      </c>
      <c r="C790" s="7">
        <v>18.46</v>
      </c>
      <c r="D790" s="6">
        <f t="shared" si="12"/>
        <v>36616</v>
      </c>
    </row>
    <row r="791" spans="1:4" x14ac:dyDescent="0.25">
      <c r="A791" s="6">
        <v>36605</v>
      </c>
      <c r="B791" s="7">
        <v>18.45</v>
      </c>
      <c r="C791" s="7">
        <v>18.440000000000001</v>
      </c>
      <c r="D791" s="6">
        <f t="shared" si="12"/>
        <v>36616</v>
      </c>
    </row>
    <row r="792" spans="1:4" x14ac:dyDescent="0.25">
      <c r="A792" s="6">
        <v>36606</v>
      </c>
      <c r="B792" s="7">
        <v>18.43</v>
      </c>
      <c r="C792" s="7">
        <v>18.41</v>
      </c>
      <c r="D792" s="6">
        <f t="shared" si="12"/>
        <v>36616</v>
      </c>
    </row>
    <row r="793" spans="1:4" x14ac:dyDescent="0.25">
      <c r="A793" s="6">
        <v>36607</v>
      </c>
      <c r="B793" s="7">
        <v>18.39</v>
      </c>
      <c r="C793" s="7">
        <v>18.38</v>
      </c>
      <c r="D793" s="6">
        <f t="shared" si="12"/>
        <v>36616</v>
      </c>
    </row>
    <row r="794" spans="1:4" x14ac:dyDescent="0.25">
      <c r="A794" s="6">
        <v>36608</v>
      </c>
      <c r="B794" s="7">
        <v>18.38</v>
      </c>
      <c r="C794" s="7">
        <v>18.350000000000001</v>
      </c>
      <c r="D794" s="6">
        <f t="shared" si="12"/>
        <v>36616</v>
      </c>
    </row>
    <row r="795" spans="1:4" x14ac:dyDescent="0.25">
      <c r="A795" s="6">
        <v>36609</v>
      </c>
      <c r="B795" s="7">
        <v>18.329999999999998</v>
      </c>
      <c r="C795" s="7">
        <v>18.3</v>
      </c>
      <c r="D795" s="6">
        <f t="shared" si="12"/>
        <v>36616</v>
      </c>
    </row>
    <row r="796" spans="1:4" x14ac:dyDescent="0.25">
      <c r="A796" s="6">
        <v>36612</v>
      </c>
      <c r="B796" s="7">
        <v>18.29</v>
      </c>
      <c r="C796" s="7">
        <v>18.29</v>
      </c>
      <c r="D796" s="6">
        <f t="shared" si="12"/>
        <v>36616</v>
      </c>
    </row>
    <row r="797" spans="1:4" x14ac:dyDescent="0.25">
      <c r="A797" s="6">
        <v>36613</v>
      </c>
      <c r="B797" s="7">
        <v>18.260000000000002</v>
      </c>
      <c r="C797" s="7">
        <v>18.28</v>
      </c>
      <c r="D797" s="6">
        <f t="shared" si="12"/>
        <v>36616</v>
      </c>
    </row>
    <row r="798" spans="1:4" x14ac:dyDescent="0.25">
      <c r="A798" s="6">
        <v>36614</v>
      </c>
      <c r="B798" s="7">
        <v>18.23</v>
      </c>
      <c r="C798" s="7">
        <v>18.27</v>
      </c>
      <c r="D798" s="6">
        <f t="shared" si="12"/>
        <v>36616</v>
      </c>
    </row>
    <row r="799" spans="1:4" x14ac:dyDescent="0.25">
      <c r="A799" s="6">
        <v>36615</v>
      </c>
      <c r="B799" s="7">
        <v>18.29</v>
      </c>
      <c r="C799" s="7">
        <v>18.3</v>
      </c>
      <c r="D799" s="6">
        <f t="shared" si="12"/>
        <v>36616</v>
      </c>
    </row>
    <row r="800" spans="1:4" x14ac:dyDescent="0.25">
      <c r="A800" s="6">
        <v>36616</v>
      </c>
      <c r="B800" s="7">
        <v>18.28</v>
      </c>
      <c r="C800" s="7">
        <v>18.28</v>
      </c>
      <c r="D800" s="6">
        <f t="shared" si="12"/>
        <v>36616</v>
      </c>
    </row>
    <row r="801" spans="1:4" x14ac:dyDescent="0.25">
      <c r="A801" s="6">
        <v>36619</v>
      </c>
      <c r="B801" s="7">
        <v>18.3</v>
      </c>
      <c r="C801" s="7">
        <v>18.28</v>
      </c>
      <c r="D801" s="6">
        <f t="shared" si="12"/>
        <v>36646</v>
      </c>
    </row>
    <row r="802" spans="1:4" x14ac:dyDescent="0.25">
      <c r="A802" s="6">
        <v>36620</v>
      </c>
      <c r="B802" s="7">
        <v>18.38</v>
      </c>
      <c r="C802" s="7">
        <v>18.37</v>
      </c>
      <c r="D802" s="6">
        <f t="shared" si="12"/>
        <v>36646</v>
      </c>
    </row>
    <row r="803" spans="1:4" x14ac:dyDescent="0.25">
      <c r="A803" s="6">
        <v>36621</v>
      </c>
      <c r="B803" s="7">
        <v>18.399999999999999</v>
      </c>
      <c r="C803" s="7">
        <v>18.39</v>
      </c>
      <c r="D803" s="6">
        <f t="shared" si="12"/>
        <v>36646</v>
      </c>
    </row>
    <row r="804" spans="1:4" x14ac:dyDescent="0.25">
      <c r="A804" s="6">
        <v>36622</v>
      </c>
      <c r="B804" s="7">
        <v>18.399999999999999</v>
      </c>
      <c r="C804" s="7">
        <v>18.399999999999999</v>
      </c>
      <c r="D804" s="6">
        <f t="shared" si="12"/>
        <v>36646</v>
      </c>
    </row>
    <row r="805" spans="1:4" x14ac:dyDescent="0.25">
      <c r="A805" s="6">
        <v>36623</v>
      </c>
      <c r="B805" s="7">
        <v>18.399999999999999</v>
      </c>
      <c r="C805" s="7">
        <v>18.399999999999999</v>
      </c>
      <c r="D805" s="6">
        <f t="shared" si="12"/>
        <v>36646</v>
      </c>
    </row>
    <row r="806" spans="1:4" x14ac:dyDescent="0.25">
      <c r="A806" s="6">
        <v>36626</v>
      </c>
      <c r="B806" s="7">
        <v>18.37</v>
      </c>
      <c r="C806" s="7">
        <v>18.36</v>
      </c>
      <c r="D806" s="6">
        <f t="shared" si="12"/>
        <v>36646</v>
      </c>
    </row>
    <row r="807" spans="1:4" x14ac:dyDescent="0.25">
      <c r="A807" s="6">
        <v>36627</v>
      </c>
      <c r="B807" s="7">
        <v>18.350000000000001</v>
      </c>
      <c r="C807" s="7">
        <v>18.34</v>
      </c>
      <c r="D807" s="6">
        <f t="shared" si="12"/>
        <v>36646</v>
      </c>
    </row>
    <row r="808" spans="1:4" x14ac:dyDescent="0.25">
      <c r="A808" s="6">
        <v>36628</v>
      </c>
      <c r="B808" s="7">
        <v>18.23</v>
      </c>
      <c r="C808" s="7">
        <v>18.22</v>
      </c>
      <c r="D808" s="6">
        <f t="shared" si="12"/>
        <v>36646</v>
      </c>
    </row>
    <row r="809" spans="1:4" x14ac:dyDescent="0.25">
      <c r="A809" s="6">
        <v>36629</v>
      </c>
      <c r="B809" s="7">
        <v>18.2</v>
      </c>
      <c r="C809" s="7">
        <v>18.23</v>
      </c>
      <c r="D809" s="6">
        <f t="shared" si="12"/>
        <v>36646</v>
      </c>
    </row>
    <row r="810" spans="1:4" x14ac:dyDescent="0.25">
      <c r="A810" s="6">
        <v>36630</v>
      </c>
      <c r="B810" s="7">
        <v>18.190000000000001</v>
      </c>
      <c r="C810" s="7">
        <v>18.23</v>
      </c>
      <c r="D810" s="6">
        <f t="shared" si="12"/>
        <v>36646</v>
      </c>
    </row>
    <row r="811" spans="1:4" x14ac:dyDescent="0.25">
      <c r="A811" s="6">
        <v>36633</v>
      </c>
      <c r="B811" s="7">
        <v>18.2</v>
      </c>
      <c r="C811" s="7">
        <v>18.329999999999998</v>
      </c>
      <c r="D811" s="6">
        <f t="shared" si="12"/>
        <v>36646</v>
      </c>
    </row>
    <row r="812" spans="1:4" x14ac:dyDescent="0.25">
      <c r="A812" s="6">
        <v>36634</v>
      </c>
      <c r="B812" s="7">
        <v>18.21</v>
      </c>
      <c r="C812" s="7">
        <v>18.32</v>
      </c>
      <c r="D812" s="6">
        <f t="shared" si="12"/>
        <v>36646</v>
      </c>
    </row>
    <row r="813" spans="1:4" x14ac:dyDescent="0.25">
      <c r="A813" s="6">
        <v>36635</v>
      </c>
      <c r="B813" s="7">
        <v>18.329999999999998</v>
      </c>
      <c r="C813" s="7">
        <v>18.34</v>
      </c>
      <c r="D813" s="6">
        <f t="shared" si="12"/>
        <v>36646</v>
      </c>
    </row>
    <row r="814" spans="1:4" x14ac:dyDescent="0.25">
      <c r="A814" s="6">
        <v>36636</v>
      </c>
      <c r="B814" s="7">
        <v>18.36</v>
      </c>
      <c r="C814" s="7">
        <v>18.34</v>
      </c>
      <c r="D814" s="6">
        <f t="shared" si="12"/>
        <v>36646</v>
      </c>
    </row>
    <row r="815" spans="1:4" x14ac:dyDescent="0.25">
      <c r="A815" s="6">
        <v>36641</v>
      </c>
      <c r="B815" s="7">
        <v>18.41</v>
      </c>
      <c r="C815" s="7">
        <v>18.34</v>
      </c>
      <c r="D815" s="6">
        <f t="shared" si="12"/>
        <v>36646</v>
      </c>
    </row>
    <row r="816" spans="1:4" x14ac:dyDescent="0.25">
      <c r="A816" s="6">
        <v>36642</v>
      </c>
      <c r="B816" s="7">
        <v>18.39</v>
      </c>
      <c r="C816" s="7">
        <v>18.34</v>
      </c>
      <c r="D816" s="6">
        <f t="shared" si="12"/>
        <v>36646</v>
      </c>
    </row>
    <row r="817" spans="1:4" x14ac:dyDescent="0.25">
      <c r="A817" s="6">
        <v>36643</v>
      </c>
      <c r="B817" s="7">
        <v>18.420000000000002</v>
      </c>
      <c r="C817" s="7">
        <v>18.36</v>
      </c>
      <c r="D817" s="6">
        <f t="shared" si="12"/>
        <v>36646</v>
      </c>
    </row>
    <row r="818" spans="1:4" x14ac:dyDescent="0.25">
      <c r="A818" s="6">
        <v>36644</v>
      </c>
      <c r="B818" s="7">
        <v>18.55</v>
      </c>
      <c r="C818" s="7">
        <v>18.52</v>
      </c>
      <c r="D818" s="6">
        <f t="shared" si="12"/>
        <v>36646</v>
      </c>
    </row>
    <row r="819" spans="1:4" x14ac:dyDescent="0.25">
      <c r="A819" s="6">
        <v>36648</v>
      </c>
      <c r="B819" s="7">
        <v>18.55</v>
      </c>
      <c r="C819" s="7">
        <v>18.52</v>
      </c>
      <c r="D819" s="6">
        <f t="shared" si="12"/>
        <v>36677</v>
      </c>
    </row>
    <row r="820" spans="1:4" x14ac:dyDescent="0.25">
      <c r="A820" s="6">
        <v>36649</v>
      </c>
      <c r="B820" s="7">
        <v>18.55</v>
      </c>
      <c r="C820" s="7">
        <v>18.52</v>
      </c>
      <c r="D820" s="6">
        <f t="shared" si="12"/>
        <v>36677</v>
      </c>
    </row>
    <row r="821" spans="1:4" x14ac:dyDescent="0.25">
      <c r="A821" s="6">
        <v>36650</v>
      </c>
      <c r="B821" s="7">
        <v>18.84</v>
      </c>
      <c r="C821" s="7">
        <v>18.59</v>
      </c>
      <c r="D821" s="6">
        <f t="shared" si="12"/>
        <v>36677</v>
      </c>
    </row>
    <row r="822" spans="1:4" x14ac:dyDescent="0.25">
      <c r="A822" s="6">
        <v>36651</v>
      </c>
      <c r="B822" s="7">
        <v>19.21</v>
      </c>
      <c r="C822" s="7">
        <v>18.82</v>
      </c>
      <c r="D822" s="6">
        <f t="shared" si="12"/>
        <v>36677</v>
      </c>
    </row>
    <row r="823" spans="1:4" x14ac:dyDescent="0.25">
      <c r="A823" s="6">
        <v>36654</v>
      </c>
      <c r="B823" s="7">
        <v>19.350000000000001</v>
      </c>
      <c r="C823" s="7">
        <v>19.13</v>
      </c>
      <c r="D823" s="6">
        <f t="shared" si="12"/>
        <v>36677</v>
      </c>
    </row>
    <row r="824" spans="1:4" x14ac:dyDescent="0.25">
      <c r="A824" s="6">
        <v>36655</v>
      </c>
      <c r="B824" s="7">
        <v>19.239999999999998</v>
      </c>
      <c r="C824" s="7">
        <v>19.149999999999999</v>
      </c>
      <c r="D824" s="6">
        <f t="shared" si="12"/>
        <v>36677</v>
      </c>
    </row>
    <row r="825" spans="1:4" x14ac:dyDescent="0.25">
      <c r="A825" s="6">
        <v>36656</v>
      </c>
      <c r="B825" s="7">
        <v>19.09</v>
      </c>
      <c r="C825" s="7">
        <v>18.86</v>
      </c>
      <c r="D825" s="6">
        <f t="shared" si="12"/>
        <v>36677</v>
      </c>
    </row>
    <row r="826" spans="1:4" x14ac:dyDescent="0.25">
      <c r="A826" s="6">
        <v>36657</v>
      </c>
      <c r="B826" s="7">
        <v>19.03</v>
      </c>
      <c r="C826" s="7">
        <v>18.75</v>
      </c>
      <c r="D826" s="6">
        <f t="shared" si="12"/>
        <v>36677</v>
      </c>
    </row>
    <row r="827" spans="1:4" x14ac:dyDescent="0.25">
      <c r="A827" s="6">
        <v>36658</v>
      </c>
      <c r="B827" s="7">
        <v>18.989999999999998</v>
      </c>
      <c r="C827" s="7">
        <v>18.79</v>
      </c>
      <c r="D827" s="6">
        <f t="shared" si="12"/>
        <v>36677</v>
      </c>
    </row>
    <row r="828" spans="1:4" x14ac:dyDescent="0.25">
      <c r="A828" s="6">
        <v>36661</v>
      </c>
      <c r="B828" s="7">
        <v>18.98</v>
      </c>
      <c r="C828" s="7">
        <v>18.71</v>
      </c>
      <c r="D828" s="6">
        <f t="shared" si="12"/>
        <v>36677</v>
      </c>
    </row>
    <row r="829" spans="1:4" x14ac:dyDescent="0.25">
      <c r="A829" s="6">
        <v>36662</v>
      </c>
      <c r="B829" s="7">
        <v>18.8</v>
      </c>
      <c r="C829" s="7">
        <v>18.600000000000001</v>
      </c>
      <c r="D829" s="6">
        <f t="shared" si="12"/>
        <v>36677</v>
      </c>
    </row>
    <row r="830" spans="1:4" x14ac:dyDescent="0.25">
      <c r="A830" s="6">
        <v>36663</v>
      </c>
      <c r="B830" s="7">
        <v>18.71</v>
      </c>
      <c r="C830" s="7">
        <v>18.54</v>
      </c>
      <c r="D830" s="6">
        <f t="shared" si="12"/>
        <v>36677</v>
      </c>
    </row>
    <row r="831" spans="1:4" x14ac:dyDescent="0.25">
      <c r="A831" s="6">
        <v>36664</v>
      </c>
      <c r="B831" s="7">
        <v>18.690000000000001</v>
      </c>
      <c r="C831" s="7">
        <v>18.43</v>
      </c>
      <c r="D831" s="6">
        <f t="shared" si="12"/>
        <v>36677</v>
      </c>
    </row>
    <row r="832" spans="1:4" x14ac:dyDescent="0.25">
      <c r="A832" s="6">
        <v>36665</v>
      </c>
      <c r="B832" s="7">
        <v>18.71</v>
      </c>
      <c r="C832" s="7">
        <v>18.43</v>
      </c>
      <c r="D832" s="6">
        <f t="shared" si="12"/>
        <v>36677</v>
      </c>
    </row>
    <row r="833" spans="1:4" x14ac:dyDescent="0.25">
      <c r="A833" s="6">
        <v>36668</v>
      </c>
      <c r="B833" s="7">
        <v>18.7</v>
      </c>
      <c r="C833" s="7">
        <v>18.43</v>
      </c>
      <c r="D833" s="6">
        <f t="shared" si="12"/>
        <v>36677</v>
      </c>
    </row>
    <row r="834" spans="1:4" x14ac:dyDescent="0.25">
      <c r="A834" s="6">
        <v>36669</v>
      </c>
      <c r="B834" s="7">
        <v>18.71</v>
      </c>
      <c r="C834" s="7">
        <v>18.45</v>
      </c>
      <c r="D834" s="6">
        <f t="shared" si="12"/>
        <v>36677</v>
      </c>
    </row>
    <row r="835" spans="1:4" x14ac:dyDescent="0.25">
      <c r="A835" s="6">
        <v>36670</v>
      </c>
      <c r="B835" s="7">
        <v>18.7</v>
      </c>
      <c r="C835" s="7">
        <v>18.440000000000001</v>
      </c>
      <c r="D835" s="6">
        <f t="shared" ref="D835:D898" si="13">EOMONTH(A835,0)</f>
        <v>36677</v>
      </c>
    </row>
    <row r="836" spans="1:4" x14ac:dyDescent="0.25">
      <c r="A836" s="6">
        <v>36671</v>
      </c>
      <c r="B836" s="7">
        <v>18.670000000000002</v>
      </c>
      <c r="C836" s="7">
        <v>18.43</v>
      </c>
      <c r="D836" s="6">
        <f t="shared" si="13"/>
        <v>36677</v>
      </c>
    </row>
    <row r="837" spans="1:4" x14ac:dyDescent="0.25">
      <c r="A837" s="6">
        <v>36672</v>
      </c>
      <c r="B837" s="7">
        <v>18.670000000000002</v>
      </c>
      <c r="C837" s="7">
        <v>18.420000000000002</v>
      </c>
      <c r="D837" s="6">
        <f t="shared" si="13"/>
        <v>36677</v>
      </c>
    </row>
    <row r="838" spans="1:4" x14ac:dyDescent="0.25">
      <c r="A838" s="6">
        <v>36676</v>
      </c>
      <c r="B838" s="7">
        <v>18.64</v>
      </c>
      <c r="C838" s="7">
        <v>18.43</v>
      </c>
      <c r="D838" s="6">
        <f t="shared" si="13"/>
        <v>36677</v>
      </c>
    </row>
    <row r="839" spans="1:4" x14ac:dyDescent="0.25">
      <c r="A839" s="6">
        <v>36677</v>
      </c>
      <c r="B839" s="7">
        <v>18.62</v>
      </c>
      <c r="C839" s="7">
        <v>18.420000000000002</v>
      </c>
      <c r="D839" s="6">
        <f t="shared" si="13"/>
        <v>36677</v>
      </c>
    </row>
    <row r="840" spans="1:4" x14ac:dyDescent="0.25">
      <c r="A840" s="6">
        <v>36678</v>
      </c>
      <c r="B840" s="7">
        <v>18.59</v>
      </c>
      <c r="C840" s="7">
        <v>18.420000000000002</v>
      </c>
      <c r="D840" s="6">
        <f t="shared" si="13"/>
        <v>36707</v>
      </c>
    </row>
    <row r="841" spans="1:4" x14ac:dyDescent="0.25">
      <c r="A841" s="6">
        <v>36679</v>
      </c>
      <c r="B841" s="7">
        <v>18.54</v>
      </c>
      <c r="C841" s="7">
        <v>18.350000000000001</v>
      </c>
      <c r="D841" s="6">
        <f t="shared" si="13"/>
        <v>36707</v>
      </c>
    </row>
    <row r="842" spans="1:4" x14ac:dyDescent="0.25">
      <c r="A842" s="6">
        <v>36682</v>
      </c>
      <c r="B842" s="7">
        <v>18.55</v>
      </c>
      <c r="C842" s="7">
        <v>18.36</v>
      </c>
      <c r="D842" s="6">
        <f t="shared" si="13"/>
        <v>36707</v>
      </c>
    </row>
    <row r="843" spans="1:4" x14ac:dyDescent="0.25">
      <c r="A843" s="6">
        <v>36683</v>
      </c>
      <c r="B843" s="7">
        <v>18.59</v>
      </c>
      <c r="C843" s="7">
        <v>18.38</v>
      </c>
      <c r="D843" s="6">
        <f t="shared" si="13"/>
        <v>36707</v>
      </c>
    </row>
    <row r="844" spans="1:4" x14ac:dyDescent="0.25">
      <c r="A844" s="6">
        <v>36684</v>
      </c>
      <c r="B844" s="7">
        <v>18.59</v>
      </c>
      <c r="C844" s="7">
        <v>18.37</v>
      </c>
      <c r="D844" s="6">
        <f t="shared" si="13"/>
        <v>36707</v>
      </c>
    </row>
    <row r="845" spans="1:4" x14ac:dyDescent="0.25">
      <c r="A845" s="6">
        <v>36685</v>
      </c>
      <c r="B845" s="7">
        <v>18.59</v>
      </c>
      <c r="C845" s="7">
        <v>18.37</v>
      </c>
      <c r="D845" s="6">
        <f t="shared" si="13"/>
        <v>36707</v>
      </c>
    </row>
    <row r="846" spans="1:4" x14ac:dyDescent="0.25">
      <c r="A846" s="6">
        <v>36686</v>
      </c>
      <c r="B846" s="7">
        <v>18.7</v>
      </c>
      <c r="C846" s="7">
        <v>18.55</v>
      </c>
      <c r="D846" s="6">
        <f t="shared" si="13"/>
        <v>36707</v>
      </c>
    </row>
    <row r="847" spans="1:4" x14ac:dyDescent="0.25">
      <c r="A847" s="6">
        <v>36689</v>
      </c>
      <c r="B847" s="7">
        <v>18.649999999999999</v>
      </c>
      <c r="C847" s="7">
        <v>18.45</v>
      </c>
      <c r="D847" s="6">
        <f t="shared" si="13"/>
        <v>36707</v>
      </c>
    </row>
    <row r="848" spans="1:4" x14ac:dyDescent="0.25">
      <c r="A848" s="6">
        <v>36690</v>
      </c>
      <c r="B848" s="7">
        <v>18.61</v>
      </c>
      <c r="C848" s="7">
        <v>18.39</v>
      </c>
      <c r="D848" s="6">
        <f t="shared" si="13"/>
        <v>36707</v>
      </c>
    </row>
    <row r="849" spans="1:4" x14ac:dyDescent="0.25">
      <c r="A849" s="6">
        <v>36691</v>
      </c>
      <c r="B849" s="7">
        <v>18.600000000000001</v>
      </c>
      <c r="C849" s="7">
        <v>18.37</v>
      </c>
      <c r="D849" s="6">
        <f t="shared" si="13"/>
        <v>36707</v>
      </c>
    </row>
    <row r="850" spans="1:4" x14ac:dyDescent="0.25">
      <c r="A850" s="6">
        <v>36692</v>
      </c>
      <c r="B850" s="7">
        <v>18.600000000000001</v>
      </c>
      <c r="C850" s="7">
        <v>18.37</v>
      </c>
      <c r="D850" s="6">
        <f t="shared" si="13"/>
        <v>36707</v>
      </c>
    </row>
    <row r="851" spans="1:4" x14ac:dyDescent="0.25">
      <c r="A851" s="6">
        <v>36693</v>
      </c>
      <c r="B851" s="7">
        <v>18.86</v>
      </c>
      <c r="C851" s="7">
        <v>18.600000000000001</v>
      </c>
      <c r="D851" s="6">
        <f t="shared" si="13"/>
        <v>36707</v>
      </c>
    </row>
    <row r="852" spans="1:4" x14ac:dyDescent="0.25">
      <c r="A852" s="6">
        <v>36696</v>
      </c>
      <c r="B852" s="7">
        <v>19</v>
      </c>
      <c r="C852" s="7">
        <v>18.71</v>
      </c>
      <c r="D852" s="6">
        <f t="shared" si="13"/>
        <v>36707</v>
      </c>
    </row>
    <row r="853" spans="1:4" x14ac:dyDescent="0.25">
      <c r="A853" s="6">
        <v>36697</v>
      </c>
      <c r="B853" s="7">
        <v>19.100000000000001</v>
      </c>
      <c r="C853" s="7">
        <v>18.75</v>
      </c>
      <c r="D853" s="6">
        <f t="shared" si="13"/>
        <v>36707</v>
      </c>
    </row>
    <row r="854" spans="1:4" x14ac:dyDescent="0.25">
      <c r="A854" s="6">
        <v>36698</v>
      </c>
      <c r="B854" s="7">
        <v>19.11</v>
      </c>
      <c r="C854" s="7">
        <v>18.73</v>
      </c>
      <c r="D854" s="6">
        <f t="shared" si="13"/>
        <v>36707</v>
      </c>
    </row>
    <row r="855" spans="1:4" x14ac:dyDescent="0.25">
      <c r="A855" s="6">
        <v>36699</v>
      </c>
      <c r="B855" s="7">
        <v>19.11</v>
      </c>
      <c r="C855" s="7">
        <v>18.73</v>
      </c>
      <c r="D855" s="6">
        <f t="shared" si="13"/>
        <v>36707</v>
      </c>
    </row>
    <row r="856" spans="1:4" x14ac:dyDescent="0.25">
      <c r="A856" s="6">
        <v>36700</v>
      </c>
      <c r="B856" s="7">
        <v>19.059999999999999</v>
      </c>
      <c r="C856" s="7">
        <v>18.73</v>
      </c>
      <c r="D856" s="6">
        <f t="shared" si="13"/>
        <v>36707</v>
      </c>
    </row>
    <row r="857" spans="1:4" x14ac:dyDescent="0.25">
      <c r="A857" s="6">
        <v>36703</v>
      </c>
      <c r="B857" s="7">
        <v>19.12</v>
      </c>
      <c r="C857" s="7">
        <v>18.71</v>
      </c>
      <c r="D857" s="6">
        <f t="shared" si="13"/>
        <v>36707</v>
      </c>
    </row>
    <row r="858" spans="1:4" x14ac:dyDescent="0.25">
      <c r="A858" s="6">
        <v>36704</v>
      </c>
      <c r="B858" s="7">
        <v>19.12</v>
      </c>
      <c r="C858" s="7">
        <v>18.7</v>
      </c>
      <c r="D858" s="6">
        <f t="shared" si="13"/>
        <v>36707</v>
      </c>
    </row>
    <row r="859" spans="1:4" x14ac:dyDescent="0.25">
      <c r="A859" s="6">
        <v>36705</v>
      </c>
      <c r="B859" s="7">
        <v>19.059999999999999</v>
      </c>
      <c r="C859" s="7">
        <v>18.670000000000002</v>
      </c>
      <c r="D859" s="6">
        <f t="shared" si="13"/>
        <v>36707</v>
      </c>
    </row>
    <row r="860" spans="1:4" x14ac:dyDescent="0.25">
      <c r="A860" s="6">
        <v>36706</v>
      </c>
      <c r="B860" s="7">
        <v>19.05</v>
      </c>
      <c r="C860" s="7">
        <v>18.649999999999999</v>
      </c>
      <c r="D860" s="6">
        <f t="shared" si="13"/>
        <v>36707</v>
      </c>
    </row>
    <row r="861" spans="1:4" x14ac:dyDescent="0.25">
      <c r="A861" s="6">
        <v>36707</v>
      </c>
      <c r="B861" s="7">
        <v>19.010000000000002</v>
      </c>
      <c r="C861" s="7">
        <v>18.600000000000001</v>
      </c>
      <c r="D861" s="6">
        <f t="shared" si="13"/>
        <v>36707</v>
      </c>
    </row>
    <row r="862" spans="1:4" x14ac:dyDescent="0.25">
      <c r="A862" s="6">
        <v>36710</v>
      </c>
      <c r="B862" s="7">
        <v>18.95</v>
      </c>
      <c r="C862" s="7">
        <v>18.59</v>
      </c>
      <c r="D862" s="6">
        <f t="shared" si="13"/>
        <v>36738</v>
      </c>
    </row>
    <row r="863" spans="1:4" x14ac:dyDescent="0.25">
      <c r="A863" s="6">
        <v>36711</v>
      </c>
      <c r="B863" s="7">
        <v>18.95</v>
      </c>
      <c r="C863" s="7">
        <v>18.52</v>
      </c>
      <c r="D863" s="6">
        <f t="shared" si="13"/>
        <v>36738</v>
      </c>
    </row>
    <row r="864" spans="1:4" x14ac:dyDescent="0.25">
      <c r="A864" s="6">
        <v>36712</v>
      </c>
      <c r="B864" s="7">
        <v>18.77</v>
      </c>
      <c r="C864" s="7">
        <v>18.5</v>
      </c>
      <c r="D864" s="6">
        <f t="shared" si="13"/>
        <v>36738</v>
      </c>
    </row>
    <row r="865" spans="1:4" x14ac:dyDescent="0.25">
      <c r="A865" s="6">
        <v>36713</v>
      </c>
      <c r="B865" s="7">
        <v>18.75</v>
      </c>
      <c r="C865" s="7">
        <v>18.45</v>
      </c>
      <c r="D865" s="6">
        <f t="shared" si="13"/>
        <v>36738</v>
      </c>
    </row>
    <row r="866" spans="1:4" x14ac:dyDescent="0.25">
      <c r="A866" s="6">
        <v>36714</v>
      </c>
      <c r="B866" s="7">
        <v>18.84</v>
      </c>
      <c r="C866" s="7">
        <v>18.46</v>
      </c>
      <c r="D866" s="6">
        <f t="shared" si="13"/>
        <v>36738</v>
      </c>
    </row>
    <row r="867" spans="1:4" x14ac:dyDescent="0.25">
      <c r="A867" s="6">
        <v>36717</v>
      </c>
      <c r="B867" s="7">
        <v>18.87</v>
      </c>
      <c r="C867" s="7">
        <v>18.5</v>
      </c>
      <c r="D867" s="6">
        <f t="shared" si="13"/>
        <v>36738</v>
      </c>
    </row>
    <row r="868" spans="1:4" x14ac:dyDescent="0.25">
      <c r="A868" s="6">
        <v>36718</v>
      </c>
      <c r="B868" s="7">
        <v>18.82</v>
      </c>
      <c r="C868" s="7">
        <v>18.48</v>
      </c>
      <c r="D868" s="6">
        <f t="shared" si="13"/>
        <v>36738</v>
      </c>
    </row>
    <row r="869" spans="1:4" x14ac:dyDescent="0.25">
      <c r="A869" s="6">
        <v>36719</v>
      </c>
      <c r="B869" s="7">
        <v>18.829999999999998</v>
      </c>
      <c r="C869" s="7">
        <v>18.510000000000002</v>
      </c>
      <c r="D869" s="6">
        <f t="shared" si="13"/>
        <v>36738</v>
      </c>
    </row>
    <row r="870" spans="1:4" x14ac:dyDescent="0.25">
      <c r="A870" s="6">
        <v>36720</v>
      </c>
      <c r="B870" s="7">
        <v>18.84</v>
      </c>
      <c r="C870" s="7">
        <v>18.489999999999998</v>
      </c>
      <c r="D870" s="6">
        <f t="shared" si="13"/>
        <v>36738</v>
      </c>
    </row>
    <row r="871" spans="1:4" x14ac:dyDescent="0.25">
      <c r="A871" s="6">
        <v>36721</v>
      </c>
      <c r="B871" s="7">
        <v>18.84</v>
      </c>
      <c r="C871" s="7">
        <v>18.46</v>
      </c>
      <c r="D871" s="6">
        <f t="shared" si="13"/>
        <v>36738</v>
      </c>
    </row>
    <row r="872" spans="1:4" x14ac:dyDescent="0.25">
      <c r="A872" s="6">
        <v>36724</v>
      </c>
      <c r="B872" s="7">
        <v>18.850000000000001</v>
      </c>
      <c r="C872" s="7">
        <v>18.5</v>
      </c>
      <c r="D872" s="6">
        <f t="shared" si="13"/>
        <v>36738</v>
      </c>
    </row>
    <row r="873" spans="1:4" x14ac:dyDescent="0.25">
      <c r="A873" s="6">
        <v>36725</v>
      </c>
      <c r="B873" s="7">
        <v>18.899999999999999</v>
      </c>
      <c r="C873" s="7">
        <v>18.53</v>
      </c>
      <c r="D873" s="6">
        <f t="shared" si="13"/>
        <v>36738</v>
      </c>
    </row>
    <row r="874" spans="1:4" x14ac:dyDescent="0.25">
      <c r="A874" s="6">
        <v>36726</v>
      </c>
      <c r="B874" s="7">
        <v>18.899999999999999</v>
      </c>
      <c r="C874" s="7">
        <v>18.57</v>
      </c>
      <c r="D874" s="6">
        <f t="shared" si="13"/>
        <v>36738</v>
      </c>
    </row>
    <row r="875" spans="1:4" x14ac:dyDescent="0.25">
      <c r="A875" s="6">
        <v>36727</v>
      </c>
      <c r="B875" s="7">
        <v>18.899999999999999</v>
      </c>
      <c r="C875" s="7">
        <v>18.55</v>
      </c>
      <c r="D875" s="6">
        <f t="shared" si="13"/>
        <v>36738</v>
      </c>
    </row>
    <row r="876" spans="1:4" x14ac:dyDescent="0.25">
      <c r="A876" s="6">
        <v>36728</v>
      </c>
      <c r="B876" s="7">
        <v>18.88</v>
      </c>
      <c r="C876" s="7">
        <v>18.52</v>
      </c>
      <c r="D876" s="6">
        <f t="shared" si="13"/>
        <v>36738</v>
      </c>
    </row>
    <row r="877" spans="1:4" x14ac:dyDescent="0.25">
      <c r="A877" s="6">
        <v>36731</v>
      </c>
      <c r="B877" s="7">
        <v>18.87</v>
      </c>
      <c r="C877" s="7">
        <v>18.489999999999998</v>
      </c>
      <c r="D877" s="6">
        <f t="shared" si="13"/>
        <v>36738</v>
      </c>
    </row>
    <row r="878" spans="1:4" x14ac:dyDescent="0.25">
      <c r="A878" s="6">
        <v>36732</v>
      </c>
      <c r="B878" s="7">
        <v>18.87</v>
      </c>
      <c r="C878" s="7">
        <v>18.48</v>
      </c>
      <c r="D878" s="6">
        <f t="shared" si="13"/>
        <v>36738</v>
      </c>
    </row>
    <row r="879" spans="1:4" x14ac:dyDescent="0.25">
      <c r="A879" s="6">
        <v>36733</v>
      </c>
      <c r="B879" s="7">
        <v>18.93</v>
      </c>
      <c r="C879" s="7">
        <v>18.489999999999998</v>
      </c>
      <c r="D879" s="6">
        <f t="shared" si="13"/>
        <v>36738</v>
      </c>
    </row>
    <row r="880" spans="1:4" x14ac:dyDescent="0.25">
      <c r="A880" s="6">
        <v>36734</v>
      </c>
      <c r="B880" s="7">
        <v>18.940000000000001</v>
      </c>
      <c r="C880" s="7">
        <v>18.510000000000002</v>
      </c>
      <c r="D880" s="6">
        <f t="shared" si="13"/>
        <v>36738</v>
      </c>
    </row>
    <row r="881" spans="1:4" x14ac:dyDescent="0.25">
      <c r="A881" s="6">
        <v>36735</v>
      </c>
      <c r="B881" s="7">
        <v>18.940000000000001</v>
      </c>
      <c r="C881" s="7">
        <v>18.52</v>
      </c>
      <c r="D881" s="6">
        <f t="shared" si="13"/>
        <v>36738</v>
      </c>
    </row>
    <row r="882" spans="1:4" x14ac:dyDescent="0.25">
      <c r="A882" s="6">
        <v>36738</v>
      </c>
      <c r="B882" s="7">
        <v>18.98</v>
      </c>
      <c r="C882" s="7">
        <v>18.54</v>
      </c>
      <c r="D882" s="6">
        <f t="shared" si="13"/>
        <v>36738</v>
      </c>
    </row>
    <row r="883" spans="1:4" x14ac:dyDescent="0.25">
      <c r="A883" s="6">
        <v>36739</v>
      </c>
      <c r="B883" s="7">
        <v>19.02</v>
      </c>
      <c r="C883" s="7">
        <v>18.64</v>
      </c>
      <c r="D883" s="6">
        <f t="shared" si="13"/>
        <v>36769</v>
      </c>
    </row>
    <row r="884" spans="1:4" x14ac:dyDescent="0.25">
      <c r="A884" s="6">
        <v>36740</v>
      </c>
      <c r="B884" s="7">
        <v>19</v>
      </c>
      <c r="C884" s="7">
        <v>18.62</v>
      </c>
      <c r="D884" s="6">
        <f t="shared" si="13"/>
        <v>36769</v>
      </c>
    </row>
    <row r="885" spans="1:4" x14ac:dyDescent="0.25">
      <c r="A885" s="6">
        <v>36741</v>
      </c>
      <c r="B885" s="7">
        <v>19</v>
      </c>
      <c r="C885" s="7">
        <v>18.61</v>
      </c>
      <c r="D885" s="6">
        <f t="shared" si="13"/>
        <v>36769</v>
      </c>
    </row>
    <row r="886" spans="1:4" x14ac:dyDescent="0.25">
      <c r="A886" s="6">
        <v>36742</v>
      </c>
      <c r="B886" s="7">
        <v>19.010000000000002</v>
      </c>
      <c r="C886" s="7">
        <v>18.649999999999999</v>
      </c>
      <c r="D886" s="6">
        <f t="shared" si="13"/>
        <v>36769</v>
      </c>
    </row>
    <row r="887" spans="1:4" x14ac:dyDescent="0.25">
      <c r="A887" s="6">
        <v>36745</v>
      </c>
      <c r="B887" s="7">
        <v>19.18</v>
      </c>
      <c r="C887" s="7">
        <v>18.66</v>
      </c>
      <c r="D887" s="6">
        <f t="shared" si="13"/>
        <v>36769</v>
      </c>
    </row>
    <row r="888" spans="1:4" x14ac:dyDescent="0.25">
      <c r="A888" s="6">
        <v>36746</v>
      </c>
      <c r="B888" s="7">
        <v>19.28</v>
      </c>
      <c r="C888" s="7">
        <v>18.78</v>
      </c>
      <c r="D888" s="6">
        <f t="shared" si="13"/>
        <v>36769</v>
      </c>
    </row>
    <row r="889" spans="1:4" x14ac:dyDescent="0.25">
      <c r="A889" s="6">
        <v>36747</v>
      </c>
      <c r="B889" s="7">
        <v>19.34</v>
      </c>
      <c r="C889" s="7">
        <v>18.75</v>
      </c>
      <c r="D889" s="6">
        <f t="shared" si="13"/>
        <v>36769</v>
      </c>
    </row>
    <row r="890" spans="1:4" x14ac:dyDescent="0.25">
      <c r="A890" s="6">
        <v>36748</v>
      </c>
      <c r="B890" s="7">
        <v>19.53</v>
      </c>
      <c r="C890" s="7">
        <v>18.82</v>
      </c>
      <c r="D890" s="6">
        <f t="shared" si="13"/>
        <v>36769</v>
      </c>
    </row>
    <row r="891" spans="1:4" x14ac:dyDescent="0.25">
      <c r="A891" s="6">
        <v>36749</v>
      </c>
      <c r="B891" s="7">
        <v>19.55</v>
      </c>
      <c r="C891" s="7">
        <v>18.829999999999998</v>
      </c>
      <c r="D891" s="6">
        <f t="shared" si="13"/>
        <v>36769</v>
      </c>
    </row>
    <row r="892" spans="1:4" x14ac:dyDescent="0.25">
      <c r="A892" s="6">
        <v>36752</v>
      </c>
      <c r="B892" s="7">
        <v>19.71</v>
      </c>
      <c r="C892" s="7">
        <v>18.89</v>
      </c>
      <c r="D892" s="6">
        <f t="shared" si="13"/>
        <v>36769</v>
      </c>
    </row>
    <row r="893" spans="1:4" x14ac:dyDescent="0.25">
      <c r="A893" s="6">
        <v>36753</v>
      </c>
      <c r="B893" s="7">
        <v>19.71</v>
      </c>
      <c r="C893" s="7">
        <v>18.89</v>
      </c>
      <c r="D893" s="6">
        <f t="shared" si="13"/>
        <v>36769</v>
      </c>
    </row>
    <row r="894" spans="1:4" x14ac:dyDescent="0.25">
      <c r="A894" s="6">
        <v>36754</v>
      </c>
      <c r="B894" s="7">
        <v>19.760000000000002</v>
      </c>
      <c r="C894" s="7">
        <v>18.97</v>
      </c>
      <c r="D894" s="6">
        <f t="shared" si="13"/>
        <v>36769</v>
      </c>
    </row>
    <row r="895" spans="1:4" x14ac:dyDescent="0.25">
      <c r="A895" s="6">
        <v>36755</v>
      </c>
      <c r="B895" s="7">
        <v>20.010000000000002</v>
      </c>
      <c r="C895" s="7">
        <v>19.77</v>
      </c>
      <c r="D895" s="6">
        <f t="shared" si="13"/>
        <v>36769</v>
      </c>
    </row>
    <row r="896" spans="1:4" x14ac:dyDescent="0.25">
      <c r="A896" s="6">
        <v>36756</v>
      </c>
      <c r="B896" s="7">
        <v>19.96</v>
      </c>
      <c r="C896" s="7">
        <v>19.68</v>
      </c>
      <c r="D896" s="6">
        <f t="shared" si="13"/>
        <v>36769</v>
      </c>
    </row>
    <row r="897" spans="1:4" x14ac:dyDescent="0.25">
      <c r="A897" s="6">
        <v>36759</v>
      </c>
      <c r="B897" s="7">
        <v>19.899999999999999</v>
      </c>
      <c r="C897" s="7">
        <v>19.57</v>
      </c>
      <c r="D897" s="6">
        <f t="shared" si="13"/>
        <v>36769</v>
      </c>
    </row>
    <row r="898" spans="1:4" x14ac:dyDescent="0.25">
      <c r="A898" s="6">
        <v>36760</v>
      </c>
      <c r="B898" s="7">
        <v>19.88</v>
      </c>
      <c r="C898" s="7">
        <v>19.559999999999999</v>
      </c>
      <c r="D898" s="6">
        <f t="shared" si="13"/>
        <v>36769</v>
      </c>
    </row>
    <row r="899" spans="1:4" x14ac:dyDescent="0.25">
      <c r="A899" s="6">
        <v>36761</v>
      </c>
      <c r="B899" s="7">
        <v>19.86</v>
      </c>
      <c r="C899" s="7">
        <v>19.510000000000002</v>
      </c>
      <c r="D899" s="6">
        <f t="shared" ref="D899:D962" si="14">EOMONTH(A899,0)</f>
        <v>36769</v>
      </c>
    </row>
    <row r="900" spans="1:4" x14ac:dyDescent="0.25">
      <c r="A900" s="6">
        <v>36762</v>
      </c>
      <c r="B900" s="7">
        <v>19.690000000000001</v>
      </c>
      <c r="C900" s="7">
        <v>19.309999999999999</v>
      </c>
      <c r="D900" s="6">
        <f t="shared" si="14"/>
        <v>36769</v>
      </c>
    </row>
    <row r="901" spans="1:4" x14ac:dyDescent="0.25">
      <c r="A901" s="6">
        <v>36763</v>
      </c>
      <c r="B901" s="7">
        <v>19.63</v>
      </c>
      <c r="C901" s="7">
        <v>19.309999999999999</v>
      </c>
      <c r="D901" s="6">
        <f t="shared" si="14"/>
        <v>36769</v>
      </c>
    </row>
    <row r="902" spans="1:4" x14ac:dyDescent="0.25">
      <c r="A902" s="6">
        <v>36767</v>
      </c>
      <c r="B902" s="7">
        <v>19.809999999999999</v>
      </c>
      <c r="C902" s="7">
        <v>19.5</v>
      </c>
      <c r="D902" s="6">
        <f t="shared" si="14"/>
        <v>36769</v>
      </c>
    </row>
    <row r="903" spans="1:4" x14ac:dyDescent="0.25">
      <c r="A903" s="6">
        <v>36768</v>
      </c>
      <c r="B903" s="7">
        <v>19.86</v>
      </c>
      <c r="C903" s="7">
        <v>19.53</v>
      </c>
      <c r="D903" s="6">
        <f t="shared" si="14"/>
        <v>36769</v>
      </c>
    </row>
    <row r="904" spans="1:4" x14ac:dyDescent="0.25">
      <c r="A904" s="6">
        <v>36769</v>
      </c>
      <c r="B904" s="7">
        <v>19.809999999999999</v>
      </c>
      <c r="C904" s="7">
        <v>19.63</v>
      </c>
      <c r="D904" s="6">
        <f t="shared" si="14"/>
        <v>36769</v>
      </c>
    </row>
    <row r="905" spans="1:4" x14ac:dyDescent="0.25">
      <c r="A905" s="6">
        <v>36770</v>
      </c>
      <c r="B905" s="7">
        <v>19.79</v>
      </c>
      <c r="C905" s="7">
        <v>19.649999999999999</v>
      </c>
      <c r="D905" s="6">
        <f t="shared" si="14"/>
        <v>36799</v>
      </c>
    </row>
    <row r="906" spans="1:4" x14ac:dyDescent="0.25">
      <c r="A906" s="6">
        <v>36773</v>
      </c>
      <c r="B906" s="7">
        <v>19.77</v>
      </c>
      <c r="C906" s="7">
        <v>19.64</v>
      </c>
      <c r="D906" s="6">
        <f t="shared" si="14"/>
        <v>36799</v>
      </c>
    </row>
    <row r="907" spans="1:4" x14ac:dyDescent="0.25">
      <c r="A907" s="6">
        <v>36774</v>
      </c>
      <c r="B907" s="7">
        <v>19.71</v>
      </c>
      <c r="C907" s="7">
        <v>19.61</v>
      </c>
      <c r="D907" s="6">
        <f t="shared" si="14"/>
        <v>36799</v>
      </c>
    </row>
    <row r="908" spans="1:4" x14ac:dyDescent="0.25">
      <c r="A908" s="6">
        <v>36775</v>
      </c>
      <c r="B908" s="7">
        <v>19.71</v>
      </c>
      <c r="C908" s="7">
        <v>19.600000000000001</v>
      </c>
      <c r="D908" s="6">
        <f t="shared" si="14"/>
        <v>36799</v>
      </c>
    </row>
    <row r="909" spans="1:4" x14ac:dyDescent="0.25">
      <c r="A909" s="6">
        <v>36776</v>
      </c>
      <c r="B909" s="7">
        <v>19.72</v>
      </c>
      <c r="C909" s="7">
        <v>19.61</v>
      </c>
      <c r="D909" s="6">
        <f t="shared" si="14"/>
        <v>36799</v>
      </c>
    </row>
    <row r="910" spans="1:4" x14ac:dyDescent="0.25">
      <c r="A910" s="6">
        <v>36777</v>
      </c>
      <c r="B910" s="7">
        <v>19.72</v>
      </c>
      <c r="C910" s="7">
        <v>19.61</v>
      </c>
      <c r="D910" s="6">
        <f t="shared" si="14"/>
        <v>36799</v>
      </c>
    </row>
    <row r="911" spans="1:4" x14ac:dyDescent="0.25">
      <c r="A911" s="6">
        <v>36780</v>
      </c>
      <c r="B911" s="7">
        <v>19.72</v>
      </c>
      <c r="C911" s="7">
        <v>19.600000000000001</v>
      </c>
      <c r="D911" s="6">
        <f t="shared" si="14"/>
        <v>36799</v>
      </c>
    </row>
    <row r="912" spans="1:4" x14ac:dyDescent="0.25">
      <c r="A912" s="6">
        <v>36781</v>
      </c>
      <c r="B912" s="7">
        <v>19.72</v>
      </c>
      <c r="C912" s="7">
        <v>19.579999999999998</v>
      </c>
      <c r="D912" s="6">
        <f t="shared" si="14"/>
        <v>36799</v>
      </c>
    </row>
    <row r="913" spans="1:4" x14ac:dyDescent="0.25">
      <c r="A913" s="6">
        <v>36782</v>
      </c>
      <c r="B913" s="7">
        <v>19.72</v>
      </c>
      <c r="C913" s="7">
        <v>19.59</v>
      </c>
      <c r="D913" s="6">
        <f t="shared" si="14"/>
        <v>36799</v>
      </c>
    </row>
    <row r="914" spans="1:4" x14ac:dyDescent="0.25">
      <c r="A914" s="6">
        <v>36783</v>
      </c>
      <c r="B914" s="7">
        <v>19.7</v>
      </c>
      <c r="C914" s="7">
        <v>19.57</v>
      </c>
      <c r="D914" s="6">
        <f t="shared" si="14"/>
        <v>36799</v>
      </c>
    </row>
    <row r="915" spans="1:4" x14ac:dyDescent="0.25">
      <c r="A915" s="6">
        <v>36784</v>
      </c>
      <c r="B915" s="7">
        <v>19.66</v>
      </c>
      <c r="C915" s="7">
        <v>19.55</v>
      </c>
      <c r="D915" s="6">
        <f t="shared" si="14"/>
        <v>36799</v>
      </c>
    </row>
    <row r="916" spans="1:4" x14ac:dyDescent="0.25">
      <c r="A916" s="6">
        <v>36787</v>
      </c>
      <c r="B916" s="7">
        <v>19.64</v>
      </c>
      <c r="C916" s="7">
        <v>19.54</v>
      </c>
      <c r="D916" s="6">
        <f t="shared" si="14"/>
        <v>36799</v>
      </c>
    </row>
    <row r="917" spans="1:4" x14ac:dyDescent="0.25">
      <c r="A917" s="6">
        <v>36788</v>
      </c>
      <c r="B917" s="7">
        <v>19.59</v>
      </c>
      <c r="C917" s="7">
        <v>19.489999999999998</v>
      </c>
      <c r="D917" s="6">
        <f t="shared" si="14"/>
        <v>36799</v>
      </c>
    </row>
    <row r="918" spans="1:4" x14ac:dyDescent="0.25">
      <c r="A918" s="6">
        <v>36789</v>
      </c>
      <c r="B918" s="7">
        <v>19.559999999999999</v>
      </c>
      <c r="C918" s="7">
        <v>19.47</v>
      </c>
      <c r="D918" s="6">
        <f t="shared" si="14"/>
        <v>36799</v>
      </c>
    </row>
    <row r="919" spans="1:4" x14ac:dyDescent="0.25">
      <c r="A919" s="6">
        <v>36790</v>
      </c>
      <c r="B919" s="7">
        <v>19.55</v>
      </c>
      <c r="C919" s="7">
        <v>19.45</v>
      </c>
      <c r="D919" s="6">
        <f t="shared" si="14"/>
        <v>36799</v>
      </c>
    </row>
    <row r="920" spans="1:4" x14ac:dyDescent="0.25">
      <c r="A920" s="6">
        <v>36791</v>
      </c>
      <c r="B920" s="7">
        <v>19.559999999999999</v>
      </c>
      <c r="C920" s="7">
        <v>19.45</v>
      </c>
      <c r="D920" s="6">
        <f t="shared" si="14"/>
        <v>36799</v>
      </c>
    </row>
    <row r="921" spans="1:4" x14ac:dyDescent="0.25">
      <c r="A921" s="6">
        <v>36794</v>
      </c>
      <c r="B921" s="7">
        <v>19.59</v>
      </c>
      <c r="C921" s="7">
        <v>19.5</v>
      </c>
      <c r="D921" s="6">
        <f t="shared" si="14"/>
        <v>36799</v>
      </c>
    </row>
    <row r="922" spans="1:4" x14ac:dyDescent="0.25">
      <c r="A922" s="6">
        <v>36795</v>
      </c>
      <c r="B922" s="7">
        <v>19.600000000000001</v>
      </c>
      <c r="C922" s="7">
        <v>19.52</v>
      </c>
      <c r="D922" s="6">
        <f t="shared" si="14"/>
        <v>36799</v>
      </c>
    </row>
    <row r="923" spans="1:4" x14ac:dyDescent="0.25">
      <c r="A923" s="6">
        <v>36796</v>
      </c>
      <c r="B923" s="7">
        <v>19.59</v>
      </c>
      <c r="C923" s="7">
        <v>19.53</v>
      </c>
      <c r="D923" s="6">
        <f t="shared" si="14"/>
        <v>36799</v>
      </c>
    </row>
    <row r="924" spans="1:4" x14ac:dyDescent="0.25">
      <c r="A924" s="6">
        <v>36797</v>
      </c>
      <c r="B924" s="7">
        <v>19.59</v>
      </c>
      <c r="C924" s="7">
        <v>19.510000000000002</v>
      </c>
      <c r="D924" s="6">
        <f t="shared" si="14"/>
        <v>36799</v>
      </c>
    </row>
    <row r="925" spans="1:4" x14ac:dyDescent="0.25">
      <c r="A925" s="6">
        <v>36798</v>
      </c>
      <c r="B925" s="7">
        <v>19.59</v>
      </c>
      <c r="C925" s="7">
        <v>19.510000000000002</v>
      </c>
      <c r="D925" s="6">
        <f t="shared" si="14"/>
        <v>36799</v>
      </c>
    </row>
    <row r="926" spans="1:4" x14ac:dyDescent="0.25">
      <c r="A926" s="6">
        <v>36801</v>
      </c>
      <c r="B926" s="7">
        <v>19.579999999999998</v>
      </c>
      <c r="C926" s="7">
        <v>19.5</v>
      </c>
      <c r="D926" s="6">
        <f t="shared" si="14"/>
        <v>36830</v>
      </c>
    </row>
    <row r="927" spans="1:4" x14ac:dyDescent="0.25">
      <c r="A927" s="6">
        <v>36802</v>
      </c>
      <c r="B927" s="7">
        <v>19.600000000000001</v>
      </c>
      <c r="C927" s="7">
        <v>19.52</v>
      </c>
      <c r="D927" s="6">
        <f t="shared" si="14"/>
        <v>36830</v>
      </c>
    </row>
    <row r="928" spans="1:4" x14ac:dyDescent="0.25">
      <c r="A928" s="6">
        <v>36803</v>
      </c>
      <c r="B928" s="7">
        <v>19.61</v>
      </c>
      <c r="C928" s="7">
        <v>19.510000000000002</v>
      </c>
      <c r="D928" s="6">
        <f t="shared" si="14"/>
        <v>36830</v>
      </c>
    </row>
    <row r="929" spans="1:4" x14ac:dyDescent="0.25">
      <c r="A929" s="6">
        <v>36804</v>
      </c>
      <c r="B929" s="7">
        <v>19.600000000000001</v>
      </c>
      <c r="C929" s="7">
        <v>19.5</v>
      </c>
      <c r="D929" s="6">
        <f t="shared" si="14"/>
        <v>36830</v>
      </c>
    </row>
    <row r="930" spans="1:4" x14ac:dyDescent="0.25">
      <c r="A930" s="6">
        <v>36805</v>
      </c>
      <c r="B930" s="7">
        <v>19.600000000000001</v>
      </c>
      <c r="C930" s="7">
        <v>19.5</v>
      </c>
      <c r="D930" s="6">
        <f t="shared" si="14"/>
        <v>36830</v>
      </c>
    </row>
    <row r="931" spans="1:4" x14ac:dyDescent="0.25">
      <c r="A931" s="6">
        <v>36808</v>
      </c>
      <c r="B931" s="7">
        <v>19.600000000000001</v>
      </c>
      <c r="C931" s="7">
        <v>19.5</v>
      </c>
      <c r="D931" s="6">
        <f t="shared" si="14"/>
        <v>36830</v>
      </c>
    </row>
    <row r="932" spans="1:4" x14ac:dyDescent="0.25">
      <c r="A932" s="6">
        <v>36809</v>
      </c>
      <c r="B932" s="7">
        <v>19.66</v>
      </c>
      <c r="C932" s="7">
        <v>19.510000000000002</v>
      </c>
      <c r="D932" s="6">
        <f t="shared" si="14"/>
        <v>36830</v>
      </c>
    </row>
    <row r="933" spans="1:4" x14ac:dyDescent="0.25">
      <c r="A933" s="6">
        <v>36810</v>
      </c>
      <c r="B933" s="7">
        <v>19.829999999999998</v>
      </c>
      <c r="C933" s="7">
        <v>19.649999999999999</v>
      </c>
      <c r="D933" s="6">
        <f t="shared" si="14"/>
        <v>36830</v>
      </c>
    </row>
    <row r="934" spans="1:4" x14ac:dyDescent="0.25">
      <c r="A934" s="6">
        <v>36811</v>
      </c>
      <c r="B934" s="7">
        <v>19.87</v>
      </c>
      <c r="C934" s="7">
        <v>19.670000000000002</v>
      </c>
      <c r="D934" s="6">
        <f t="shared" si="14"/>
        <v>36830</v>
      </c>
    </row>
    <row r="935" spans="1:4" x14ac:dyDescent="0.25">
      <c r="A935" s="6">
        <v>36812</v>
      </c>
      <c r="B935" s="7">
        <v>20.149999999999999</v>
      </c>
      <c r="C935" s="7">
        <v>19.93</v>
      </c>
      <c r="D935" s="6">
        <f t="shared" si="14"/>
        <v>36830</v>
      </c>
    </row>
    <row r="936" spans="1:4" x14ac:dyDescent="0.25">
      <c r="A936" s="6">
        <v>36815</v>
      </c>
      <c r="B936" s="7">
        <v>20.09</v>
      </c>
      <c r="C936" s="7">
        <v>19.850000000000001</v>
      </c>
      <c r="D936" s="6">
        <f t="shared" si="14"/>
        <v>36830</v>
      </c>
    </row>
    <row r="937" spans="1:4" x14ac:dyDescent="0.25">
      <c r="A937" s="6">
        <v>36816</v>
      </c>
      <c r="B937" s="7">
        <v>19.940000000000001</v>
      </c>
      <c r="C937" s="7">
        <v>19.7</v>
      </c>
      <c r="D937" s="6">
        <f t="shared" si="14"/>
        <v>36830</v>
      </c>
    </row>
    <row r="938" spans="1:4" x14ac:dyDescent="0.25">
      <c r="A938" s="6">
        <v>36817</v>
      </c>
      <c r="B938" s="7">
        <v>19.91</v>
      </c>
      <c r="C938" s="7">
        <v>19.670000000000002</v>
      </c>
      <c r="D938" s="6">
        <f t="shared" si="14"/>
        <v>36830</v>
      </c>
    </row>
    <row r="939" spans="1:4" x14ac:dyDescent="0.25">
      <c r="A939" s="6">
        <v>36818</v>
      </c>
      <c r="B939" s="7">
        <v>19.87</v>
      </c>
      <c r="C939" s="7">
        <v>19.63</v>
      </c>
      <c r="D939" s="6">
        <f t="shared" si="14"/>
        <v>36830</v>
      </c>
    </row>
    <row r="940" spans="1:4" x14ac:dyDescent="0.25">
      <c r="A940" s="6">
        <v>36819</v>
      </c>
      <c r="B940" s="7">
        <v>19.89</v>
      </c>
      <c r="C940" s="7">
        <v>19.649999999999999</v>
      </c>
      <c r="D940" s="6">
        <f t="shared" si="14"/>
        <v>36830</v>
      </c>
    </row>
    <row r="941" spans="1:4" x14ac:dyDescent="0.25">
      <c r="A941" s="6">
        <v>36822</v>
      </c>
      <c r="B941" s="7">
        <v>19.88</v>
      </c>
      <c r="C941" s="7">
        <v>19.63</v>
      </c>
      <c r="D941" s="6">
        <f t="shared" si="14"/>
        <v>36830</v>
      </c>
    </row>
    <row r="942" spans="1:4" x14ac:dyDescent="0.25">
      <c r="A942" s="6">
        <v>36823</v>
      </c>
      <c r="B942" s="7">
        <v>19.89</v>
      </c>
      <c r="C942" s="7">
        <v>19.649999999999999</v>
      </c>
      <c r="D942" s="6">
        <f t="shared" si="14"/>
        <v>36830</v>
      </c>
    </row>
    <row r="943" spans="1:4" x14ac:dyDescent="0.25">
      <c r="A943" s="6">
        <v>36824</v>
      </c>
      <c r="B943" s="7">
        <v>19.89</v>
      </c>
      <c r="C943" s="7">
        <v>19.75</v>
      </c>
      <c r="D943" s="6">
        <f t="shared" si="14"/>
        <v>36830</v>
      </c>
    </row>
    <row r="944" spans="1:4" x14ac:dyDescent="0.25">
      <c r="A944" s="6">
        <v>36825</v>
      </c>
      <c r="B944" s="7">
        <v>19.89</v>
      </c>
      <c r="C944" s="7">
        <v>19.75</v>
      </c>
      <c r="D944" s="6">
        <f t="shared" si="14"/>
        <v>36830</v>
      </c>
    </row>
    <row r="945" spans="1:4" x14ac:dyDescent="0.25">
      <c r="A945" s="6">
        <v>36826</v>
      </c>
      <c r="B945" s="7">
        <v>19.93</v>
      </c>
      <c r="C945" s="7">
        <v>19.89</v>
      </c>
      <c r="D945" s="6">
        <f t="shared" si="14"/>
        <v>36830</v>
      </c>
    </row>
    <row r="946" spans="1:4" x14ac:dyDescent="0.25">
      <c r="A946" s="6">
        <v>36829</v>
      </c>
      <c r="B946" s="7">
        <v>19.920000000000002</v>
      </c>
      <c r="C946" s="7">
        <v>19.86</v>
      </c>
      <c r="D946" s="6">
        <f t="shared" si="14"/>
        <v>36830</v>
      </c>
    </row>
    <row r="947" spans="1:4" x14ac:dyDescent="0.25">
      <c r="A947" s="6">
        <v>36830</v>
      </c>
      <c r="B947" s="7">
        <v>19.899999999999999</v>
      </c>
      <c r="C947" s="7">
        <v>19.82</v>
      </c>
      <c r="D947" s="6">
        <f t="shared" si="14"/>
        <v>36830</v>
      </c>
    </row>
    <row r="948" spans="1:4" x14ac:dyDescent="0.25">
      <c r="A948" s="6">
        <v>36831</v>
      </c>
      <c r="B948" s="7">
        <v>19.899999999999999</v>
      </c>
      <c r="C948" s="7">
        <v>19.82</v>
      </c>
      <c r="D948" s="6">
        <f t="shared" si="14"/>
        <v>36860</v>
      </c>
    </row>
    <row r="949" spans="1:4" x14ac:dyDescent="0.25">
      <c r="A949" s="6">
        <v>36832</v>
      </c>
      <c r="B949" s="7">
        <v>19.899999999999999</v>
      </c>
      <c r="C949" s="7">
        <v>19.809999999999999</v>
      </c>
      <c r="D949" s="6">
        <f t="shared" si="14"/>
        <v>36860</v>
      </c>
    </row>
    <row r="950" spans="1:4" x14ac:dyDescent="0.25">
      <c r="A950" s="6">
        <v>36833</v>
      </c>
      <c r="B950" s="7">
        <v>19.899999999999999</v>
      </c>
      <c r="C950" s="7">
        <v>19.79</v>
      </c>
      <c r="D950" s="6">
        <f t="shared" si="14"/>
        <v>36860</v>
      </c>
    </row>
    <row r="951" spans="1:4" x14ac:dyDescent="0.25">
      <c r="A951" s="6">
        <v>36836</v>
      </c>
      <c r="B951" s="7">
        <v>19.88</v>
      </c>
      <c r="C951" s="7">
        <v>19.75</v>
      </c>
      <c r="D951" s="6">
        <f t="shared" si="14"/>
        <v>36860</v>
      </c>
    </row>
    <row r="952" spans="1:4" x14ac:dyDescent="0.25">
      <c r="A952" s="6">
        <v>36837</v>
      </c>
      <c r="B952" s="7">
        <v>19.899999999999999</v>
      </c>
      <c r="C952" s="7">
        <v>19.75</v>
      </c>
      <c r="D952" s="6">
        <f t="shared" si="14"/>
        <v>36860</v>
      </c>
    </row>
    <row r="953" spans="1:4" x14ac:dyDescent="0.25">
      <c r="A953" s="6">
        <v>36838</v>
      </c>
      <c r="B953" s="7">
        <v>19.87</v>
      </c>
      <c r="C953" s="7">
        <v>19.73</v>
      </c>
      <c r="D953" s="6">
        <f t="shared" si="14"/>
        <v>36860</v>
      </c>
    </row>
    <row r="954" spans="1:4" x14ac:dyDescent="0.25">
      <c r="A954" s="6">
        <v>36839</v>
      </c>
      <c r="B954" s="7">
        <v>19.87</v>
      </c>
      <c r="C954" s="7">
        <v>19.73</v>
      </c>
      <c r="D954" s="6">
        <f t="shared" si="14"/>
        <v>36860</v>
      </c>
    </row>
    <row r="955" spans="1:4" x14ac:dyDescent="0.25">
      <c r="A955" s="6">
        <v>36840</v>
      </c>
      <c r="B955" s="7">
        <v>19.850000000000001</v>
      </c>
      <c r="C955" s="7">
        <v>19.71</v>
      </c>
      <c r="D955" s="6">
        <f t="shared" si="14"/>
        <v>36860</v>
      </c>
    </row>
    <row r="956" spans="1:4" x14ac:dyDescent="0.25">
      <c r="A956" s="6">
        <v>36843</v>
      </c>
      <c r="B956" s="7">
        <v>19.79</v>
      </c>
      <c r="C956" s="7">
        <v>19.68</v>
      </c>
      <c r="D956" s="6">
        <f t="shared" si="14"/>
        <v>36860</v>
      </c>
    </row>
    <row r="957" spans="1:4" x14ac:dyDescent="0.25">
      <c r="A957" s="6">
        <v>36844</v>
      </c>
      <c r="B957" s="7">
        <v>19.77</v>
      </c>
      <c r="C957" s="7">
        <v>19.670000000000002</v>
      </c>
      <c r="D957" s="6">
        <f t="shared" si="14"/>
        <v>36860</v>
      </c>
    </row>
    <row r="958" spans="1:4" x14ac:dyDescent="0.25">
      <c r="A958" s="6">
        <v>36845</v>
      </c>
      <c r="B958" s="7">
        <v>19.760000000000002</v>
      </c>
      <c r="C958" s="7">
        <v>19.66</v>
      </c>
      <c r="D958" s="6">
        <f t="shared" si="14"/>
        <v>36860</v>
      </c>
    </row>
    <row r="959" spans="1:4" x14ac:dyDescent="0.25">
      <c r="A959" s="6">
        <v>36846</v>
      </c>
      <c r="B959" s="7">
        <v>19.71</v>
      </c>
      <c r="C959" s="7">
        <v>19.62</v>
      </c>
      <c r="D959" s="6">
        <f t="shared" si="14"/>
        <v>36860</v>
      </c>
    </row>
    <row r="960" spans="1:4" x14ac:dyDescent="0.25">
      <c r="A960" s="6">
        <v>36847</v>
      </c>
      <c r="B960" s="7">
        <v>19.71</v>
      </c>
      <c r="C960" s="7">
        <v>19.600000000000001</v>
      </c>
      <c r="D960" s="6">
        <f t="shared" si="14"/>
        <v>36860</v>
      </c>
    </row>
    <row r="961" spans="1:4" x14ac:dyDescent="0.25">
      <c r="A961" s="6">
        <v>36850</v>
      </c>
      <c r="B961" s="7">
        <v>19.739999999999998</v>
      </c>
      <c r="C961" s="7">
        <v>19.62</v>
      </c>
      <c r="D961" s="6">
        <f t="shared" si="14"/>
        <v>36860</v>
      </c>
    </row>
    <row r="962" spans="1:4" x14ac:dyDescent="0.25">
      <c r="A962" s="6">
        <v>36851</v>
      </c>
      <c r="B962" s="7">
        <v>19.8</v>
      </c>
      <c r="C962" s="7">
        <v>19.77</v>
      </c>
      <c r="D962" s="6">
        <f t="shared" si="14"/>
        <v>36860</v>
      </c>
    </row>
    <row r="963" spans="1:4" x14ac:dyDescent="0.25">
      <c r="A963" s="6">
        <v>36852</v>
      </c>
      <c r="B963" s="7">
        <v>19.82</v>
      </c>
      <c r="C963" s="7">
        <v>19.8</v>
      </c>
      <c r="D963" s="6">
        <f t="shared" ref="D963:D1026" si="15">EOMONTH(A963,0)</f>
        <v>36860</v>
      </c>
    </row>
    <row r="964" spans="1:4" x14ac:dyDescent="0.25">
      <c r="A964" s="6">
        <v>36853</v>
      </c>
      <c r="B964" s="7">
        <v>19.899999999999999</v>
      </c>
      <c r="C964" s="7">
        <v>19.93</v>
      </c>
      <c r="D964" s="6">
        <f t="shared" si="15"/>
        <v>36860</v>
      </c>
    </row>
    <row r="965" spans="1:4" x14ac:dyDescent="0.25">
      <c r="A965" s="6">
        <v>36854</v>
      </c>
      <c r="B965" s="7">
        <v>19.89</v>
      </c>
      <c r="C965" s="7">
        <v>19.899999999999999</v>
      </c>
      <c r="D965" s="6">
        <f t="shared" si="15"/>
        <v>36860</v>
      </c>
    </row>
    <row r="966" spans="1:4" x14ac:dyDescent="0.25">
      <c r="A966" s="6">
        <v>36857</v>
      </c>
      <c r="B966" s="7">
        <v>19.86</v>
      </c>
      <c r="C966" s="7">
        <v>19.79</v>
      </c>
      <c r="D966" s="6">
        <f t="shared" si="15"/>
        <v>36860</v>
      </c>
    </row>
    <row r="967" spans="1:4" x14ac:dyDescent="0.25">
      <c r="A967" s="6">
        <v>36858</v>
      </c>
      <c r="B967" s="7">
        <v>19.850000000000001</v>
      </c>
      <c r="C967" s="7">
        <v>19.79</v>
      </c>
      <c r="D967" s="6">
        <f t="shared" si="15"/>
        <v>36860</v>
      </c>
    </row>
    <row r="968" spans="1:4" x14ac:dyDescent="0.25">
      <c r="A968" s="6">
        <v>36859</v>
      </c>
      <c r="B968" s="7">
        <v>19.84</v>
      </c>
      <c r="C968" s="7">
        <v>19.760000000000002</v>
      </c>
      <c r="D968" s="6">
        <f t="shared" si="15"/>
        <v>36860</v>
      </c>
    </row>
    <row r="969" spans="1:4" x14ac:dyDescent="0.25">
      <c r="A969" s="6">
        <v>36860</v>
      </c>
      <c r="B969" s="7">
        <v>19.809999999999999</v>
      </c>
      <c r="C969" s="7">
        <v>19.78</v>
      </c>
      <c r="D969" s="6">
        <f t="shared" si="15"/>
        <v>36860</v>
      </c>
    </row>
    <row r="970" spans="1:4" x14ac:dyDescent="0.25">
      <c r="A970" s="6">
        <v>36861</v>
      </c>
      <c r="B970" s="7">
        <v>19.84</v>
      </c>
      <c r="C970" s="7">
        <v>19.88</v>
      </c>
      <c r="D970" s="6">
        <f t="shared" si="15"/>
        <v>36891</v>
      </c>
    </row>
    <row r="971" spans="1:4" x14ac:dyDescent="0.25">
      <c r="A971" s="6">
        <v>36864</v>
      </c>
      <c r="B971" s="7">
        <v>19.86</v>
      </c>
      <c r="C971" s="7">
        <v>19.87</v>
      </c>
      <c r="D971" s="6">
        <f t="shared" si="15"/>
        <v>36891</v>
      </c>
    </row>
    <row r="972" spans="1:4" x14ac:dyDescent="0.25">
      <c r="A972" s="6">
        <v>36865</v>
      </c>
      <c r="B972" s="7">
        <v>19.86</v>
      </c>
      <c r="C972" s="7">
        <v>19.89</v>
      </c>
      <c r="D972" s="6">
        <f t="shared" si="15"/>
        <v>36891</v>
      </c>
    </row>
    <row r="973" spans="1:4" x14ac:dyDescent="0.25">
      <c r="A973" s="6">
        <v>36866</v>
      </c>
      <c r="B973" s="7">
        <v>19.829999999999998</v>
      </c>
      <c r="C973" s="7">
        <v>19.87</v>
      </c>
      <c r="D973" s="6">
        <f t="shared" si="15"/>
        <v>36891</v>
      </c>
    </row>
    <row r="974" spans="1:4" x14ac:dyDescent="0.25">
      <c r="A974" s="6">
        <v>36867</v>
      </c>
      <c r="B974" s="7">
        <v>19.84</v>
      </c>
      <c r="C974" s="7">
        <v>19.87</v>
      </c>
      <c r="D974" s="6">
        <f t="shared" si="15"/>
        <v>36891</v>
      </c>
    </row>
    <row r="975" spans="1:4" x14ac:dyDescent="0.25">
      <c r="A975" s="6">
        <v>36868</v>
      </c>
      <c r="B975" s="7">
        <v>19.84</v>
      </c>
      <c r="C975" s="7">
        <v>19.829999999999998</v>
      </c>
      <c r="D975" s="6">
        <f t="shared" si="15"/>
        <v>36891</v>
      </c>
    </row>
    <row r="976" spans="1:4" x14ac:dyDescent="0.25">
      <c r="A976" s="6">
        <v>36871</v>
      </c>
      <c r="B976" s="7">
        <v>19.79</v>
      </c>
      <c r="C976" s="7">
        <v>19.809999999999999</v>
      </c>
      <c r="D976" s="6">
        <f t="shared" si="15"/>
        <v>36891</v>
      </c>
    </row>
    <row r="977" spans="1:4" x14ac:dyDescent="0.25">
      <c r="A977" s="6">
        <v>36872</v>
      </c>
      <c r="B977" s="7">
        <v>19.78</v>
      </c>
      <c r="C977" s="7">
        <v>19.8</v>
      </c>
      <c r="D977" s="6">
        <f t="shared" si="15"/>
        <v>36891</v>
      </c>
    </row>
    <row r="978" spans="1:4" x14ac:dyDescent="0.25">
      <c r="A978" s="6">
        <v>36873</v>
      </c>
      <c r="B978" s="7">
        <v>19.77</v>
      </c>
      <c r="C978" s="7">
        <v>19.79</v>
      </c>
      <c r="D978" s="6">
        <f t="shared" si="15"/>
        <v>36891</v>
      </c>
    </row>
    <row r="979" spans="1:4" x14ac:dyDescent="0.25">
      <c r="A979" s="6">
        <v>36874</v>
      </c>
      <c r="B979" s="7">
        <v>19.72</v>
      </c>
      <c r="C979" s="7">
        <v>19.73</v>
      </c>
      <c r="D979" s="6">
        <f t="shared" si="15"/>
        <v>36891</v>
      </c>
    </row>
    <row r="980" spans="1:4" x14ac:dyDescent="0.25">
      <c r="A980" s="6">
        <v>36875</v>
      </c>
      <c r="B980" s="7">
        <v>19.670000000000002</v>
      </c>
      <c r="C980" s="7">
        <v>19.690000000000001</v>
      </c>
      <c r="D980" s="6">
        <f t="shared" si="15"/>
        <v>36891</v>
      </c>
    </row>
    <row r="981" spans="1:4" x14ac:dyDescent="0.25">
      <c r="A981" s="6">
        <v>36878</v>
      </c>
      <c r="B981" s="7">
        <v>19.61</v>
      </c>
      <c r="C981" s="7">
        <v>19.690000000000001</v>
      </c>
      <c r="D981" s="6">
        <f t="shared" si="15"/>
        <v>36891</v>
      </c>
    </row>
    <row r="982" spans="1:4" x14ac:dyDescent="0.25">
      <c r="A982" s="6">
        <v>36879</v>
      </c>
      <c r="B982" s="7">
        <v>19.559999999999999</v>
      </c>
      <c r="C982" s="7">
        <v>19.600000000000001</v>
      </c>
      <c r="D982" s="6">
        <f t="shared" si="15"/>
        <v>36891</v>
      </c>
    </row>
    <row r="983" spans="1:4" x14ac:dyDescent="0.25">
      <c r="A983" s="6">
        <v>36880</v>
      </c>
      <c r="B983" s="7">
        <v>19.559999999999999</v>
      </c>
      <c r="C983" s="7">
        <v>19.54</v>
      </c>
      <c r="D983" s="6">
        <f t="shared" si="15"/>
        <v>36891</v>
      </c>
    </row>
    <row r="984" spans="1:4" x14ac:dyDescent="0.25">
      <c r="A984" s="6">
        <v>36881</v>
      </c>
      <c r="B984" s="7">
        <v>19.46</v>
      </c>
      <c r="C984" s="7">
        <v>19.55</v>
      </c>
      <c r="D984" s="6">
        <f t="shared" si="15"/>
        <v>36891</v>
      </c>
    </row>
    <row r="985" spans="1:4" x14ac:dyDescent="0.25">
      <c r="A985" s="6">
        <v>36882</v>
      </c>
      <c r="B985" s="7">
        <v>19.36</v>
      </c>
      <c r="C985" s="7">
        <v>19.5</v>
      </c>
      <c r="D985" s="6">
        <f t="shared" si="15"/>
        <v>36891</v>
      </c>
    </row>
    <row r="986" spans="1:4" x14ac:dyDescent="0.25">
      <c r="A986" s="6">
        <v>36887</v>
      </c>
      <c r="B986" s="7">
        <v>19.21</v>
      </c>
      <c r="C986" s="7">
        <v>19.440000000000001</v>
      </c>
      <c r="D986" s="6">
        <f t="shared" si="15"/>
        <v>36891</v>
      </c>
    </row>
    <row r="987" spans="1:4" x14ac:dyDescent="0.25">
      <c r="A987" s="6">
        <v>36888</v>
      </c>
      <c r="B987" s="7">
        <v>19.2</v>
      </c>
      <c r="C987" s="7">
        <v>19.440000000000001</v>
      </c>
      <c r="D987" s="6">
        <f t="shared" si="15"/>
        <v>36891</v>
      </c>
    </row>
    <row r="988" spans="1:4" x14ac:dyDescent="0.25">
      <c r="A988" s="6">
        <v>36889</v>
      </c>
      <c r="B988" s="7">
        <v>19.21</v>
      </c>
      <c r="C988" s="7">
        <v>19.45</v>
      </c>
      <c r="D988" s="6">
        <f t="shared" si="15"/>
        <v>36891</v>
      </c>
    </row>
    <row r="989" spans="1:4" x14ac:dyDescent="0.25">
      <c r="A989" s="6">
        <v>36893</v>
      </c>
      <c r="B989" s="7">
        <v>18.91</v>
      </c>
      <c r="C989" s="7">
        <v>19.350000000000001</v>
      </c>
      <c r="D989" s="6">
        <f t="shared" si="15"/>
        <v>36922</v>
      </c>
    </row>
    <row r="990" spans="1:4" x14ac:dyDescent="0.25">
      <c r="A990" s="6">
        <v>36894</v>
      </c>
      <c r="B990" s="7">
        <v>18.510000000000002</v>
      </c>
      <c r="C990" s="7">
        <v>19.010000000000002</v>
      </c>
      <c r="D990" s="6">
        <f t="shared" si="15"/>
        <v>36922</v>
      </c>
    </row>
    <row r="991" spans="1:4" x14ac:dyDescent="0.25">
      <c r="A991" s="6">
        <v>36895</v>
      </c>
      <c r="B991" s="7">
        <v>18.420000000000002</v>
      </c>
      <c r="C991" s="7">
        <v>18.78</v>
      </c>
      <c r="D991" s="6">
        <f t="shared" si="15"/>
        <v>36922</v>
      </c>
    </row>
    <row r="992" spans="1:4" x14ac:dyDescent="0.25">
      <c r="A992" s="6">
        <v>36896</v>
      </c>
      <c r="B992" s="7">
        <v>18.440000000000001</v>
      </c>
      <c r="C992" s="7">
        <v>18.91</v>
      </c>
      <c r="D992" s="6">
        <f t="shared" si="15"/>
        <v>36922</v>
      </c>
    </row>
    <row r="993" spans="1:4" x14ac:dyDescent="0.25">
      <c r="A993" s="6">
        <v>36899</v>
      </c>
      <c r="B993" s="7">
        <v>18.440000000000001</v>
      </c>
      <c r="C993" s="7">
        <v>18.82</v>
      </c>
      <c r="D993" s="6">
        <f t="shared" si="15"/>
        <v>36922</v>
      </c>
    </row>
    <row r="994" spans="1:4" x14ac:dyDescent="0.25">
      <c r="A994" s="6">
        <v>36900</v>
      </c>
      <c r="B994" s="7">
        <v>18.54</v>
      </c>
      <c r="C994" s="7">
        <v>18.98</v>
      </c>
      <c r="D994" s="6">
        <f t="shared" si="15"/>
        <v>36922</v>
      </c>
    </row>
    <row r="995" spans="1:4" x14ac:dyDescent="0.25">
      <c r="A995" s="6">
        <v>36901</v>
      </c>
      <c r="B995" s="7">
        <v>18.54</v>
      </c>
      <c r="C995" s="7">
        <v>18.98</v>
      </c>
      <c r="D995" s="6">
        <f t="shared" si="15"/>
        <v>36922</v>
      </c>
    </row>
    <row r="996" spans="1:4" x14ac:dyDescent="0.25">
      <c r="A996" s="6">
        <v>36902</v>
      </c>
      <c r="B996" s="7">
        <v>18.52</v>
      </c>
      <c r="C996" s="7">
        <v>19.04</v>
      </c>
      <c r="D996" s="6">
        <f t="shared" si="15"/>
        <v>36922</v>
      </c>
    </row>
    <row r="997" spans="1:4" x14ac:dyDescent="0.25">
      <c r="A997" s="6">
        <v>36903</v>
      </c>
      <c r="B997" s="7">
        <v>18.61</v>
      </c>
      <c r="C997" s="7">
        <v>19.07</v>
      </c>
      <c r="D997" s="6">
        <f t="shared" si="15"/>
        <v>36922</v>
      </c>
    </row>
    <row r="998" spans="1:4" x14ac:dyDescent="0.25">
      <c r="A998" s="6">
        <v>36906</v>
      </c>
      <c r="B998" s="7">
        <v>18.63</v>
      </c>
      <c r="C998" s="7">
        <v>19.13</v>
      </c>
      <c r="D998" s="6">
        <f t="shared" si="15"/>
        <v>36922</v>
      </c>
    </row>
    <row r="999" spans="1:4" x14ac:dyDescent="0.25">
      <c r="A999" s="6">
        <v>36907</v>
      </c>
      <c r="B999" s="7">
        <v>18.43</v>
      </c>
      <c r="C999" s="7">
        <v>19.010000000000002</v>
      </c>
      <c r="D999" s="6">
        <f t="shared" si="15"/>
        <v>36922</v>
      </c>
    </row>
    <row r="1000" spans="1:4" x14ac:dyDescent="0.25">
      <c r="A1000" s="6">
        <v>36908</v>
      </c>
      <c r="B1000" s="7">
        <v>18.29</v>
      </c>
      <c r="C1000" s="7">
        <v>19</v>
      </c>
      <c r="D1000" s="6">
        <f t="shared" si="15"/>
        <v>36922</v>
      </c>
    </row>
    <row r="1001" spans="1:4" x14ac:dyDescent="0.25">
      <c r="A1001" s="6">
        <v>36909</v>
      </c>
      <c r="B1001" s="7">
        <v>18.28</v>
      </c>
      <c r="C1001" s="7">
        <v>19.02</v>
      </c>
      <c r="D1001" s="6">
        <f t="shared" si="15"/>
        <v>36922</v>
      </c>
    </row>
    <row r="1002" spans="1:4" x14ac:dyDescent="0.25">
      <c r="A1002" s="6">
        <v>36910</v>
      </c>
      <c r="B1002" s="7">
        <v>18.21</v>
      </c>
      <c r="C1002" s="7">
        <v>18.88</v>
      </c>
      <c r="D1002" s="6">
        <f t="shared" si="15"/>
        <v>36922</v>
      </c>
    </row>
    <row r="1003" spans="1:4" x14ac:dyDescent="0.25">
      <c r="A1003" s="6">
        <v>36913</v>
      </c>
      <c r="B1003" s="7">
        <v>18.260000000000002</v>
      </c>
      <c r="C1003" s="7">
        <v>18.89</v>
      </c>
      <c r="D1003" s="6">
        <f t="shared" si="15"/>
        <v>36922</v>
      </c>
    </row>
    <row r="1004" spans="1:4" x14ac:dyDescent="0.25">
      <c r="A1004" s="6">
        <v>36914</v>
      </c>
      <c r="B1004" s="7">
        <v>18.34</v>
      </c>
      <c r="C1004" s="7">
        <v>18.93</v>
      </c>
      <c r="D1004" s="6">
        <f t="shared" si="15"/>
        <v>36922</v>
      </c>
    </row>
    <row r="1005" spans="1:4" x14ac:dyDescent="0.25">
      <c r="A1005" s="6">
        <v>36915</v>
      </c>
      <c r="B1005" s="7">
        <v>18.37</v>
      </c>
      <c r="C1005" s="7">
        <v>18.93</v>
      </c>
      <c r="D1005" s="6">
        <f t="shared" si="15"/>
        <v>36922</v>
      </c>
    </row>
    <row r="1006" spans="1:4" x14ac:dyDescent="0.25">
      <c r="A1006" s="6">
        <v>36916</v>
      </c>
      <c r="B1006" s="7">
        <v>18.34</v>
      </c>
      <c r="C1006" s="7">
        <v>18.899999999999999</v>
      </c>
      <c r="D1006" s="6">
        <f t="shared" si="15"/>
        <v>36922</v>
      </c>
    </row>
    <row r="1007" spans="1:4" x14ac:dyDescent="0.25">
      <c r="A1007" s="6">
        <v>36917</v>
      </c>
      <c r="B1007" s="7">
        <v>18.309999999999999</v>
      </c>
      <c r="C1007" s="7">
        <v>18.850000000000001</v>
      </c>
      <c r="D1007" s="6">
        <f t="shared" si="15"/>
        <v>36922</v>
      </c>
    </row>
    <row r="1008" spans="1:4" x14ac:dyDescent="0.25">
      <c r="A1008" s="6">
        <v>36920</v>
      </c>
      <c r="B1008" s="7">
        <v>18.350000000000001</v>
      </c>
      <c r="C1008" s="7">
        <v>18.93</v>
      </c>
      <c r="D1008" s="6">
        <f t="shared" si="15"/>
        <v>36922</v>
      </c>
    </row>
    <row r="1009" spans="1:4" x14ac:dyDescent="0.25">
      <c r="A1009" s="6">
        <v>36921</v>
      </c>
      <c r="B1009" s="7">
        <v>18.32</v>
      </c>
      <c r="C1009" s="7">
        <v>18.920000000000002</v>
      </c>
      <c r="D1009" s="6">
        <f t="shared" si="15"/>
        <v>36922</v>
      </c>
    </row>
    <row r="1010" spans="1:4" x14ac:dyDescent="0.25">
      <c r="A1010" s="6">
        <v>36922</v>
      </c>
      <c r="B1010" s="7">
        <v>18.29</v>
      </c>
      <c r="C1010" s="7">
        <v>18.87</v>
      </c>
      <c r="D1010" s="6">
        <f t="shared" si="15"/>
        <v>36922</v>
      </c>
    </row>
    <row r="1011" spans="1:4" x14ac:dyDescent="0.25">
      <c r="A1011" s="6">
        <v>36923</v>
      </c>
      <c r="B1011" s="7">
        <v>18.2</v>
      </c>
      <c r="C1011" s="7">
        <v>18.84</v>
      </c>
      <c r="D1011" s="6">
        <f t="shared" si="15"/>
        <v>36950</v>
      </c>
    </row>
    <row r="1012" spans="1:4" x14ac:dyDescent="0.25">
      <c r="A1012" s="6">
        <v>36924</v>
      </c>
      <c r="B1012" s="7">
        <v>18.16</v>
      </c>
      <c r="C1012" s="7">
        <v>18.8</v>
      </c>
      <c r="D1012" s="6">
        <f t="shared" si="15"/>
        <v>36950</v>
      </c>
    </row>
    <row r="1013" spans="1:4" x14ac:dyDescent="0.25">
      <c r="A1013" s="6">
        <v>36927</v>
      </c>
      <c r="B1013" s="7">
        <v>18.100000000000001</v>
      </c>
      <c r="C1013" s="7">
        <v>18.72</v>
      </c>
      <c r="D1013" s="6">
        <f t="shared" si="15"/>
        <v>36950</v>
      </c>
    </row>
    <row r="1014" spans="1:4" x14ac:dyDescent="0.25">
      <c r="A1014" s="6">
        <v>36928</v>
      </c>
      <c r="B1014" s="7">
        <v>18.09</v>
      </c>
      <c r="C1014" s="7">
        <v>18.68</v>
      </c>
      <c r="D1014" s="6">
        <f t="shared" si="15"/>
        <v>36950</v>
      </c>
    </row>
    <row r="1015" spans="1:4" x14ac:dyDescent="0.25">
      <c r="A1015" s="6">
        <v>36929</v>
      </c>
      <c r="B1015" s="7">
        <v>18.100000000000001</v>
      </c>
      <c r="C1015" s="7">
        <v>18.649999999999999</v>
      </c>
      <c r="D1015" s="6">
        <f t="shared" si="15"/>
        <v>36950</v>
      </c>
    </row>
    <row r="1016" spans="1:4" x14ac:dyDescent="0.25">
      <c r="A1016" s="6">
        <v>36930</v>
      </c>
      <c r="B1016" s="7">
        <v>18.07</v>
      </c>
      <c r="C1016" s="7">
        <v>18.63</v>
      </c>
      <c r="D1016" s="6">
        <f t="shared" si="15"/>
        <v>36950</v>
      </c>
    </row>
    <row r="1017" spans="1:4" x14ac:dyDescent="0.25">
      <c r="A1017" s="6">
        <v>36931</v>
      </c>
      <c r="B1017" s="7">
        <v>18.07</v>
      </c>
      <c r="C1017" s="7">
        <v>18.61</v>
      </c>
      <c r="D1017" s="6">
        <f t="shared" si="15"/>
        <v>36950</v>
      </c>
    </row>
    <row r="1018" spans="1:4" x14ac:dyDescent="0.25">
      <c r="A1018" s="6">
        <v>36934</v>
      </c>
      <c r="B1018" s="7">
        <v>18.09</v>
      </c>
      <c r="C1018" s="7">
        <v>18.59</v>
      </c>
      <c r="D1018" s="6">
        <f t="shared" si="15"/>
        <v>36950</v>
      </c>
    </row>
    <row r="1019" spans="1:4" x14ac:dyDescent="0.25">
      <c r="A1019" s="6">
        <v>36935</v>
      </c>
      <c r="B1019" s="7">
        <v>18.079999999999998</v>
      </c>
      <c r="C1019" s="7">
        <v>18.57</v>
      </c>
      <c r="D1019" s="6">
        <f t="shared" si="15"/>
        <v>36950</v>
      </c>
    </row>
    <row r="1020" spans="1:4" x14ac:dyDescent="0.25">
      <c r="A1020" s="6">
        <v>36936</v>
      </c>
      <c r="B1020" s="7">
        <v>18.07</v>
      </c>
      <c r="C1020" s="7">
        <v>18.55</v>
      </c>
      <c r="D1020" s="6">
        <f t="shared" si="15"/>
        <v>36950</v>
      </c>
    </row>
    <row r="1021" spans="1:4" x14ac:dyDescent="0.25">
      <c r="A1021" s="6">
        <v>36937</v>
      </c>
      <c r="B1021" s="7">
        <v>18.07</v>
      </c>
      <c r="C1021" s="7">
        <v>18.55</v>
      </c>
      <c r="D1021" s="6">
        <f t="shared" si="15"/>
        <v>36950</v>
      </c>
    </row>
    <row r="1022" spans="1:4" x14ac:dyDescent="0.25">
      <c r="A1022" s="6">
        <v>36938</v>
      </c>
      <c r="B1022" s="7">
        <v>18.04</v>
      </c>
      <c r="C1022" s="7">
        <v>18.53</v>
      </c>
      <c r="D1022" s="6">
        <f t="shared" si="15"/>
        <v>36950</v>
      </c>
    </row>
    <row r="1023" spans="1:4" x14ac:dyDescent="0.25">
      <c r="A1023" s="6">
        <v>36941</v>
      </c>
      <c r="B1023" s="7">
        <v>18.07</v>
      </c>
      <c r="C1023" s="7">
        <v>18.63</v>
      </c>
      <c r="D1023" s="6">
        <f t="shared" si="15"/>
        <v>36950</v>
      </c>
    </row>
    <row r="1024" spans="1:4" x14ac:dyDescent="0.25">
      <c r="A1024" s="6">
        <v>36942</v>
      </c>
      <c r="B1024" s="7">
        <v>18.05</v>
      </c>
      <c r="C1024" s="7">
        <v>18.7</v>
      </c>
      <c r="D1024" s="6">
        <f t="shared" si="15"/>
        <v>36950</v>
      </c>
    </row>
    <row r="1025" spans="1:4" x14ac:dyDescent="0.25">
      <c r="A1025" s="6">
        <v>36943</v>
      </c>
      <c r="B1025" s="7">
        <v>18.079999999999998</v>
      </c>
      <c r="C1025" s="7">
        <v>18.7</v>
      </c>
      <c r="D1025" s="6">
        <f t="shared" si="15"/>
        <v>36950</v>
      </c>
    </row>
    <row r="1026" spans="1:4" x14ac:dyDescent="0.25">
      <c r="A1026" s="6">
        <v>36944</v>
      </c>
      <c r="B1026" s="7">
        <v>18.03</v>
      </c>
      <c r="C1026" s="7">
        <v>18.63</v>
      </c>
      <c r="D1026" s="6">
        <f t="shared" si="15"/>
        <v>36950</v>
      </c>
    </row>
    <row r="1027" spans="1:4" x14ac:dyDescent="0.25">
      <c r="A1027" s="6">
        <v>36945</v>
      </c>
      <c r="B1027" s="7">
        <v>17.989999999999998</v>
      </c>
      <c r="C1027" s="7">
        <v>18.57</v>
      </c>
      <c r="D1027" s="6">
        <f t="shared" ref="D1027:D1090" si="16">EOMONTH(A1027,0)</f>
        <v>36950</v>
      </c>
    </row>
    <row r="1028" spans="1:4" x14ac:dyDescent="0.25">
      <c r="A1028" s="6">
        <v>36948</v>
      </c>
      <c r="B1028" s="7">
        <v>17.899999999999999</v>
      </c>
      <c r="C1028" s="7">
        <v>18.329999999999998</v>
      </c>
      <c r="D1028" s="6">
        <f t="shared" si="16"/>
        <v>36950</v>
      </c>
    </row>
    <row r="1029" spans="1:4" x14ac:dyDescent="0.25">
      <c r="A1029" s="6">
        <v>36949</v>
      </c>
      <c r="B1029" s="7">
        <v>17.86</v>
      </c>
      <c r="C1029" s="7">
        <v>18.309999999999999</v>
      </c>
      <c r="D1029" s="6">
        <f t="shared" si="16"/>
        <v>36950</v>
      </c>
    </row>
    <row r="1030" spans="1:4" x14ac:dyDescent="0.25">
      <c r="A1030" s="6">
        <v>36950</v>
      </c>
      <c r="B1030" s="7">
        <v>17.82</v>
      </c>
      <c r="C1030" s="7">
        <v>18.29</v>
      </c>
      <c r="D1030" s="6">
        <f t="shared" si="16"/>
        <v>36950</v>
      </c>
    </row>
    <row r="1031" spans="1:4" x14ac:dyDescent="0.25">
      <c r="A1031" s="6">
        <v>36951</v>
      </c>
      <c r="B1031" s="7">
        <v>17.84</v>
      </c>
      <c r="C1031" s="7">
        <v>18.309999999999999</v>
      </c>
      <c r="D1031" s="6">
        <f t="shared" si="16"/>
        <v>36981</v>
      </c>
    </row>
    <row r="1032" spans="1:4" x14ac:dyDescent="0.25">
      <c r="A1032" s="6">
        <v>36952</v>
      </c>
      <c r="B1032" s="7">
        <v>17.809999999999999</v>
      </c>
      <c r="C1032" s="7">
        <v>18.34</v>
      </c>
      <c r="D1032" s="6">
        <f t="shared" si="16"/>
        <v>36981</v>
      </c>
    </row>
    <row r="1033" spans="1:4" x14ac:dyDescent="0.25">
      <c r="A1033" s="6">
        <v>36955</v>
      </c>
      <c r="B1033" s="7">
        <v>17.84</v>
      </c>
      <c r="C1033" s="7">
        <v>18.29</v>
      </c>
      <c r="D1033" s="6">
        <f t="shared" si="16"/>
        <v>36981</v>
      </c>
    </row>
    <row r="1034" spans="1:4" x14ac:dyDescent="0.25">
      <c r="A1034" s="6">
        <v>36956</v>
      </c>
      <c r="B1034" s="7">
        <v>17.78</v>
      </c>
      <c r="C1034" s="7">
        <v>18.190000000000001</v>
      </c>
      <c r="D1034" s="6">
        <f t="shared" si="16"/>
        <v>36981</v>
      </c>
    </row>
    <row r="1035" spans="1:4" x14ac:dyDescent="0.25">
      <c r="A1035" s="6">
        <v>36957</v>
      </c>
      <c r="B1035" s="7">
        <v>17.73</v>
      </c>
      <c r="C1035" s="7">
        <v>18.13</v>
      </c>
      <c r="D1035" s="6">
        <f t="shared" si="16"/>
        <v>36981</v>
      </c>
    </row>
    <row r="1036" spans="1:4" x14ac:dyDescent="0.25">
      <c r="A1036" s="6">
        <v>36958</v>
      </c>
      <c r="B1036" s="7">
        <v>17.7</v>
      </c>
      <c r="C1036" s="7">
        <v>18.05</v>
      </c>
      <c r="D1036" s="6">
        <f t="shared" si="16"/>
        <v>36981</v>
      </c>
    </row>
    <row r="1037" spans="1:4" x14ac:dyDescent="0.25">
      <c r="A1037" s="6">
        <v>36959</v>
      </c>
      <c r="B1037" s="7">
        <v>17.7</v>
      </c>
      <c r="C1037" s="7">
        <v>18.05</v>
      </c>
      <c r="D1037" s="6">
        <f t="shared" si="16"/>
        <v>36981</v>
      </c>
    </row>
    <row r="1038" spans="1:4" x14ac:dyDescent="0.25">
      <c r="A1038" s="6">
        <v>36962</v>
      </c>
      <c r="B1038" s="7">
        <v>17.79</v>
      </c>
      <c r="C1038" s="7">
        <v>18.13</v>
      </c>
      <c r="D1038" s="6">
        <f t="shared" si="16"/>
        <v>36981</v>
      </c>
    </row>
    <row r="1039" spans="1:4" x14ac:dyDescent="0.25">
      <c r="A1039" s="6">
        <v>36963</v>
      </c>
      <c r="B1039" s="7">
        <v>17.760000000000002</v>
      </c>
      <c r="C1039" s="7">
        <v>18.12</v>
      </c>
      <c r="D1039" s="6">
        <f t="shared" si="16"/>
        <v>36981</v>
      </c>
    </row>
    <row r="1040" spans="1:4" x14ac:dyDescent="0.25">
      <c r="A1040" s="6">
        <v>36964</v>
      </c>
      <c r="B1040" s="7">
        <v>17.75</v>
      </c>
      <c r="C1040" s="7">
        <v>18.09</v>
      </c>
      <c r="D1040" s="6">
        <f t="shared" si="16"/>
        <v>36981</v>
      </c>
    </row>
    <row r="1041" spans="1:4" x14ac:dyDescent="0.25">
      <c r="A1041" s="6">
        <v>36965</v>
      </c>
      <c r="B1041" s="7">
        <v>17.75</v>
      </c>
      <c r="C1041" s="7">
        <v>18.16</v>
      </c>
      <c r="D1041" s="6">
        <f t="shared" si="16"/>
        <v>36981</v>
      </c>
    </row>
    <row r="1042" spans="1:4" x14ac:dyDescent="0.25">
      <c r="A1042" s="6">
        <v>36966</v>
      </c>
      <c r="B1042" s="7">
        <v>17.690000000000001</v>
      </c>
      <c r="C1042" s="7">
        <v>18.13</v>
      </c>
      <c r="D1042" s="6">
        <f t="shared" si="16"/>
        <v>36981</v>
      </c>
    </row>
    <row r="1043" spans="1:4" x14ac:dyDescent="0.25">
      <c r="A1043" s="6">
        <v>36969</v>
      </c>
      <c r="B1043" s="7">
        <v>17.7</v>
      </c>
      <c r="C1043" s="7">
        <v>18.059999999999999</v>
      </c>
      <c r="D1043" s="6">
        <f t="shared" si="16"/>
        <v>36981</v>
      </c>
    </row>
    <row r="1044" spans="1:4" x14ac:dyDescent="0.25">
      <c r="A1044" s="6">
        <v>36970</v>
      </c>
      <c r="B1044" s="7">
        <v>17.59</v>
      </c>
      <c r="C1044" s="7">
        <v>18.04</v>
      </c>
      <c r="D1044" s="6">
        <f t="shared" si="16"/>
        <v>36981</v>
      </c>
    </row>
    <row r="1045" spans="1:4" x14ac:dyDescent="0.25">
      <c r="A1045" s="6">
        <v>36971</v>
      </c>
      <c r="B1045" s="7">
        <v>17.59</v>
      </c>
      <c r="C1045" s="7">
        <v>18.03</v>
      </c>
      <c r="D1045" s="6">
        <f t="shared" si="16"/>
        <v>36981</v>
      </c>
    </row>
    <row r="1046" spans="1:4" x14ac:dyDescent="0.25">
      <c r="A1046" s="6">
        <v>36972</v>
      </c>
      <c r="B1046" s="7">
        <v>17.440000000000001</v>
      </c>
      <c r="C1046" s="7">
        <v>17.95</v>
      </c>
      <c r="D1046" s="6">
        <f t="shared" si="16"/>
        <v>36981</v>
      </c>
    </row>
    <row r="1047" spans="1:4" x14ac:dyDescent="0.25">
      <c r="A1047" s="6">
        <v>36973</v>
      </c>
      <c r="B1047" s="7">
        <v>17.37</v>
      </c>
      <c r="C1047" s="7">
        <v>17.88</v>
      </c>
      <c r="D1047" s="6">
        <f t="shared" si="16"/>
        <v>36981</v>
      </c>
    </row>
    <row r="1048" spans="1:4" x14ac:dyDescent="0.25">
      <c r="A1048" s="6">
        <v>36976</v>
      </c>
      <c r="B1048" s="7">
        <v>17.260000000000002</v>
      </c>
      <c r="C1048" s="7">
        <v>17.86</v>
      </c>
      <c r="D1048" s="6">
        <f t="shared" si="16"/>
        <v>36981</v>
      </c>
    </row>
    <row r="1049" spans="1:4" x14ac:dyDescent="0.25">
      <c r="A1049" s="6">
        <v>36977</v>
      </c>
      <c r="B1049" s="7">
        <v>17.239999999999998</v>
      </c>
      <c r="C1049" s="7">
        <v>17.829999999999998</v>
      </c>
      <c r="D1049" s="6">
        <f t="shared" si="16"/>
        <v>36981</v>
      </c>
    </row>
    <row r="1050" spans="1:4" x14ac:dyDescent="0.25">
      <c r="A1050" s="6">
        <v>36978</v>
      </c>
      <c r="B1050" s="7">
        <v>17.239999999999998</v>
      </c>
      <c r="C1050" s="7">
        <v>17.760000000000002</v>
      </c>
      <c r="D1050" s="6">
        <f t="shared" si="16"/>
        <v>36981</v>
      </c>
    </row>
    <row r="1051" spans="1:4" x14ac:dyDescent="0.25">
      <c r="A1051" s="6">
        <v>36979</v>
      </c>
      <c r="B1051" s="7">
        <v>16.91</v>
      </c>
      <c r="C1051" s="7">
        <v>17.36</v>
      </c>
      <c r="D1051" s="6">
        <f t="shared" si="16"/>
        <v>36981</v>
      </c>
    </row>
    <row r="1052" spans="1:4" x14ac:dyDescent="0.25">
      <c r="A1052" s="6">
        <v>36980</v>
      </c>
      <c r="B1052" s="7">
        <v>16.86</v>
      </c>
      <c r="C1052" s="7">
        <v>17.37</v>
      </c>
      <c r="D1052" s="6">
        <f t="shared" si="16"/>
        <v>36981</v>
      </c>
    </row>
    <row r="1053" spans="1:4" x14ac:dyDescent="0.25">
      <c r="A1053" s="6">
        <v>36983</v>
      </c>
      <c r="B1053" s="7">
        <v>16.8</v>
      </c>
      <c r="C1053" s="7">
        <v>17.38</v>
      </c>
      <c r="D1053" s="6">
        <f t="shared" si="16"/>
        <v>37011</v>
      </c>
    </row>
    <row r="1054" spans="1:4" x14ac:dyDescent="0.25">
      <c r="A1054" s="6">
        <v>36984</v>
      </c>
      <c r="B1054" s="7">
        <v>16.8</v>
      </c>
      <c r="C1054" s="7">
        <v>17.37</v>
      </c>
      <c r="D1054" s="6">
        <f t="shared" si="16"/>
        <v>37011</v>
      </c>
    </row>
    <row r="1055" spans="1:4" x14ac:dyDescent="0.25">
      <c r="A1055" s="6">
        <v>36985</v>
      </c>
      <c r="B1055" s="7">
        <v>16.8</v>
      </c>
      <c r="C1055" s="7">
        <v>17.39</v>
      </c>
      <c r="D1055" s="6">
        <f t="shared" si="16"/>
        <v>37011</v>
      </c>
    </row>
    <row r="1056" spans="1:4" x14ac:dyDescent="0.25">
      <c r="A1056" s="6">
        <v>36986</v>
      </c>
      <c r="B1056" s="7">
        <v>16.75</v>
      </c>
      <c r="C1056" s="7">
        <v>17.309999999999999</v>
      </c>
      <c r="D1056" s="6">
        <f t="shared" si="16"/>
        <v>37011</v>
      </c>
    </row>
    <row r="1057" spans="1:4" x14ac:dyDescent="0.25">
      <c r="A1057" s="6">
        <v>36987</v>
      </c>
      <c r="B1057" s="7">
        <v>16.62</v>
      </c>
      <c r="C1057" s="7">
        <v>17.260000000000002</v>
      </c>
      <c r="D1057" s="6">
        <f t="shared" si="16"/>
        <v>37011</v>
      </c>
    </row>
    <row r="1058" spans="1:4" x14ac:dyDescent="0.25">
      <c r="A1058" s="6">
        <v>36990</v>
      </c>
      <c r="B1058" s="7">
        <v>16.670000000000002</v>
      </c>
      <c r="C1058" s="7">
        <v>17.34</v>
      </c>
      <c r="D1058" s="6">
        <f t="shared" si="16"/>
        <v>37011</v>
      </c>
    </row>
    <row r="1059" spans="1:4" x14ac:dyDescent="0.25">
      <c r="A1059" s="6">
        <v>36991</v>
      </c>
      <c r="B1059" s="7">
        <v>16.350000000000001</v>
      </c>
      <c r="C1059" s="7">
        <v>16.63</v>
      </c>
      <c r="D1059" s="6">
        <f t="shared" si="16"/>
        <v>37011</v>
      </c>
    </row>
    <row r="1060" spans="1:4" x14ac:dyDescent="0.25">
      <c r="A1060" s="6">
        <v>36992</v>
      </c>
      <c r="B1060" s="7">
        <v>16.670000000000002</v>
      </c>
      <c r="C1060" s="7">
        <v>17.25</v>
      </c>
      <c r="D1060" s="6">
        <f t="shared" si="16"/>
        <v>37011</v>
      </c>
    </row>
    <row r="1061" spans="1:4" x14ac:dyDescent="0.25">
      <c r="A1061" s="6">
        <v>36993</v>
      </c>
      <c r="B1061" s="7">
        <v>16.670000000000002</v>
      </c>
      <c r="C1061" s="7">
        <v>17.25</v>
      </c>
      <c r="D1061" s="6">
        <f t="shared" si="16"/>
        <v>37011</v>
      </c>
    </row>
    <row r="1062" spans="1:4" x14ac:dyDescent="0.25">
      <c r="A1062" s="6">
        <v>36998</v>
      </c>
      <c r="B1062" s="7">
        <v>16.55</v>
      </c>
      <c r="C1062" s="7">
        <v>17.25</v>
      </c>
      <c r="D1062" s="6">
        <f t="shared" si="16"/>
        <v>37011</v>
      </c>
    </row>
    <row r="1063" spans="1:4" x14ac:dyDescent="0.25">
      <c r="A1063" s="6">
        <v>36999</v>
      </c>
      <c r="B1063" s="7">
        <v>16.559999999999999</v>
      </c>
      <c r="C1063" s="7">
        <v>17.239999999999998</v>
      </c>
      <c r="D1063" s="6">
        <f t="shared" si="16"/>
        <v>37011</v>
      </c>
    </row>
    <row r="1064" spans="1:4" x14ac:dyDescent="0.25">
      <c r="A1064" s="6">
        <v>37000</v>
      </c>
      <c r="B1064" s="7">
        <v>16.440000000000001</v>
      </c>
      <c r="C1064" s="7">
        <v>17.010000000000002</v>
      </c>
      <c r="D1064" s="6">
        <f t="shared" si="16"/>
        <v>37011</v>
      </c>
    </row>
    <row r="1065" spans="1:4" x14ac:dyDescent="0.25">
      <c r="A1065" s="6">
        <v>37001</v>
      </c>
      <c r="B1065" s="7">
        <v>16.41</v>
      </c>
      <c r="C1065" s="7">
        <v>16.93</v>
      </c>
      <c r="D1065" s="6">
        <f t="shared" si="16"/>
        <v>37011</v>
      </c>
    </row>
    <row r="1066" spans="1:4" x14ac:dyDescent="0.25">
      <c r="A1066" s="6">
        <v>37004</v>
      </c>
      <c r="B1066" s="7">
        <v>16.329999999999998</v>
      </c>
      <c r="C1066" s="7">
        <v>16.850000000000001</v>
      </c>
      <c r="D1066" s="6">
        <f t="shared" si="16"/>
        <v>37011</v>
      </c>
    </row>
    <row r="1067" spans="1:4" x14ac:dyDescent="0.25">
      <c r="A1067" s="6">
        <v>37005</v>
      </c>
      <c r="B1067" s="7">
        <v>16.29</v>
      </c>
      <c r="C1067" s="7">
        <v>16.3</v>
      </c>
      <c r="D1067" s="6">
        <f t="shared" si="16"/>
        <v>37011</v>
      </c>
    </row>
    <row r="1068" spans="1:4" x14ac:dyDescent="0.25">
      <c r="A1068" s="6">
        <v>37006</v>
      </c>
      <c r="B1068" s="7">
        <v>16.260000000000002</v>
      </c>
      <c r="C1068" s="7">
        <v>16.82</v>
      </c>
      <c r="D1068" s="6">
        <f t="shared" si="16"/>
        <v>37011</v>
      </c>
    </row>
    <row r="1069" spans="1:4" x14ac:dyDescent="0.25">
      <c r="A1069" s="6">
        <v>37007</v>
      </c>
      <c r="B1069" s="7">
        <v>16.27</v>
      </c>
      <c r="C1069" s="7">
        <v>16.829999999999998</v>
      </c>
      <c r="D1069" s="6">
        <f t="shared" si="16"/>
        <v>37011</v>
      </c>
    </row>
    <row r="1070" spans="1:4" x14ac:dyDescent="0.25">
      <c r="A1070" s="6">
        <v>37008</v>
      </c>
      <c r="B1070" s="7">
        <v>16.510000000000002</v>
      </c>
      <c r="C1070" s="7">
        <v>17.16</v>
      </c>
      <c r="D1070" s="6">
        <f t="shared" si="16"/>
        <v>37011</v>
      </c>
    </row>
    <row r="1071" spans="1:4" x14ac:dyDescent="0.25">
      <c r="A1071" s="6">
        <v>37011</v>
      </c>
      <c r="B1071" s="7">
        <v>16.55</v>
      </c>
      <c r="C1071" s="7">
        <v>17.149999999999999</v>
      </c>
      <c r="D1071" s="6">
        <f t="shared" si="16"/>
        <v>37011</v>
      </c>
    </row>
    <row r="1072" spans="1:4" x14ac:dyDescent="0.25">
      <c r="A1072" s="6">
        <v>37012</v>
      </c>
      <c r="B1072" s="7">
        <v>16.55</v>
      </c>
      <c r="C1072" s="7">
        <v>17.149999999999999</v>
      </c>
      <c r="D1072" s="6">
        <f t="shared" si="16"/>
        <v>37042</v>
      </c>
    </row>
    <row r="1073" spans="1:4" x14ac:dyDescent="0.25">
      <c r="A1073" s="6">
        <v>37013</v>
      </c>
      <c r="B1073" s="7">
        <v>16.53</v>
      </c>
      <c r="C1073" s="7">
        <v>17.14</v>
      </c>
      <c r="D1073" s="6">
        <f t="shared" si="16"/>
        <v>37042</v>
      </c>
    </row>
    <row r="1074" spans="1:4" x14ac:dyDescent="0.25">
      <c r="A1074" s="6">
        <v>37014</v>
      </c>
      <c r="B1074" s="7">
        <v>16.53</v>
      </c>
      <c r="C1074" s="7">
        <v>17.14</v>
      </c>
      <c r="D1074" s="6">
        <f t="shared" si="16"/>
        <v>37042</v>
      </c>
    </row>
    <row r="1075" spans="1:4" x14ac:dyDescent="0.25">
      <c r="A1075" s="6">
        <v>37015</v>
      </c>
      <c r="B1075" s="7">
        <v>16.52</v>
      </c>
      <c r="C1075" s="7">
        <v>17.13</v>
      </c>
      <c r="D1075" s="6">
        <f t="shared" si="16"/>
        <v>37042</v>
      </c>
    </row>
    <row r="1076" spans="1:4" x14ac:dyDescent="0.25">
      <c r="A1076" s="6">
        <v>37019</v>
      </c>
      <c r="B1076" s="7">
        <v>16.53</v>
      </c>
      <c r="C1076" s="7">
        <v>17.14</v>
      </c>
      <c r="D1076" s="6">
        <f t="shared" si="16"/>
        <v>37042</v>
      </c>
    </row>
    <row r="1077" spans="1:4" x14ac:dyDescent="0.25">
      <c r="A1077" s="6">
        <v>37020</v>
      </c>
      <c r="B1077" s="7">
        <v>16.61</v>
      </c>
      <c r="C1077" s="7">
        <v>17.260000000000002</v>
      </c>
      <c r="D1077" s="6">
        <f t="shared" si="16"/>
        <v>37042</v>
      </c>
    </row>
    <row r="1078" spans="1:4" x14ac:dyDescent="0.25">
      <c r="A1078" s="6">
        <v>37021</v>
      </c>
      <c r="B1078" s="7">
        <v>16.61</v>
      </c>
      <c r="C1078" s="7">
        <v>17.260000000000002</v>
      </c>
      <c r="D1078" s="6">
        <f t="shared" si="16"/>
        <v>37042</v>
      </c>
    </row>
    <row r="1079" spans="1:4" x14ac:dyDescent="0.25">
      <c r="A1079" s="6">
        <v>37022</v>
      </c>
      <c r="B1079" s="7">
        <v>16.690000000000001</v>
      </c>
      <c r="C1079" s="7">
        <v>17.329999999999998</v>
      </c>
      <c r="D1079" s="6">
        <f t="shared" si="16"/>
        <v>37042</v>
      </c>
    </row>
    <row r="1080" spans="1:4" x14ac:dyDescent="0.25">
      <c r="A1080" s="6">
        <v>37025</v>
      </c>
      <c r="B1080" s="7">
        <v>16.75</v>
      </c>
      <c r="C1080" s="7">
        <v>17.420000000000002</v>
      </c>
      <c r="D1080" s="6">
        <f t="shared" si="16"/>
        <v>37042</v>
      </c>
    </row>
    <row r="1081" spans="1:4" x14ac:dyDescent="0.25">
      <c r="A1081" s="6">
        <v>37026</v>
      </c>
      <c r="B1081" s="7">
        <v>16.72</v>
      </c>
      <c r="C1081" s="7">
        <v>17.39</v>
      </c>
      <c r="D1081" s="6">
        <f t="shared" si="16"/>
        <v>37042</v>
      </c>
    </row>
    <row r="1082" spans="1:4" x14ac:dyDescent="0.25">
      <c r="A1082" s="6">
        <v>37027</v>
      </c>
      <c r="B1082" s="7">
        <v>16.73</v>
      </c>
      <c r="C1082" s="7">
        <v>17.39</v>
      </c>
      <c r="D1082" s="6">
        <f t="shared" si="16"/>
        <v>37042</v>
      </c>
    </row>
    <row r="1083" spans="1:4" x14ac:dyDescent="0.25">
      <c r="A1083" s="6">
        <v>37028</v>
      </c>
      <c r="B1083" s="7">
        <v>16.739999999999998</v>
      </c>
      <c r="C1083" s="7">
        <v>17.440000000000001</v>
      </c>
      <c r="D1083" s="6">
        <f t="shared" si="16"/>
        <v>37042</v>
      </c>
    </row>
    <row r="1084" spans="1:4" x14ac:dyDescent="0.25">
      <c r="A1084" s="6">
        <v>37029</v>
      </c>
      <c r="B1084" s="7">
        <v>16.7</v>
      </c>
      <c r="C1084" s="7">
        <v>17.39</v>
      </c>
      <c r="D1084" s="6">
        <f t="shared" si="16"/>
        <v>37042</v>
      </c>
    </row>
    <row r="1085" spans="1:4" x14ac:dyDescent="0.25">
      <c r="A1085" s="6">
        <v>37032</v>
      </c>
      <c r="B1085" s="7">
        <v>16.59</v>
      </c>
      <c r="C1085" s="7">
        <v>17.32</v>
      </c>
      <c r="D1085" s="6">
        <f t="shared" si="16"/>
        <v>37042</v>
      </c>
    </row>
    <row r="1086" spans="1:4" x14ac:dyDescent="0.25">
      <c r="A1086" s="6">
        <v>37033</v>
      </c>
      <c r="B1086" s="7">
        <v>16.59</v>
      </c>
      <c r="C1086" s="7">
        <v>17.32</v>
      </c>
      <c r="D1086" s="6">
        <f t="shared" si="16"/>
        <v>37042</v>
      </c>
    </row>
    <row r="1087" spans="1:4" x14ac:dyDescent="0.25">
      <c r="A1087" s="6">
        <v>37034</v>
      </c>
      <c r="B1087" s="7">
        <v>16.510000000000002</v>
      </c>
      <c r="C1087" s="7">
        <v>17.18</v>
      </c>
      <c r="D1087" s="6">
        <f t="shared" si="16"/>
        <v>37042</v>
      </c>
    </row>
    <row r="1088" spans="1:4" x14ac:dyDescent="0.25">
      <c r="A1088" s="6">
        <v>37035</v>
      </c>
      <c r="B1088" s="7">
        <v>16.54</v>
      </c>
      <c r="C1088" s="7">
        <v>17.16</v>
      </c>
      <c r="D1088" s="6">
        <f t="shared" si="16"/>
        <v>37042</v>
      </c>
    </row>
    <row r="1089" spans="1:4" x14ac:dyDescent="0.25">
      <c r="A1089" s="6">
        <v>37036</v>
      </c>
      <c r="B1089" s="7">
        <v>16.510000000000002</v>
      </c>
      <c r="C1089" s="7">
        <v>17.09</v>
      </c>
      <c r="D1089" s="6">
        <f t="shared" si="16"/>
        <v>37042</v>
      </c>
    </row>
    <row r="1090" spans="1:4" x14ac:dyDescent="0.25">
      <c r="A1090" s="6">
        <v>37039</v>
      </c>
      <c r="B1090" s="7">
        <v>16.45</v>
      </c>
      <c r="C1090" s="7">
        <v>17.05</v>
      </c>
      <c r="D1090" s="6">
        <f t="shared" si="16"/>
        <v>37042</v>
      </c>
    </row>
    <row r="1091" spans="1:4" x14ac:dyDescent="0.25">
      <c r="A1091" s="6">
        <v>37040</v>
      </c>
      <c r="B1091" s="7">
        <v>16.46</v>
      </c>
      <c r="C1091" s="7">
        <v>17</v>
      </c>
      <c r="D1091" s="6">
        <f t="shared" ref="D1091:D1154" si="17">EOMONTH(A1091,0)</f>
        <v>37042</v>
      </c>
    </row>
    <row r="1092" spans="1:4" x14ac:dyDescent="0.25">
      <c r="A1092" s="6">
        <v>37041</v>
      </c>
      <c r="B1092" s="7">
        <v>16.41</v>
      </c>
      <c r="C1092" s="7">
        <v>16.989999999999998</v>
      </c>
      <c r="D1092" s="6">
        <f t="shared" si="17"/>
        <v>37042</v>
      </c>
    </row>
    <row r="1093" spans="1:4" x14ac:dyDescent="0.25">
      <c r="A1093" s="6">
        <v>37042</v>
      </c>
      <c r="B1093" s="7">
        <v>16.53</v>
      </c>
      <c r="C1093" s="7">
        <v>17.16</v>
      </c>
      <c r="D1093" s="6">
        <f t="shared" si="17"/>
        <v>37042</v>
      </c>
    </row>
    <row r="1094" spans="1:4" x14ac:dyDescent="0.25">
      <c r="A1094" s="6">
        <v>37043</v>
      </c>
      <c r="B1094" s="7">
        <v>16.489999999999998</v>
      </c>
      <c r="C1094" s="7">
        <v>17.079999999999998</v>
      </c>
      <c r="D1094" s="6">
        <f t="shared" si="17"/>
        <v>37072</v>
      </c>
    </row>
    <row r="1095" spans="1:4" x14ac:dyDescent="0.25">
      <c r="A1095" s="6">
        <v>37046</v>
      </c>
      <c r="B1095" s="7">
        <v>16.5</v>
      </c>
      <c r="C1095" s="7">
        <v>17.100000000000001</v>
      </c>
      <c r="D1095" s="6">
        <f t="shared" si="17"/>
        <v>37072</v>
      </c>
    </row>
    <row r="1096" spans="1:4" x14ac:dyDescent="0.25">
      <c r="A1096" s="6">
        <v>37047</v>
      </c>
      <c r="B1096" s="7">
        <v>16.5</v>
      </c>
      <c r="C1096" s="7">
        <v>17.12</v>
      </c>
      <c r="D1096" s="6">
        <f t="shared" si="17"/>
        <v>37072</v>
      </c>
    </row>
    <row r="1097" spans="1:4" x14ac:dyDescent="0.25">
      <c r="A1097" s="6">
        <v>37048</v>
      </c>
      <c r="B1097" s="7">
        <v>16.47</v>
      </c>
      <c r="C1097" s="7">
        <v>17.079999999999998</v>
      </c>
      <c r="D1097" s="6">
        <f t="shared" si="17"/>
        <v>37072</v>
      </c>
    </row>
    <row r="1098" spans="1:4" x14ac:dyDescent="0.25">
      <c r="A1098" s="6">
        <v>37049</v>
      </c>
      <c r="B1098" s="7">
        <v>16.5</v>
      </c>
      <c r="C1098" s="7">
        <v>17.05</v>
      </c>
      <c r="D1098" s="6">
        <f t="shared" si="17"/>
        <v>37072</v>
      </c>
    </row>
    <row r="1099" spans="1:4" x14ac:dyDescent="0.25">
      <c r="A1099" s="6">
        <v>37050</v>
      </c>
      <c r="B1099" s="7">
        <v>16.5</v>
      </c>
      <c r="C1099" s="7">
        <v>17.03</v>
      </c>
      <c r="D1099" s="6">
        <f t="shared" si="17"/>
        <v>37072</v>
      </c>
    </row>
    <row r="1100" spans="1:4" x14ac:dyDescent="0.25">
      <c r="A1100" s="6">
        <v>37053</v>
      </c>
      <c r="B1100" s="7">
        <v>16.48</v>
      </c>
      <c r="C1100" s="7">
        <v>17.03</v>
      </c>
      <c r="D1100" s="6">
        <f t="shared" si="17"/>
        <v>37072</v>
      </c>
    </row>
    <row r="1101" spans="1:4" x14ac:dyDescent="0.25">
      <c r="A1101" s="6">
        <v>37054</v>
      </c>
      <c r="B1101" s="7">
        <v>16.489999999999998</v>
      </c>
      <c r="C1101" s="7">
        <v>17</v>
      </c>
      <c r="D1101" s="6">
        <f t="shared" si="17"/>
        <v>37072</v>
      </c>
    </row>
    <row r="1102" spans="1:4" x14ac:dyDescent="0.25">
      <c r="A1102" s="6">
        <v>37055</v>
      </c>
      <c r="B1102" s="7">
        <v>16.420000000000002</v>
      </c>
      <c r="C1102" s="7">
        <v>16.95</v>
      </c>
      <c r="D1102" s="6">
        <f t="shared" si="17"/>
        <v>37072</v>
      </c>
    </row>
    <row r="1103" spans="1:4" x14ac:dyDescent="0.25">
      <c r="A1103" s="6">
        <v>37057</v>
      </c>
      <c r="B1103" s="7">
        <v>16.260000000000002</v>
      </c>
      <c r="C1103" s="7">
        <v>16.89</v>
      </c>
      <c r="D1103" s="6">
        <f t="shared" si="17"/>
        <v>37072</v>
      </c>
    </row>
    <row r="1104" spans="1:4" x14ac:dyDescent="0.25">
      <c r="A1104" s="6">
        <v>37060</v>
      </c>
      <c r="B1104" s="7">
        <v>16.22</v>
      </c>
      <c r="C1104" s="7">
        <v>16.86</v>
      </c>
      <c r="D1104" s="6">
        <f t="shared" si="17"/>
        <v>37072</v>
      </c>
    </row>
    <row r="1105" spans="1:4" x14ac:dyDescent="0.25">
      <c r="A1105" s="6">
        <v>37061</v>
      </c>
      <c r="B1105" s="7">
        <v>16.47</v>
      </c>
      <c r="C1105" s="7">
        <v>16.97</v>
      </c>
      <c r="D1105" s="6">
        <f t="shared" si="17"/>
        <v>37072</v>
      </c>
    </row>
    <row r="1106" spans="1:4" x14ac:dyDescent="0.25">
      <c r="A1106" s="6">
        <v>37062</v>
      </c>
      <c r="B1106" s="7">
        <v>16.47</v>
      </c>
      <c r="C1106" s="7">
        <v>17.010000000000002</v>
      </c>
      <c r="D1106" s="6">
        <f t="shared" si="17"/>
        <v>37072</v>
      </c>
    </row>
    <row r="1107" spans="1:4" x14ac:dyDescent="0.25">
      <c r="A1107" s="6">
        <v>37063</v>
      </c>
      <c r="B1107" s="7">
        <v>16.420000000000002</v>
      </c>
      <c r="C1107" s="7">
        <v>16.93</v>
      </c>
      <c r="D1107" s="6">
        <f t="shared" si="17"/>
        <v>37072</v>
      </c>
    </row>
    <row r="1108" spans="1:4" x14ac:dyDescent="0.25">
      <c r="A1108" s="6">
        <v>37064</v>
      </c>
      <c r="B1108" s="7">
        <v>16.38</v>
      </c>
      <c r="C1108" s="7">
        <v>16.899999999999999</v>
      </c>
      <c r="D1108" s="6">
        <f t="shared" si="17"/>
        <v>37072</v>
      </c>
    </row>
    <row r="1109" spans="1:4" x14ac:dyDescent="0.25">
      <c r="A1109" s="6">
        <v>37067</v>
      </c>
      <c r="B1109" s="7">
        <v>16.3</v>
      </c>
      <c r="C1109" s="7">
        <v>16.850000000000001</v>
      </c>
      <c r="D1109" s="6">
        <f t="shared" si="17"/>
        <v>37072</v>
      </c>
    </row>
    <row r="1110" spans="1:4" x14ac:dyDescent="0.25">
      <c r="A1110" s="6">
        <v>37068</v>
      </c>
      <c r="B1110" s="7">
        <v>16.170000000000002</v>
      </c>
      <c r="C1110" s="7">
        <v>16.82</v>
      </c>
      <c r="D1110" s="6">
        <f t="shared" si="17"/>
        <v>37072</v>
      </c>
    </row>
    <row r="1111" spans="1:4" x14ac:dyDescent="0.25">
      <c r="A1111" s="6">
        <v>37069</v>
      </c>
      <c r="B1111" s="7">
        <v>16.05</v>
      </c>
      <c r="C1111" s="7">
        <v>16.68</v>
      </c>
      <c r="D1111" s="6">
        <f t="shared" si="17"/>
        <v>37072</v>
      </c>
    </row>
    <row r="1112" spans="1:4" x14ac:dyDescent="0.25">
      <c r="A1112" s="6">
        <v>37070</v>
      </c>
      <c r="B1112" s="7">
        <v>15.74</v>
      </c>
      <c r="C1112" s="7">
        <v>16.04</v>
      </c>
      <c r="D1112" s="6">
        <f t="shared" si="17"/>
        <v>37072</v>
      </c>
    </row>
    <row r="1113" spans="1:4" x14ac:dyDescent="0.25">
      <c r="A1113" s="6">
        <v>37071</v>
      </c>
      <c r="B1113" s="7">
        <v>15.74</v>
      </c>
      <c r="C1113" s="7">
        <v>16.09</v>
      </c>
      <c r="D1113" s="6">
        <f t="shared" si="17"/>
        <v>37072</v>
      </c>
    </row>
    <row r="1114" spans="1:4" x14ac:dyDescent="0.25">
      <c r="A1114" s="6">
        <v>37074</v>
      </c>
      <c r="B1114" s="7">
        <v>15.82</v>
      </c>
      <c r="C1114" s="7">
        <v>15.15</v>
      </c>
      <c r="D1114" s="6">
        <f t="shared" si="17"/>
        <v>37103</v>
      </c>
    </row>
    <row r="1115" spans="1:4" x14ac:dyDescent="0.25">
      <c r="A1115" s="6">
        <v>37075</v>
      </c>
      <c r="B1115" s="7">
        <v>15.86</v>
      </c>
      <c r="C1115" s="7">
        <v>16.11</v>
      </c>
      <c r="D1115" s="6">
        <f t="shared" si="17"/>
        <v>37103</v>
      </c>
    </row>
    <row r="1116" spans="1:4" x14ac:dyDescent="0.25">
      <c r="A1116" s="6">
        <v>37076</v>
      </c>
      <c r="B1116" s="7">
        <v>15.8</v>
      </c>
      <c r="C1116" s="7">
        <v>16.09</v>
      </c>
      <c r="D1116" s="6">
        <f t="shared" si="17"/>
        <v>37103</v>
      </c>
    </row>
    <row r="1117" spans="1:4" x14ac:dyDescent="0.25">
      <c r="A1117" s="6">
        <v>37077</v>
      </c>
      <c r="B1117" s="7">
        <v>15.77</v>
      </c>
      <c r="C1117" s="7">
        <v>16.100000000000001</v>
      </c>
      <c r="D1117" s="6">
        <f t="shared" si="17"/>
        <v>37103</v>
      </c>
    </row>
    <row r="1118" spans="1:4" x14ac:dyDescent="0.25">
      <c r="A1118" s="6">
        <v>37078</v>
      </c>
      <c r="B1118" s="7">
        <v>15.83</v>
      </c>
      <c r="C1118" s="7">
        <v>16.170000000000002</v>
      </c>
      <c r="D1118" s="6">
        <f t="shared" si="17"/>
        <v>37103</v>
      </c>
    </row>
    <row r="1119" spans="1:4" x14ac:dyDescent="0.25">
      <c r="A1119" s="6">
        <v>37081</v>
      </c>
      <c r="B1119" s="7">
        <v>16.100000000000001</v>
      </c>
      <c r="C1119" s="7">
        <v>16.510000000000002</v>
      </c>
      <c r="D1119" s="6">
        <f t="shared" si="17"/>
        <v>37103</v>
      </c>
    </row>
    <row r="1120" spans="1:4" x14ac:dyDescent="0.25">
      <c r="A1120" s="6">
        <v>37082</v>
      </c>
      <c r="B1120" s="7">
        <v>15.98</v>
      </c>
      <c r="C1120" s="7">
        <v>16.38</v>
      </c>
      <c r="D1120" s="6">
        <f t="shared" si="17"/>
        <v>37103</v>
      </c>
    </row>
    <row r="1121" spans="1:4" x14ac:dyDescent="0.25">
      <c r="A1121" s="6">
        <v>37083</v>
      </c>
      <c r="B1121" s="7">
        <v>16.100000000000001</v>
      </c>
      <c r="C1121" s="7">
        <v>16.5</v>
      </c>
      <c r="D1121" s="6">
        <f t="shared" si="17"/>
        <v>37103</v>
      </c>
    </row>
    <row r="1122" spans="1:4" x14ac:dyDescent="0.25">
      <c r="A1122" s="6">
        <v>37084</v>
      </c>
      <c r="B1122" s="7">
        <v>16.059999999999999</v>
      </c>
      <c r="C1122" s="7">
        <v>16.3</v>
      </c>
      <c r="D1122" s="6">
        <f t="shared" si="17"/>
        <v>37103</v>
      </c>
    </row>
    <row r="1123" spans="1:4" x14ac:dyDescent="0.25">
      <c r="A1123" s="6">
        <v>37085</v>
      </c>
      <c r="B1123" s="7">
        <v>15.97</v>
      </c>
      <c r="C1123" s="7">
        <v>16.239999999999998</v>
      </c>
      <c r="D1123" s="6">
        <f t="shared" si="17"/>
        <v>37103</v>
      </c>
    </row>
    <row r="1124" spans="1:4" x14ac:dyDescent="0.25">
      <c r="A1124" s="6">
        <v>37088</v>
      </c>
      <c r="B1124" s="7">
        <v>15.9</v>
      </c>
      <c r="C1124" s="7">
        <v>16.21</v>
      </c>
      <c r="D1124" s="6">
        <f t="shared" si="17"/>
        <v>37103</v>
      </c>
    </row>
    <row r="1125" spans="1:4" x14ac:dyDescent="0.25">
      <c r="A1125" s="6">
        <v>37089</v>
      </c>
      <c r="B1125" s="7">
        <v>15.91</v>
      </c>
      <c r="C1125" s="7">
        <v>16.170000000000002</v>
      </c>
      <c r="D1125" s="6">
        <f t="shared" si="17"/>
        <v>37103</v>
      </c>
    </row>
    <row r="1126" spans="1:4" x14ac:dyDescent="0.25">
      <c r="A1126" s="6">
        <v>37090</v>
      </c>
      <c r="B1126" s="7">
        <v>15.81</v>
      </c>
      <c r="C1126" s="7">
        <v>16.12</v>
      </c>
      <c r="D1126" s="6">
        <f t="shared" si="17"/>
        <v>37103</v>
      </c>
    </row>
    <row r="1127" spans="1:4" x14ac:dyDescent="0.25">
      <c r="A1127" s="6">
        <v>37091</v>
      </c>
      <c r="B1127" s="7">
        <v>15.71</v>
      </c>
      <c r="C1127" s="7">
        <v>15.97</v>
      </c>
      <c r="D1127" s="6">
        <f t="shared" si="17"/>
        <v>37103</v>
      </c>
    </row>
    <row r="1128" spans="1:4" x14ac:dyDescent="0.25">
      <c r="A1128" s="6">
        <v>37092</v>
      </c>
      <c r="B1128" s="7">
        <v>15.62</v>
      </c>
      <c r="C1128" s="7">
        <v>15.86</v>
      </c>
      <c r="D1128" s="6">
        <f t="shared" si="17"/>
        <v>37103</v>
      </c>
    </row>
    <row r="1129" spans="1:4" x14ac:dyDescent="0.25">
      <c r="A1129" s="6">
        <v>37095</v>
      </c>
      <c r="B1129" s="7">
        <v>15.59</v>
      </c>
      <c r="C1129" s="7">
        <v>15.88</v>
      </c>
      <c r="D1129" s="6">
        <f t="shared" si="17"/>
        <v>37103</v>
      </c>
    </row>
    <row r="1130" spans="1:4" x14ac:dyDescent="0.25">
      <c r="A1130" s="6">
        <v>37096</v>
      </c>
      <c r="B1130" s="7">
        <v>15.39</v>
      </c>
      <c r="C1130" s="7">
        <v>15.72</v>
      </c>
      <c r="D1130" s="6">
        <f t="shared" si="17"/>
        <v>37103</v>
      </c>
    </row>
    <row r="1131" spans="1:4" x14ac:dyDescent="0.25">
      <c r="A1131" s="6">
        <v>37097</v>
      </c>
      <c r="B1131" s="7">
        <v>15.31</v>
      </c>
      <c r="C1131" s="7">
        <v>15.65</v>
      </c>
      <c r="D1131" s="6">
        <f t="shared" si="17"/>
        <v>37103</v>
      </c>
    </row>
    <row r="1132" spans="1:4" x14ac:dyDescent="0.25">
      <c r="A1132" s="6">
        <v>37098</v>
      </c>
      <c r="B1132" s="7">
        <v>15.25</v>
      </c>
      <c r="C1132" s="7">
        <v>15.6</v>
      </c>
      <c r="D1132" s="6">
        <f t="shared" si="17"/>
        <v>37103</v>
      </c>
    </row>
    <row r="1133" spans="1:4" x14ac:dyDescent="0.25">
      <c r="A1133" s="6">
        <v>37099</v>
      </c>
      <c r="B1133" s="7">
        <v>15.26</v>
      </c>
      <c r="C1133" s="7">
        <v>15.6</v>
      </c>
      <c r="D1133" s="6">
        <f t="shared" si="17"/>
        <v>37103</v>
      </c>
    </row>
    <row r="1134" spans="1:4" x14ac:dyDescent="0.25">
      <c r="A1134" s="6">
        <v>37102</v>
      </c>
      <c r="B1134" s="7">
        <v>15.27</v>
      </c>
      <c r="C1134" s="7">
        <v>15.58</v>
      </c>
      <c r="D1134" s="6">
        <f t="shared" si="17"/>
        <v>37103</v>
      </c>
    </row>
    <row r="1135" spans="1:4" x14ac:dyDescent="0.25">
      <c r="A1135" s="6">
        <v>37103</v>
      </c>
      <c r="B1135" s="7">
        <v>15.23</v>
      </c>
      <c r="C1135" s="7">
        <v>15.49</v>
      </c>
      <c r="D1135" s="6">
        <f t="shared" si="17"/>
        <v>37103</v>
      </c>
    </row>
    <row r="1136" spans="1:4" x14ac:dyDescent="0.25">
      <c r="A1136" s="6">
        <v>37104</v>
      </c>
      <c r="B1136" s="7">
        <v>15.22</v>
      </c>
      <c r="C1136" s="7">
        <v>15.55</v>
      </c>
      <c r="D1136" s="6">
        <f t="shared" si="17"/>
        <v>37134</v>
      </c>
    </row>
    <row r="1137" spans="1:4" x14ac:dyDescent="0.25">
      <c r="A1137" s="6">
        <v>37105</v>
      </c>
      <c r="B1137" s="7">
        <v>15.2</v>
      </c>
      <c r="C1137" s="7">
        <v>15.51</v>
      </c>
      <c r="D1137" s="6">
        <f t="shared" si="17"/>
        <v>37134</v>
      </c>
    </row>
    <row r="1138" spans="1:4" x14ac:dyDescent="0.25">
      <c r="A1138" s="6">
        <v>37106</v>
      </c>
      <c r="B1138" s="7">
        <v>15.14</v>
      </c>
      <c r="C1138" s="7">
        <v>15.44</v>
      </c>
      <c r="D1138" s="6">
        <f t="shared" si="17"/>
        <v>37134</v>
      </c>
    </row>
    <row r="1139" spans="1:4" x14ac:dyDescent="0.25">
      <c r="A1139" s="6">
        <v>37109</v>
      </c>
      <c r="B1139" s="7">
        <v>15.11</v>
      </c>
      <c r="C1139" s="7">
        <v>15.39</v>
      </c>
      <c r="D1139" s="6">
        <f t="shared" si="17"/>
        <v>37134</v>
      </c>
    </row>
    <row r="1140" spans="1:4" x14ac:dyDescent="0.25">
      <c r="A1140" s="6">
        <v>37110</v>
      </c>
      <c r="B1140" s="7">
        <v>15.09</v>
      </c>
      <c r="C1140" s="7">
        <v>15.31</v>
      </c>
      <c r="D1140" s="6">
        <f t="shared" si="17"/>
        <v>37134</v>
      </c>
    </row>
    <row r="1141" spans="1:4" x14ac:dyDescent="0.25">
      <c r="A1141" s="6">
        <v>37111</v>
      </c>
      <c r="B1141" s="7">
        <v>15.06</v>
      </c>
      <c r="C1141" s="7">
        <v>15.32</v>
      </c>
      <c r="D1141" s="6">
        <f t="shared" si="17"/>
        <v>37134</v>
      </c>
    </row>
    <row r="1142" spans="1:4" x14ac:dyDescent="0.25">
      <c r="A1142" s="6">
        <v>37112</v>
      </c>
      <c r="B1142" s="7">
        <v>15.04</v>
      </c>
      <c r="C1142" s="7">
        <v>15.35</v>
      </c>
      <c r="D1142" s="6">
        <f t="shared" si="17"/>
        <v>37134</v>
      </c>
    </row>
    <row r="1143" spans="1:4" x14ac:dyDescent="0.25">
      <c r="A1143" s="6">
        <v>37113</v>
      </c>
      <c r="B1143" s="7">
        <v>15.04</v>
      </c>
      <c r="C1143" s="7">
        <v>15.33</v>
      </c>
      <c r="D1143" s="6">
        <f t="shared" si="17"/>
        <v>37134</v>
      </c>
    </row>
    <row r="1144" spans="1:4" x14ac:dyDescent="0.25">
      <c r="A1144" s="6">
        <v>37116</v>
      </c>
      <c r="B1144" s="7">
        <v>15.02</v>
      </c>
      <c r="C1144" s="7">
        <v>15.32</v>
      </c>
      <c r="D1144" s="6">
        <f t="shared" si="17"/>
        <v>37134</v>
      </c>
    </row>
    <row r="1145" spans="1:4" x14ac:dyDescent="0.25">
      <c r="A1145" s="6">
        <v>37117</v>
      </c>
      <c r="B1145" s="7">
        <v>15.02</v>
      </c>
      <c r="C1145" s="7">
        <v>15.31</v>
      </c>
      <c r="D1145" s="6">
        <f t="shared" si="17"/>
        <v>37134</v>
      </c>
    </row>
    <row r="1146" spans="1:4" x14ac:dyDescent="0.25">
      <c r="A1146" s="6">
        <v>37119</v>
      </c>
      <c r="B1146" s="7">
        <v>15.23</v>
      </c>
      <c r="C1146" s="7">
        <v>15.47</v>
      </c>
      <c r="D1146" s="6">
        <f t="shared" si="17"/>
        <v>37134</v>
      </c>
    </row>
    <row r="1147" spans="1:4" x14ac:dyDescent="0.25">
      <c r="A1147" s="6">
        <v>37120</v>
      </c>
      <c r="B1147" s="7">
        <v>15.37</v>
      </c>
      <c r="C1147" s="7">
        <v>15.57</v>
      </c>
      <c r="D1147" s="6">
        <f t="shared" si="17"/>
        <v>37134</v>
      </c>
    </row>
    <row r="1148" spans="1:4" x14ac:dyDescent="0.25">
      <c r="A1148" s="6">
        <v>37123</v>
      </c>
      <c r="B1148" s="7">
        <v>15.36</v>
      </c>
      <c r="C1148" s="7">
        <v>15.55</v>
      </c>
      <c r="D1148" s="6">
        <f t="shared" si="17"/>
        <v>37134</v>
      </c>
    </row>
    <row r="1149" spans="1:4" x14ac:dyDescent="0.25">
      <c r="A1149" s="6">
        <v>37124</v>
      </c>
      <c r="B1149" s="7">
        <v>15.35</v>
      </c>
      <c r="C1149" s="7">
        <v>15.5</v>
      </c>
      <c r="D1149" s="6">
        <f t="shared" si="17"/>
        <v>37134</v>
      </c>
    </row>
    <row r="1150" spans="1:4" x14ac:dyDescent="0.25">
      <c r="A1150" s="6">
        <v>37125</v>
      </c>
      <c r="B1150" s="7">
        <v>15.15</v>
      </c>
      <c r="C1150" s="7">
        <v>15.37</v>
      </c>
      <c r="D1150" s="6">
        <f t="shared" si="17"/>
        <v>37134</v>
      </c>
    </row>
    <row r="1151" spans="1:4" x14ac:dyDescent="0.25">
      <c r="A1151" s="6">
        <v>37126</v>
      </c>
      <c r="B1151" s="7">
        <v>14.98</v>
      </c>
      <c r="C1151" s="7">
        <v>15.13</v>
      </c>
      <c r="D1151" s="6">
        <f t="shared" si="17"/>
        <v>37134</v>
      </c>
    </row>
    <row r="1152" spans="1:4" x14ac:dyDescent="0.25">
      <c r="A1152" s="6">
        <v>37127</v>
      </c>
      <c r="B1152" s="7">
        <v>14.85</v>
      </c>
      <c r="C1152" s="7">
        <v>15.11</v>
      </c>
      <c r="D1152" s="6">
        <f t="shared" si="17"/>
        <v>37134</v>
      </c>
    </row>
    <row r="1153" spans="1:4" x14ac:dyDescent="0.25">
      <c r="A1153" s="6">
        <v>37131</v>
      </c>
      <c r="B1153" s="7">
        <v>14.87</v>
      </c>
      <c r="C1153" s="7">
        <v>15.28</v>
      </c>
      <c r="D1153" s="6">
        <f t="shared" si="17"/>
        <v>37134</v>
      </c>
    </row>
    <row r="1154" spans="1:4" x14ac:dyDescent="0.25">
      <c r="A1154" s="6">
        <v>37132</v>
      </c>
      <c r="B1154" s="7">
        <v>14.8</v>
      </c>
      <c r="C1154" s="7">
        <v>15.24</v>
      </c>
      <c r="D1154" s="6">
        <f t="shared" si="17"/>
        <v>37134</v>
      </c>
    </row>
    <row r="1155" spans="1:4" x14ac:dyDescent="0.25">
      <c r="A1155" s="6">
        <v>37133</v>
      </c>
      <c r="B1155" s="7">
        <v>14.73</v>
      </c>
      <c r="C1155" s="7">
        <v>15.22</v>
      </c>
      <c r="D1155" s="6">
        <f t="shared" ref="D1155:D1218" si="18">EOMONTH(A1155,0)</f>
        <v>37134</v>
      </c>
    </row>
    <row r="1156" spans="1:4" x14ac:dyDescent="0.25">
      <c r="A1156" s="6">
        <v>37134</v>
      </c>
      <c r="B1156" s="7">
        <v>14.7</v>
      </c>
      <c r="C1156" s="7">
        <v>15.18</v>
      </c>
      <c r="D1156" s="6">
        <f t="shared" si="18"/>
        <v>37134</v>
      </c>
    </row>
    <row r="1157" spans="1:4" x14ac:dyDescent="0.25">
      <c r="A1157" s="6">
        <v>37137</v>
      </c>
      <c r="B1157" s="7">
        <v>14.65</v>
      </c>
      <c r="C1157" s="7">
        <v>15.01</v>
      </c>
      <c r="D1157" s="6">
        <f t="shared" si="18"/>
        <v>37164</v>
      </c>
    </row>
    <row r="1158" spans="1:4" x14ac:dyDescent="0.25">
      <c r="A1158" s="6">
        <v>37138</v>
      </c>
      <c r="B1158" s="7">
        <v>14.59</v>
      </c>
      <c r="C1158" s="7">
        <v>14.95</v>
      </c>
      <c r="D1158" s="6">
        <f t="shared" si="18"/>
        <v>37164</v>
      </c>
    </row>
    <row r="1159" spans="1:4" x14ac:dyDescent="0.25">
      <c r="A1159" s="6">
        <v>37139</v>
      </c>
      <c r="B1159" s="7">
        <v>14.55</v>
      </c>
      <c r="C1159" s="7">
        <v>14.84</v>
      </c>
      <c r="D1159" s="6">
        <f t="shared" si="18"/>
        <v>37164</v>
      </c>
    </row>
    <row r="1160" spans="1:4" x14ac:dyDescent="0.25">
      <c r="A1160" s="6">
        <v>37140</v>
      </c>
      <c r="B1160" s="7">
        <v>14.49</v>
      </c>
      <c r="C1160" s="7">
        <v>14.84</v>
      </c>
      <c r="D1160" s="6">
        <f t="shared" si="18"/>
        <v>37164</v>
      </c>
    </row>
    <row r="1161" spans="1:4" x14ac:dyDescent="0.25">
      <c r="A1161" s="6">
        <v>37141</v>
      </c>
      <c r="B1161" s="7">
        <v>14.53</v>
      </c>
      <c r="C1161" s="7">
        <v>14.8</v>
      </c>
      <c r="D1161" s="6">
        <f t="shared" si="18"/>
        <v>37164</v>
      </c>
    </row>
    <row r="1162" spans="1:4" x14ac:dyDescent="0.25">
      <c r="A1162" s="6">
        <v>37144</v>
      </c>
      <c r="B1162" s="7">
        <v>14.55</v>
      </c>
      <c r="C1162" s="7">
        <v>14.93</v>
      </c>
      <c r="D1162" s="6">
        <f t="shared" si="18"/>
        <v>37164</v>
      </c>
    </row>
    <row r="1163" spans="1:4" x14ac:dyDescent="0.25">
      <c r="A1163" s="6">
        <v>37145</v>
      </c>
      <c r="B1163" s="7">
        <v>14.55</v>
      </c>
      <c r="C1163" s="7">
        <v>14.98</v>
      </c>
      <c r="D1163" s="6">
        <f t="shared" si="18"/>
        <v>37164</v>
      </c>
    </row>
    <row r="1164" spans="1:4" x14ac:dyDescent="0.25">
      <c r="A1164" s="6">
        <v>37146</v>
      </c>
      <c r="B1164" s="7">
        <v>14.66</v>
      </c>
      <c r="C1164" s="7">
        <v>15.1</v>
      </c>
      <c r="D1164" s="6">
        <f t="shared" si="18"/>
        <v>37164</v>
      </c>
    </row>
    <row r="1165" spans="1:4" x14ac:dyDescent="0.25">
      <c r="A1165" s="6">
        <v>37147</v>
      </c>
      <c r="B1165" s="7">
        <v>14.61</v>
      </c>
      <c r="C1165" s="7">
        <v>15.11</v>
      </c>
      <c r="D1165" s="6">
        <f t="shared" si="18"/>
        <v>37164</v>
      </c>
    </row>
    <row r="1166" spans="1:4" x14ac:dyDescent="0.25">
      <c r="A1166" s="6">
        <v>37148</v>
      </c>
      <c r="B1166" s="7">
        <v>14.57</v>
      </c>
      <c r="C1166" s="7">
        <v>14.97</v>
      </c>
      <c r="D1166" s="6">
        <f t="shared" si="18"/>
        <v>37164</v>
      </c>
    </row>
    <row r="1167" spans="1:4" x14ac:dyDescent="0.25">
      <c r="A1167" s="6">
        <v>37151</v>
      </c>
      <c r="B1167" s="7">
        <v>14.52</v>
      </c>
      <c r="C1167" s="7">
        <v>14.92</v>
      </c>
      <c r="D1167" s="6">
        <f t="shared" si="18"/>
        <v>37164</v>
      </c>
    </row>
    <row r="1168" spans="1:4" x14ac:dyDescent="0.25">
      <c r="A1168" s="6">
        <v>37152</v>
      </c>
      <c r="B1168" s="7">
        <v>14.2</v>
      </c>
      <c r="C1168" s="7">
        <v>14.48</v>
      </c>
      <c r="D1168" s="6">
        <f t="shared" si="18"/>
        <v>37164</v>
      </c>
    </row>
    <row r="1169" spans="1:4" x14ac:dyDescent="0.25">
      <c r="A1169" s="6">
        <v>37153</v>
      </c>
      <c r="B1169" s="7">
        <v>14.14</v>
      </c>
      <c r="C1169" s="7">
        <v>14.49</v>
      </c>
      <c r="D1169" s="6">
        <f t="shared" si="18"/>
        <v>37164</v>
      </c>
    </row>
    <row r="1170" spans="1:4" x14ac:dyDescent="0.25">
      <c r="A1170" s="6">
        <v>37154</v>
      </c>
      <c r="B1170" s="7">
        <v>14.03</v>
      </c>
      <c r="C1170" s="7">
        <v>14.42</v>
      </c>
      <c r="D1170" s="6">
        <f t="shared" si="18"/>
        <v>37164</v>
      </c>
    </row>
    <row r="1171" spans="1:4" x14ac:dyDescent="0.25">
      <c r="A1171" s="6">
        <v>37155</v>
      </c>
      <c r="B1171" s="7">
        <v>13.95</v>
      </c>
      <c r="C1171" s="7">
        <v>14.33</v>
      </c>
      <c r="D1171" s="6">
        <f t="shared" si="18"/>
        <v>37164</v>
      </c>
    </row>
    <row r="1172" spans="1:4" x14ac:dyDescent="0.25">
      <c r="A1172" s="6">
        <v>37158</v>
      </c>
      <c r="B1172" s="7">
        <v>13.95</v>
      </c>
      <c r="C1172" s="7">
        <v>14.33</v>
      </c>
      <c r="D1172" s="6">
        <f t="shared" si="18"/>
        <v>37164</v>
      </c>
    </row>
    <row r="1173" spans="1:4" x14ac:dyDescent="0.25">
      <c r="A1173" s="6">
        <v>37159</v>
      </c>
      <c r="B1173" s="7">
        <v>13.84</v>
      </c>
      <c r="C1173" s="7">
        <v>14.18</v>
      </c>
      <c r="D1173" s="6">
        <f t="shared" si="18"/>
        <v>37164</v>
      </c>
    </row>
    <row r="1174" spans="1:4" x14ac:dyDescent="0.25">
      <c r="A1174" s="6">
        <v>37160</v>
      </c>
      <c r="B1174" s="7">
        <v>13.85</v>
      </c>
      <c r="C1174" s="7">
        <v>14.27</v>
      </c>
      <c r="D1174" s="6">
        <f t="shared" si="18"/>
        <v>37164</v>
      </c>
    </row>
    <row r="1175" spans="1:4" x14ac:dyDescent="0.25">
      <c r="A1175" s="6">
        <v>37161</v>
      </c>
      <c r="B1175" s="7">
        <v>13.99</v>
      </c>
      <c r="C1175" s="7">
        <v>14.59</v>
      </c>
      <c r="D1175" s="6">
        <f t="shared" si="18"/>
        <v>37164</v>
      </c>
    </row>
    <row r="1176" spans="1:4" x14ac:dyDescent="0.25">
      <c r="A1176" s="6">
        <v>37162</v>
      </c>
      <c r="B1176" s="7">
        <v>13.93</v>
      </c>
      <c r="C1176" s="7">
        <v>14.56</v>
      </c>
      <c r="D1176" s="6">
        <f t="shared" si="18"/>
        <v>37164</v>
      </c>
    </row>
    <row r="1177" spans="1:4" x14ac:dyDescent="0.25">
      <c r="A1177" s="6">
        <v>37165</v>
      </c>
      <c r="B1177" s="7">
        <v>13.77</v>
      </c>
      <c r="C1177" s="7">
        <v>14.5</v>
      </c>
      <c r="D1177" s="6">
        <f t="shared" si="18"/>
        <v>37195</v>
      </c>
    </row>
    <row r="1178" spans="1:4" x14ac:dyDescent="0.25">
      <c r="A1178" s="6">
        <v>37166</v>
      </c>
      <c r="B1178" s="7">
        <v>13.68</v>
      </c>
      <c r="C1178" s="7">
        <v>14.44</v>
      </c>
      <c r="D1178" s="6">
        <f t="shared" si="18"/>
        <v>37195</v>
      </c>
    </row>
    <row r="1179" spans="1:4" x14ac:dyDescent="0.25">
      <c r="A1179" s="6">
        <v>37167</v>
      </c>
      <c r="B1179" s="7">
        <v>13.64</v>
      </c>
      <c r="C1179" s="7">
        <v>14.39</v>
      </c>
      <c r="D1179" s="6">
        <f t="shared" si="18"/>
        <v>37195</v>
      </c>
    </row>
    <row r="1180" spans="1:4" x14ac:dyDescent="0.25">
      <c r="A1180" s="6">
        <v>37168</v>
      </c>
      <c r="B1180" s="7">
        <v>13.68</v>
      </c>
      <c r="C1180" s="7">
        <v>14.41</v>
      </c>
      <c r="D1180" s="6">
        <f t="shared" si="18"/>
        <v>37195</v>
      </c>
    </row>
    <row r="1181" spans="1:4" x14ac:dyDescent="0.25">
      <c r="A1181" s="6">
        <v>37169</v>
      </c>
      <c r="B1181" s="7">
        <v>13.66</v>
      </c>
      <c r="C1181" s="7">
        <v>14.35</v>
      </c>
      <c r="D1181" s="6">
        <f t="shared" si="18"/>
        <v>37195</v>
      </c>
    </row>
    <row r="1182" spans="1:4" x14ac:dyDescent="0.25">
      <c r="A1182" s="6">
        <v>37172</v>
      </c>
      <c r="B1182" s="7">
        <v>13.62</v>
      </c>
      <c r="C1182" s="7">
        <v>14.33</v>
      </c>
      <c r="D1182" s="6">
        <f t="shared" si="18"/>
        <v>37195</v>
      </c>
    </row>
    <row r="1183" spans="1:4" x14ac:dyDescent="0.25">
      <c r="A1183" s="6">
        <v>37173</v>
      </c>
      <c r="B1183" s="7">
        <v>13.59</v>
      </c>
      <c r="C1183" s="7">
        <v>14.25</v>
      </c>
      <c r="D1183" s="6">
        <f t="shared" si="18"/>
        <v>37195</v>
      </c>
    </row>
    <row r="1184" spans="1:4" x14ac:dyDescent="0.25">
      <c r="A1184" s="6">
        <v>37174</v>
      </c>
      <c r="B1184" s="7">
        <v>13.53</v>
      </c>
      <c r="C1184" s="7">
        <v>14.19</v>
      </c>
      <c r="D1184" s="6">
        <f t="shared" si="18"/>
        <v>37195</v>
      </c>
    </row>
    <row r="1185" spans="1:4" x14ac:dyDescent="0.25">
      <c r="A1185" s="6">
        <v>37175</v>
      </c>
      <c r="B1185" s="7">
        <v>13.46</v>
      </c>
      <c r="C1185" s="7">
        <v>14.15</v>
      </c>
      <c r="D1185" s="6">
        <f t="shared" si="18"/>
        <v>37195</v>
      </c>
    </row>
    <row r="1186" spans="1:4" x14ac:dyDescent="0.25">
      <c r="A1186" s="6">
        <v>37179</v>
      </c>
      <c r="B1186" s="7">
        <v>13.35</v>
      </c>
      <c r="C1186" s="7">
        <v>14.09</v>
      </c>
      <c r="D1186" s="6">
        <f t="shared" si="18"/>
        <v>37195</v>
      </c>
    </row>
    <row r="1187" spans="1:4" x14ac:dyDescent="0.25">
      <c r="A1187" s="6">
        <v>37180</v>
      </c>
      <c r="B1187" s="7">
        <v>13.22</v>
      </c>
      <c r="C1187" s="7">
        <v>13.88</v>
      </c>
      <c r="D1187" s="6">
        <f t="shared" si="18"/>
        <v>37195</v>
      </c>
    </row>
    <row r="1188" spans="1:4" x14ac:dyDescent="0.25">
      <c r="A1188" s="6">
        <v>37181</v>
      </c>
      <c r="B1188" s="7">
        <v>13</v>
      </c>
      <c r="C1188" s="7">
        <v>13.9</v>
      </c>
      <c r="D1188" s="6">
        <f t="shared" si="18"/>
        <v>37195</v>
      </c>
    </row>
    <row r="1189" spans="1:4" x14ac:dyDescent="0.25">
      <c r="A1189" s="6">
        <v>37182</v>
      </c>
      <c r="B1189" s="7">
        <v>12.97</v>
      </c>
      <c r="C1189" s="7">
        <v>13.87</v>
      </c>
      <c r="D1189" s="6">
        <f t="shared" si="18"/>
        <v>37195</v>
      </c>
    </row>
    <row r="1190" spans="1:4" x14ac:dyDescent="0.25">
      <c r="A1190" s="6">
        <v>37183</v>
      </c>
      <c r="B1190" s="7">
        <v>12.89</v>
      </c>
      <c r="C1190" s="7">
        <v>13.86</v>
      </c>
      <c r="D1190" s="6">
        <f t="shared" si="18"/>
        <v>37195</v>
      </c>
    </row>
    <row r="1191" spans="1:4" x14ac:dyDescent="0.25">
      <c r="A1191" s="6">
        <v>37186</v>
      </c>
      <c r="B1191" s="7">
        <v>12.88</v>
      </c>
      <c r="C1191" s="7">
        <v>13.75</v>
      </c>
      <c r="D1191" s="6">
        <f t="shared" si="18"/>
        <v>37195</v>
      </c>
    </row>
    <row r="1192" spans="1:4" x14ac:dyDescent="0.25">
      <c r="A1192" s="6">
        <v>37187</v>
      </c>
      <c r="B1192" s="7">
        <v>12.78</v>
      </c>
      <c r="C1192" s="7">
        <v>13.69</v>
      </c>
      <c r="D1192" s="6">
        <f t="shared" si="18"/>
        <v>37195</v>
      </c>
    </row>
    <row r="1193" spans="1:4" x14ac:dyDescent="0.25">
      <c r="A1193" s="6">
        <v>37188</v>
      </c>
      <c r="B1193" s="7">
        <v>12.78</v>
      </c>
      <c r="C1193" s="7">
        <v>13.68</v>
      </c>
      <c r="D1193" s="6">
        <f t="shared" si="18"/>
        <v>37195</v>
      </c>
    </row>
    <row r="1194" spans="1:4" x14ac:dyDescent="0.25">
      <c r="A1194" s="6">
        <v>37189</v>
      </c>
      <c r="B1194" s="7">
        <v>12.78</v>
      </c>
      <c r="C1194" s="7">
        <v>13.53</v>
      </c>
      <c r="D1194" s="6">
        <f t="shared" si="18"/>
        <v>37195</v>
      </c>
    </row>
    <row r="1195" spans="1:4" x14ac:dyDescent="0.25">
      <c r="A1195" s="6">
        <v>37190</v>
      </c>
      <c r="B1195" s="7">
        <v>12.93</v>
      </c>
      <c r="C1195" s="7">
        <v>13.72</v>
      </c>
      <c r="D1195" s="6">
        <f t="shared" si="18"/>
        <v>37195</v>
      </c>
    </row>
    <row r="1196" spans="1:4" x14ac:dyDescent="0.25">
      <c r="A1196" s="6">
        <v>37193</v>
      </c>
      <c r="B1196" s="7">
        <v>12.93</v>
      </c>
      <c r="C1196" s="7">
        <v>13.69</v>
      </c>
      <c r="D1196" s="6">
        <f t="shared" si="18"/>
        <v>37195</v>
      </c>
    </row>
    <row r="1197" spans="1:4" x14ac:dyDescent="0.25">
      <c r="A1197" s="6">
        <v>37194</v>
      </c>
      <c r="B1197" s="7">
        <v>12.98</v>
      </c>
      <c r="C1197" s="7">
        <v>13.88</v>
      </c>
      <c r="D1197" s="6">
        <f t="shared" si="18"/>
        <v>37195</v>
      </c>
    </row>
    <row r="1198" spans="1:4" x14ac:dyDescent="0.25">
      <c r="A1198" s="6">
        <v>37195</v>
      </c>
      <c r="B1198" s="7">
        <v>12.98</v>
      </c>
      <c r="C1198" s="7">
        <v>13.84</v>
      </c>
      <c r="D1198" s="6">
        <f t="shared" si="18"/>
        <v>37195</v>
      </c>
    </row>
    <row r="1199" spans="1:4" x14ac:dyDescent="0.25">
      <c r="A1199" s="6">
        <v>37197</v>
      </c>
      <c r="B1199" s="7">
        <v>12.99</v>
      </c>
      <c r="C1199" s="7">
        <v>13.95</v>
      </c>
      <c r="D1199" s="6">
        <f t="shared" si="18"/>
        <v>37225</v>
      </c>
    </row>
    <row r="1200" spans="1:4" x14ac:dyDescent="0.25">
      <c r="A1200" s="6">
        <v>37200</v>
      </c>
      <c r="B1200" s="7">
        <v>13.09</v>
      </c>
      <c r="C1200" s="7">
        <v>14.03</v>
      </c>
      <c r="D1200" s="6">
        <f t="shared" si="18"/>
        <v>37225</v>
      </c>
    </row>
    <row r="1201" spans="1:4" x14ac:dyDescent="0.25">
      <c r="A1201" s="6">
        <v>37202</v>
      </c>
      <c r="B1201" s="7">
        <v>12.93</v>
      </c>
      <c r="C1201" s="7">
        <v>13.86</v>
      </c>
      <c r="D1201" s="6">
        <f t="shared" si="18"/>
        <v>37225</v>
      </c>
    </row>
    <row r="1202" spans="1:4" x14ac:dyDescent="0.25">
      <c r="A1202" s="6">
        <v>37203</v>
      </c>
      <c r="B1202" s="7">
        <v>12.95</v>
      </c>
      <c r="C1202" s="7">
        <v>13.96</v>
      </c>
      <c r="D1202" s="6">
        <f t="shared" si="18"/>
        <v>37225</v>
      </c>
    </row>
    <row r="1203" spans="1:4" x14ac:dyDescent="0.25">
      <c r="A1203" s="6">
        <v>37204</v>
      </c>
      <c r="B1203" s="7">
        <v>12.88</v>
      </c>
      <c r="C1203" s="7">
        <v>13.86</v>
      </c>
      <c r="D1203" s="6">
        <f t="shared" si="18"/>
        <v>37225</v>
      </c>
    </row>
    <row r="1204" spans="1:4" x14ac:dyDescent="0.25">
      <c r="A1204" s="6">
        <v>37207</v>
      </c>
      <c r="B1204" s="7">
        <v>12.97</v>
      </c>
      <c r="C1204" s="7">
        <v>14</v>
      </c>
      <c r="D1204" s="6">
        <f t="shared" si="18"/>
        <v>37225</v>
      </c>
    </row>
    <row r="1205" spans="1:4" x14ac:dyDescent="0.25">
      <c r="A1205" s="6">
        <v>37208</v>
      </c>
      <c r="B1205" s="7">
        <v>12.86</v>
      </c>
      <c r="C1205" s="7">
        <v>13.95</v>
      </c>
      <c r="D1205" s="6">
        <f t="shared" si="18"/>
        <v>37225</v>
      </c>
    </row>
    <row r="1206" spans="1:4" x14ac:dyDescent="0.25">
      <c r="A1206" s="6">
        <v>37209</v>
      </c>
      <c r="B1206" s="7">
        <v>12.87</v>
      </c>
      <c r="C1206" s="7">
        <v>13.97</v>
      </c>
      <c r="D1206" s="6">
        <f t="shared" si="18"/>
        <v>37225</v>
      </c>
    </row>
    <row r="1207" spans="1:4" x14ac:dyDescent="0.25">
      <c r="A1207" s="6">
        <v>37210</v>
      </c>
      <c r="B1207" s="7">
        <v>12.9</v>
      </c>
      <c r="C1207" s="7">
        <v>13.91</v>
      </c>
      <c r="D1207" s="6">
        <f t="shared" si="18"/>
        <v>37225</v>
      </c>
    </row>
    <row r="1208" spans="1:4" x14ac:dyDescent="0.25">
      <c r="A1208" s="6">
        <v>37211</v>
      </c>
      <c r="B1208" s="7">
        <v>13.09</v>
      </c>
      <c r="C1208" s="7">
        <v>14.17</v>
      </c>
      <c r="D1208" s="6">
        <f t="shared" si="18"/>
        <v>37225</v>
      </c>
    </row>
    <row r="1209" spans="1:4" x14ac:dyDescent="0.25">
      <c r="A1209" s="6">
        <v>37214</v>
      </c>
      <c r="B1209" s="7">
        <v>13.24</v>
      </c>
      <c r="C1209" s="7">
        <v>14.43</v>
      </c>
      <c r="D1209" s="6">
        <f t="shared" si="18"/>
        <v>37225</v>
      </c>
    </row>
    <row r="1210" spans="1:4" x14ac:dyDescent="0.25">
      <c r="A1210" s="6">
        <v>37215</v>
      </c>
      <c r="B1210" s="7">
        <v>13.28</v>
      </c>
      <c r="C1210" s="7">
        <v>14.48</v>
      </c>
      <c r="D1210" s="6">
        <f t="shared" si="18"/>
        <v>37225</v>
      </c>
    </row>
    <row r="1211" spans="1:4" x14ac:dyDescent="0.25">
      <c r="A1211" s="6">
        <v>37216</v>
      </c>
      <c r="B1211" s="7">
        <v>13.58</v>
      </c>
      <c r="C1211" s="7">
        <v>14.79</v>
      </c>
      <c r="D1211" s="6">
        <f t="shared" si="18"/>
        <v>37225</v>
      </c>
    </row>
    <row r="1212" spans="1:4" x14ac:dyDescent="0.25">
      <c r="A1212" s="6">
        <v>37217</v>
      </c>
      <c r="B1212" s="7">
        <v>13.55</v>
      </c>
      <c r="C1212" s="7">
        <v>14.53</v>
      </c>
      <c r="D1212" s="6">
        <f t="shared" si="18"/>
        <v>37225</v>
      </c>
    </row>
    <row r="1213" spans="1:4" x14ac:dyDescent="0.25">
      <c r="A1213" s="6">
        <v>37218</v>
      </c>
      <c r="B1213" s="7">
        <v>13.16</v>
      </c>
      <c r="C1213" s="7">
        <v>14.13</v>
      </c>
      <c r="D1213" s="6">
        <f t="shared" si="18"/>
        <v>37225</v>
      </c>
    </row>
    <row r="1214" spans="1:4" x14ac:dyDescent="0.25">
      <c r="A1214" s="6">
        <v>37221</v>
      </c>
      <c r="B1214" s="7">
        <v>12.56</v>
      </c>
      <c r="C1214" s="7">
        <v>13.39</v>
      </c>
      <c r="D1214" s="6">
        <f t="shared" si="18"/>
        <v>37225</v>
      </c>
    </row>
    <row r="1215" spans="1:4" x14ac:dyDescent="0.25">
      <c r="A1215" s="6">
        <v>37222</v>
      </c>
      <c r="B1215" s="7">
        <v>12.41</v>
      </c>
      <c r="C1215" s="7">
        <v>13.28</v>
      </c>
      <c r="D1215" s="6">
        <f t="shared" si="18"/>
        <v>37225</v>
      </c>
    </row>
    <row r="1216" spans="1:4" x14ac:dyDescent="0.25">
      <c r="A1216" s="6">
        <v>37223</v>
      </c>
      <c r="B1216" s="7">
        <v>12.32</v>
      </c>
      <c r="C1216" s="7">
        <v>13.07</v>
      </c>
      <c r="D1216" s="6">
        <f t="shared" si="18"/>
        <v>37225</v>
      </c>
    </row>
    <row r="1217" spans="1:4" x14ac:dyDescent="0.25">
      <c r="A1217" s="6">
        <v>37224</v>
      </c>
      <c r="B1217" s="7">
        <v>12.08</v>
      </c>
      <c r="C1217" s="7">
        <v>13</v>
      </c>
      <c r="D1217" s="6">
        <f t="shared" si="18"/>
        <v>37225</v>
      </c>
    </row>
    <row r="1218" spans="1:4" x14ac:dyDescent="0.25">
      <c r="A1218" s="6">
        <v>37225</v>
      </c>
      <c r="B1218" s="7">
        <v>12</v>
      </c>
      <c r="C1218" s="7">
        <v>12.45</v>
      </c>
      <c r="D1218" s="6">
        <f t="shared" si="18"/>
        <v>37225</v>
      </c>
    </row>
    <row r="1219" spans="1:4" x14ac:dyDescent="0.25">
      <c r="A1219" s="6">
        <v>37228</v>
      </c>
      <c r="B1219" s="7">
        <v>11.79</v>
      </c>
      <c r="C1219" s="7">
        <v>12.13</v>
      </c>
      <c r="D1219" s="6">
        <f t="shared" ref="D1219:D1282" si="19">EOMONTH(A1219,0)</f>
        <v>37256</v>
      </c>
    </row>
    <row r="1220" spans="1:4" x14ac:dyDescent="0.25">
      <c r="A1220" s="6">
        <v>37229</v>
      </c>
      <c r="B1220" s="7">
        <v>11.69</v>
      </c>
      <c r="C1220" s="7">
        <v>12.02</v>
      </c>
      <c r="D1220" s="6">
        <f t="shared" si="19"/>
        <v>37256</v>
      </c>
    </row>
    <row r="1221" spans="1:4" x14ac:dyDescent="0.25">
      <c r="A1221" s="6">
        <v>37230</v>
      </c>
      <c r="B1221" s="7">
        <v>11.74</v>
      </c>
      <c r="C1221" s="7">
        <v>12.11</v>
      </c>
      <c r="D1221" s="6">
        <f t="shared" si="19"/>
        <v>37256</v>
      </c>
    </row>
    <row r="1222" spans="1:4" x14ac:dyDescent="0.25">
      <c r="A1222" s="6">
        <v>37231</v>
      </c>
      <c r="B1222" s="7">
        <v>11.7</v>
      </c>
      <c r="C1222" s="7">
        <v>12.1</v>
      </c>
      <c r="D1222" s="6">
        <f t="shared" si="19"/>
        <v>37256</v>
      </c>
    </row>
    <row r="1223" spans="1:4" x14ac:dyDescent="0.25">
      <c r="A1223" s="6">
        <v>37232</v>
      </c>
      <c r="B1223" s="7">
        <v>11.74</v>
      </c>
      <c r="C1223" s="7">
        <v>12.13</v>
      </c>
      <c r="D1223" s="6">
        <f t="shared" si="19"/>
        <v>37256</v>
      </c>
    </row>
    <row r="1224" spans="1:4" x14ac:dyDescent="0.25">
      <c r="A1224" s="6">
        <v>37235</v>
      </c>
      <c r="B1224" s="7">
        <v>11.91</v>
      </c>
      <c r="C1224" s="7">
        <v>12.31</v>
      </c>
      <c r="D1224" s="6">
        <f t="shared" si="19"/>
        <v>37256</v>
      </c>
    </row>
    <row r="1225" spans="1:4" x14ac:dyDescent="0.25">
      <c r="A1225" s="6">
        <v>37236</v>
      </c>
      <c r="B1225" s="7">
        <v>12.24</v>
      </c>
      <c r="C1225" s="7">
        <v>12.74</v>
      </c>
      <c r="D1225" s="6">
        <f t="shared" si="19"/>
        <v>37256</v>
      </c>
    </row>
    <row r="1226" spans="1:4" x14ac:dyDescent="0.25">
      <c r="A1226" s="6">
        <v>37237</v>
      </c>
      <c r="B1226" s="7">
        <v>12.04</v>
      </c>
      <c r="C1226" s="7">
        <v>12.62</v>
      </c>
      <c r="D1226" s="6">
        <f t="shared" si="19"/>
        <v>37256</v>
      </c>
    </row>
    <row r="1227" spans="1:4" x14ac:dyDescent="0.25">
      <c r="A1227" s="6">
        <v>37238</v>
      </c>
      <c r="B1227" s="7">
        <v>12.04</v>
      </c>
      <c r="C1227" s="7">
        <v>12.73</v>
      </c>
      <c r="D1227" s="6">
        <f t="shared" si="19"/>
        <v>37256</v>
      </c>
    </row>
    <row r="1228" spans="1:4" x14ac:dyDescent="0.25">
      <c r="A1228" s="6">
        <v>37239</v>
      </c>
      <c r="B1228" s="7">
        <v>12.18</v>
      </c>
      <c r="C1228" s="7">
        <v>12.97</v>
      </c>
      <c r="D1228" s="6">
        <f t="shared" si="19"/>
        <v>37256</v>
      </c>
    </row>
    <row r="1229" spans="1:4" x14ac:dyDescent="0.25">
      <c r="A1229" s="6">
        <v>37242</v>
      </c>
      <c r="B1229" s="7">
        <v>12.19</v>
      </c>
      <c r="C1229" s="7">
        <v>13</v>
      </c>
      <c r="D1229" s="6">
        <f t="shared" si="19"/>
        <v>37256</v>
      </c>
    </row>
    <row r="1230" spans="1:4" x14ac:dyDescent="0.25">
      <c r="A1230" s="6">
        <v>37243</v>
      </c>
      <c r="B1230" s="7">
        <v>11.86</v>
      </c>
      <c r="C1230" s="7">
        <v>12.71</v>
      </c>
      <c r="D1230" s="6">
        <f t="shared" si="19"/>
        <v>37256</v>
      </c>
    </row>
    <row r="1231" spans="1:4" x14ac:dyDescent="0.25">
      <c r="A1231" s="6">
        <v>37244</v>
      </c>
      <c r="B1231" s="7">
        <v>11.74</v>
      </c>
      <c r="C1231" s="7">
        <v>12.47</v>
      </c>
      <c r="D1231" s="6">
        <f t="shared" si="19"/>
        <v>37256</v>
      </c>
    </row>
    <row r="1232" spans="1:4" x14ac:dyDescent="0.25">
      <c r="A1232" s="6">
        <v>37245</v>
      </c>
      <c r="B1232" s="7">
        <v>11.47</v>
      </c>
      <c r="C1232" s="7">
        <v>12</v>
      </c>
      <c r="D1232" s="6">
        <f t="shared" si="19"/>
        <v>37256</v>
      </c>
    </row>
    <row r="1233" spans="1:4" x14ac:dyDescent="0.25">
      <c r="A1233" s="6">
        <v>37246</v>
      </c>
      <c r="B1233" s="7">
        <v>11.38</v>
      </c>
      <c r="C1233" s="7">
        <v>11.92</v>
      </c>
      <c r="D1233" s="6">
        <f t="shared" si="19"/>
        <v>37256</v>
      </c>
    </row>
    <row r="1234" spans="1:4" x14ac:dyDescent="0.25">
      <c r="A1234" s="6">
        <v>37252</v>
      </c>
      <c r="B1234" s="7">
        <v>11.41</v>
      </c>
      <c r="C1234" s="7">
        <v>11.85</v>
      </c>
      <c r="D1234" s="6">
        <f t="shared" si="19"/>
        <v>37256</v>
      </c>
    </row>
    <row r="1235" spans="1:4" x14ac:dyDescent="0.25">
      <c r="A1235" s="6">
        <v>37253</v>
      </c>
      <c r="B1235" s="7">
        <v>11.37</v>
      </c>
      <c r="C1235" s="7">
        <v>11.9</v>
      </c>
      <c r="D1235" s="6">
        <f t="shared" si="19"/>
        <v>37256</v>
      </c>
    </row>
    <row r="1236" spans="1:4" x14ac:dyDescent="0.25">
      <c r="A1236" s="6">
        <v>37256</v>
      </c>
      <c r="B1236" s="7">
        <v>11.32</v>
      </c>
      <c r="C1236" s="7">
        <v>11.91</v>
      </c>
      <c r="D1236" s="6">
        <f t="shared" si="19"/>
        <v>37256</v>
      </c>
    </row>
    <row r="1237" spans="1:4" x14ac:dyDescent="0.25">
      <c r="A1237" s="6">
        <v>37258</v>
      </c>
      <c r="B1237" s="7">
        <v>11.29</v>
      </c>
      <c r="C1237" s="7">
        <v>11.82</v>
      </c>
      <c r="D1237" s="6">
        <f t="shared" si="19"/>
        <v>37287</v>
      </c>
    </row>
    <row r="1238" spans="1:4" x14ac:dyDescent="0.25">
      <c r="A1238" s="6">
        <v>37259</v>
      </c>
      <c r="B1238" s="7">
        <v>11.21</v>
      </c>
      <c r="C1238" s="7">
        <v>11.8</v>
      </c>
      <c r="D1238" s="6">
        <f t="shared" si="19"/>
        <v>37287</v>
      </c>
    </row>
    <row r="1239" spans="1:4" x14ac:dyDescent="0.25">
      <c r="A1239" s="6">
        <v>37263</v>
      </c>
      <c r="B1239" s="7">
        <v>10.75</v>
      </c>
      <c r="C1239" s="7">
        <v>11.42</v>
      </c>
      <c r="D1239" s="6">
        <f t="shared" si="19"/>
        <v>37287</v>
      </c>
    </row>
    <row r="1240" spans="1:4" x14ac:dyDescent="0.25">
      <c r="A1240" s="6">
        <v>37264</v>
      </c>
      <c r="B1240" s="7">
        <v>10.6</v>
      </c>
      <c r="C1240" s="7">
        <v>11.17</v>
      </c>
      <c r="D1240" s="6">
        <f t="shared" si="19"/>
        <v>37287</v>
      </c>
    </row>
    <row r="1241" spans="1:4" x14ac:dyDescent="0.25">
      <c r="A1241" s="6">
        <v>37265</v>
      </c>
      <c r="B1241" s="7">
        <v>10.52</v>
      </c>
      <c r="C1241" s="7">
        <v>11</v>
      </c>
      <c r="D1241" s="6">
        <f t="shared" si="19"/>
        <v>37287</v>
      </c>
    </row>
    <row r="1242" spans="1:4" x14ac:dyDescent="0.25">
      <c r="A1242" s="6">
        <v>37266</v>
      </c>
      <c r="B1242" s="7">
        <v>10.4</v>
      </c>
      <c r="C1242" s="7">
        <v>10.9</v>
      </c>
      <c r="D1242" s="6">
        <f t="shared" si="19"/>
        <v>37287</v>
      </c>
    </row>
    <row r="1243" spans="1:4" x14ac:dyDescent="0.25">
      <c r="A1243" s="6">
        <v>37267</v>
      </c>
      <c r="B1243" s="7">
        <v>10.55</v>
      </c>
      <c r="C1243" s="7">
        <v>11.05</v>
      </c>
      <c r="D1243" s="6">
        <f t="shared" si="19"/>
        <v>37287</v>
      </c>
    </row>
    <row r="1244" spans="1:4" x14ac:dyDescent="0.25">
      <c r="A1244" s="6">
        <v>37270</v>
      </c>
      <c r="B1244" s="7">
        <v>10.65</v>
      </c>
      <c r="C1244" s="7">
        <v>11.08</v>
      </c>
      <c r="D1244" s="6">
        <f t="shared" si="19"/>
        <v>37287</v>
      </c>
    </row>
    <row r="1245" spans="1:4" x14ac:dyDescent="0.25">
      <c r="A1245" s="6">
        <v>37271</v>
      </c>
      <c r="B1245" s="7">
        <v>10.48</v>
      </c>
      <c r="C1245" s="7">
        <v>11</v>
      </c>
      <c r="D1245" s="6">
        <f t="shared" si="19"/>
        <v>37287</v>
      </c>
    </row>
    <row r="1246" spans="1:4" x14ac:dyDescent="0.25">
      <c r="A1246" s="6">
        <v>37272</v>
      </c>
      <c r="B1246" s="7">
        <v>10.23</v>
      </c>
      <c r="C1246" s="7">
        <v>10.87</v>
      </c>
      <c r="D1246" s="6">
        <f t="shared" si="19"/>
        <v>37287</v>
      </c>
    </row>
    <row r="1247" spans="1:4" x14ac:dyDescent="0.25">
      <c r="A1247" s="6">
        <v>37273</v>
      </c>
      <c r="B1247" s="7">
        <v>10.220000000000001</v>
      </c>
      <c r="C1247" s="7">
        <v>10.73</v>
      </c>
      <c r="D1247" s="6">
        <f t="shared" si="19"/>
        <v>37287</v>
      </c>
    </row>
    <row r="1248" spans="1:4" x14ac:dyDescent="0.25">
      <c r="A1248" s="6">
        <v>37274</v>
      </c>
      <c r="B1248" s="7">
        <v>10.43</v>
      </c>
      <c r="C1248" s="7">
        <v>10.88</v>
      </c>
      <c r="D1248" s="6">
        <f t="shared" si="19"/>
        <v>37287</v>
      </c>
    </row>
    <row r="1249" spans="1:4" x14ac:dyDescent="0.25">
      <c r="A1249" s="6">
        <v>37277</v>
      </c>
      <c r="B1249" s="7">
        <v>10.41</v>
      </c>
      <c r="C1249" s="7">
        <v>10.83</v>
      </c>
      <c r="D1249" s="6">
        <f t="shared" si="19"/>
        <v>37287</v>
      </c>
    </row>
    <row r="1250" spans="1:4" x14ac:dyDescent="0.25">
      <c r="A1250" s="6">
        <v>37278</v>
      </c>
      <c r="B1250" s="7">
        <v>10.38</v>
      </c>
      <c r="C1250" s="7">
        <v>10.78</v>
      </c>
      <c r="D1250" s="6">
        <f t="shared" si="19"/>
        <v>37287</v>
      </c>
    </row>
    <row r="1251" spans="1:4" x14ac:dyDescent="0.25">
      <c r="A1251" s="6">
        <v>37279</v>
      </c>
      <c r="B1251" s="7">
        <v>10.28</v>
      </c>
      <c r="C1251" s="7">
        <v>10.8</v>
      </c>
      <c r="D1251" s="6">
        <f t="shared" si="19"/>
        <v>37287</v>
      </c>
    </row>
    <row r="1252" spans="1:4" x14ac:dyDescent="0.25">
      <c r="A1252" s="6">
        <v>37280</v>
      </c>
      <c r="B1252" s="7">
        <v>10.23</v>
      </c>
      <c r="C1252" s="7">
        <v>10.82</v>
      </c>
      <c r="D1252" s="6">
        <f t="shared" si="19"/>
        <v>37287</v>
      </c>
    </row>
    <row r="1253" spans="1:4" x14ac:dyDescent="0.25">
      <c r="A1253" s="6">
        <v>37281</v>
      </c>
      <c r="B1253" s="7">
        <v>10.19</v>
      </c>
      <c r="C1253" s="7">
        <v>10.64</v>
      </c>
      <c r="D1253" s="6">
        <f t="shared" si="19"/>
        <v>37287</v>
      </c>
    </row>
    <row r="1254" spans="1:4" x14ac:dyDescent="0.25">
      <c r="A1254" s="6">
        <v>37284</v>
      </c>
      <c r="B1254" s="7">
        <v>10.16</v>
      </c>
      <c r="C1254" s="7">
        <v>10.72</v>
      </c>
      <c r="D1254" s="6">
        <f t="shared" si="19"/>
        <v>37287</v>
      </c>
    </row>
    <row r="1255" spans="1:4" x14ac:dyDescent="0.25">
      <c r="A1255" s="6">
        <v>37285</v>
      </c>
      <c r="B1255" s="7">
        <v>10.24</v>
      </c>
      <c r="C1255" s="7">
        <v>10.73</v>
      </c>
      <c r="D1255" s="6">
        <f t="shared" si="19"/>
        <v>37287</v>
      </c>
    </row>
    <row r="1256" spans="1:4" x14ac:dyDescent="0.25">
      <c r="A1256" s="6">
        <v>37286</v>
      </c>
      <c r="B1256" s="7">
        <v>10.32</v>
      </c>
      <c r="C1256" s="7">
        <v>10.72</v>
      </c>
      <c r="D1256" s="6">
        <f t="shared" si="19"/>
        <v>37287</v>
      </c>
    </row>
    <row r="1257" spans="1:4" x14ac:dyDescent="0.25">
      <c r="A1257" s="6">
        <v>37287</v>
      </c>
      <c r="B1257" s="7">
        <v>10.36</v>
      </c>
      <c r="C1257" s="7">
        <v>10.64</v>
      </c>
      <c r="D1257" s="6">
        <f t="shared" si="19"/>
        <v>37287</v>
      </c>
    </row>
    <row r="1258" spans="1:4" x14ac:dyDescent="0.25">
      <c r="A1258" s="6">
        <v>37288</v>
      </c>
      <c r="B1258" s="7">
        <v>10.5</v>
      </c>
      <c r="C1258" s="7">
        <v>10.81</v>
      </c>
      <c r="D1258" s="6">
        <f t="shared" si="19"/>
        <v>37315</v>
      </c>
    </row>
    <row r="1259" spans="1:4" x14ac:dyDescent="0.25">
      <c r="A1259" s="6">
        <v>37291</v>
      </c>
      <c r="B1259" s="7">
        <v>10.49</v>
      </c>
      <c r="C1259" s="7">
        <v>10.73</v>
      </c>
      <c r="D1259" s="6">
        <f t="shared" si="19"/>
        <v>37315</v>
      </c>
    </row>
    <row r="1260" spans="1:4" x14ac:dyDescent="0.25">
      <c r="A1260" s="6">
        <v>37292</v>
      </c>
      <c r="B1260" s="7">
        <v>10.37</v>
      </c>
      <c r="C1260" s="7">
        <v>10.66</v>
      </c>
      <c r="D1260" s="6">
        <f t="shared" si="19"/>
        <v>37315</v>
      </c>
    </row>
    <row r="1261" spans="1:4" x14ac:dyDescent="0.25">
      <c r="A1261" s="6">
        <v>37293</v>
      </c>
      <c r="B1261" s="7">
        <v>10.47</v>
      </c>
      <c r="C1261" s="7">
        <v>10.82</v>
      </c>
      <c r="D1261" s="6">
        <f t="shared" si="19"/>
        <v>37315</v>
      </c>
    </row>
    <row r="1262" spans="1:4" x14ac:dyDescent="0.25">
      <c r="A1262" s="6">
        <v>37294</v>
      </c>
      <c r="B1262" s="7">
        <v>10.68</v>
      </c>
      <c r="C1262" s="7">
        <v>11.09</v>
      </c>
      <c r="D1262" s="6">
        <f t="shared" si="19"/>
        <v>37315</v>
      </c>
    </row>
    <row r="1263" spans="1:4" x14ac:dyDescent="0.25">
      <c r="A1263" s="6">
        <v>37295</v>
      </c>
      <c r="B1263" s="7">
        <v>10.53</v>
      </c>
      <c r="C1263" s="7">
        <v>10.88</v>
      </c>
      <c r="D1263" s="6">
        <f t="shared" si="19"/>
        <v>37315</v>
      </c>
    </row>
    <row r="1264" spans="1:4" x14ac:dyDescent="0.25">
      <c r="A1264" s="6">
        <v>37298</v>
      </c>
      <c r="B1264" s="7">
        <v>10.48</v>
      </c>
      <c r="C1264" s="7">
        <v>10.74</v>
      </c>
      <c r="D1264" s="6">
        <f t="shared" si="19"/>
        <v>37315</v>
      </c>
    </row>
    <row r="1265" spans="1:4" x14ac:dyDescent="0.25">
      <c r="A1265" s="6">
        <v>37299</v>
      </c>
      <c r="B1265" s="7">
        <v>10.48</v>
      </c>
      <c r="C1265" s="7">
        <v>10.73</v>
      </c>
      <c r="D1265" s="6">
        <f t="shared" si="19"/>
        <v>37315</v>
      </c>
    </row>
    <row r="1266" spans="1:4" x14ac:dyDescent="0.25">
      <c r="A1266" s="6">
        <v>37300</v>
      </c>
      <c r="B1266" s="7">
        <v>10.53</v>
      </c>
      <c r="C1266" s="7">
        <v>10.67</v>
      </c>
      <c r="D1266" s="6">
        <f t="shared" si="19"/>
        <v>37315</v>
      </c>
    </row>
    <row r="1267" spans="1:4" x14ac:dyDescent="0.25">
      <c r="A1267" s="6">
        <v>37302</v>
      </c>
      <c r="B1267" s="7">
        <v>10.51</v>
      </c>
      <c r="C1267" s="7">
        <v>10.74</v>
      </c>
      <c r="D1267" s="6">
        <f t="shared" si="19"/>
        <v>37315</v>
      </c>
    </row>
    <row r="1268" spans="1:4" x14ac:dyDescent="0.25">
      <c r="A1268" s="6">
        <v>37305</v>
      </c>
      <c r="B1268" s="7">
        <v>10.39</v>
      </c>
      <c r="C1268" s="7">
        <v>10.65</v>
      </c>
      <c r="D1268" s="6">
        <f t="shared" si="19"/>
        <v>37315</v>
      </c>
    </row>
    <row r="1269" spans="1:4" x14ac:dyDescent="0.25">
      <c r="A1269" s="6">
        <v>37306</v>
      </c>
      <c r="B1269" s="7">
        <v>10.29</v>
      </c>
      <c r="C1269" s="7">
        <v>10.52</v>
      </c>
      <c r="D1269" s="6">
        <f t="shared" si="19"/>
        <v>37315</v>
      </c>
    </row>
    <row r="1270" spans="1:4" x14ac:dyDescent="0.25">
      <c r="A1270" s="6">
        <v>37307</v>
      </c>
      <c r="B1270" s="7">
        <v>10.23</v>
      </c>
      <c r="C1270" s="7">
        <v>10.48</v>
      </c>
      <c r="D1270" s="6">
        <f t="shared" si="19"/>
        <v>37315</v>
      </c>
    </row>
    <row r="1271" spans="1:4" x14ac:dyDescent="0.25">
      <c r="A1271" s="6">
        <v>37308</v>
      </c>
      <c r="B1271" s="7">
        <v>10.3</v>
      </c>
      <c r="C1271" s="7">
        <v>10.36</v>
      </c>
      <c r="D1271" s="6">
        <f t="shared" si="19"/>
        <v>37315</v>
      </c>
    </row>
    <row r="1272" spans="1:4" x14ac:dyDescent="0.25">
      <c r="A1272" s="6">
        <v>37309</v>
      </c>
      <c r="B1272" s="7">
        <v>10.29</v>
      </c>
      <c r="C1272" s="7">
        <v>10.39</v>
      </c>
      <c r="D1272" s="6">
        <f t="shared" si="19"/>
        <v>37315</v>
      </c>
    </row>
    <row r="1273" spans="1:4" x14ac:dyDescent="0.25">
      <c r="A1273" s="6">
        <v>37312</v>
      </c>
      <c r="B1273" s="7">
        <v>10.18</v>
      </c>
      <c r="C1273" s="7">
        <v>10.23</v>
      </c>
      <c r="D1273" s="6">
        <f t="shared" si="19"/>
        <v>37315</v>
      </c>
    </row>
    <row r="1274" spans="1:4" x14ac:dyDescent="0.25">
      <c r="A1274" s="6">
        <v>37313</v>
      </c>
      <c r="B1274" s="7">
        <v>10.28</v>
      </c>
      <c r="C1274" s="7">
        <v>10.36</v>
      </c>
      <c r="D1274" s="6">
        <f t="shared" si="19"/>
        <v>37315</v>
      </c>
    </row>
    <row r="1275" spans="1:4" x14ac:dyDescent="0.25">
      <c r="A1275" s="6">
        <v>37314</v>
      </c>
      <c r="B1275" s="7">
        <v>10.210000000000001</v>
      </c>
      <c r="C1275" s="7">
        <v>10.32</v>
      </c>
      <c r="D1275" s="6">
        <f t="shared" si="19"/>
        <v>37315</v>
      </c>
    </row>
    <row r="1276" spans="1:4" x14ac:dyDescent="0.25">
      <c r="A1276" s="6">
        <v>37315</v>
      </c>
      <c r="B1276" s="7">
        <v>10.11</v>
      </c>
      <c r="C1276" s="7">
        <v>10.220000000000001</v>
      </c>
      <c r="D1276" s="6">
        <f t="shared" si="19"/>
        <v>37315</v>
      </c>
    </row>
    <row r="1277" spans="1:4" x14ac:dyDescent="0.25">
      <c r="A1277" s="6">
        <v>37319</v>
      </c>
      <c r="B1277" s="7">
        <v>9.93</v>
      </c>
      <c r="C1277" s="7">
        <v>10.029999999999999</v>
      </c>
      <c r="D1277" s="6">
        <f t="shared" si="19"/>
        <v>37346</v>
      </c>
    </row>
    <row r="1278" spans="1:4" x14ac:dyDescent="0.25">
      <c r="A1278" s="6">
        <v>37320</v>
      </c>
      <c r="B1278" s="7">
        <v>9.93</v>
      </c>
      <c r="C1278" s="7">
        <v>10.050000000000001</v>
      </c>
      <c r="D1278" s="6">
        <f t="shared" si="19"/>
        <v>37346</v>
      </c>
    </row>
    <row r="1279" spans="1:4" x14ac:dyDescent="0.25">
      <c r="A1279" s="6">
        <v>37321</v>
      </c>
      <c r="B1279" s="7">
        <v>9.9600000000000009</v>
      </c>
      <c r="C1279" s="7">
        <v>10.050000000000001</v>
      </c>
      <c r="D1279" s="6">
        <f t="shared" si="19"/>
        <v>37346</v>
      </c>
    </row>
    <row r="1280" spans="1:4" x14ac:dyDescent="0.25">
      <c r="A1280" s="6">
        <v>37322</v>
      </c>
      <c r="B1280" s="7">
        <v>10.02</v>
      </c>
      <c r="C1280" s="7">
        <v>10.15</v>
      </c>
      <c r="D1280" s="6">
        <f t="shared" si="19"/>
        <v>37346</v>
      </c>
    </row>
    <row r="1281" spans="1:4" x14ac:dyDescent="0.25">
      <c r="A1281" s="6">
        <v>37323</v>
      </c>
      <c r="B1281" s="7">
        <v>10.130000000000001</v>
      </c>
      <c r="C1281" s="7">
        <v>10.27</v>
      </c>
      <c r="D1281" s="6">
        <f t="shared" si="19"/>
        <v>37346</v>
      </c>
    </row>
    <row r="1282" spans="1:4" x14ac:dyDescent="0.25">
      <c r="A1282" s="6">
        <v>37326</v>
      </c>
      <c r="B1282" s="7">
        <v>10.28</v>
      </c>
      <c r="C1282" s="7">
        <v>10.39</v>
      </c>
      <c r="D1282" s="6">
        <f t="shared" si="19"/>
        <v>37346</v>
      </c>
    </row>
    <row r="1283" spans="1:4" x14ac:dyDescent="0.25">
      <c r="A1283" s="6">
        <v>37327</v>
      </c>
      <c r="B1283" s="7">
        <v>10.3</v>
      </c>
      <c r="C1283" s="7">
        <v>10.47</v>
      </c>
      <c r="D1283" s="6">
        <f t="shared" ref="D1283:D1346" si="20">EOMONTH(A1283,0)</f>
        <v>37346</v>
      </c>
    </row>
    <row r="1284" spans="1:4" x14ac:dyDescent="0.25">
      <c r="A1284" s="6">
        <v>37328</v>
      </c>
      <c r="B1284" s="7">
        <v>10.23</v>
      </c>
      <c r="C1284" s="7">
        <v>10.39</v>
      </c>
      <c r="D1284" s="6">
        <f t="shared" si="20"/>
        <v>37346</v>
      </c>
    </row>
    <row r="1285" spans="1:4" x14ac:dyDescent="0.25">
      <c r="A1285" s="6">
        <v>37329</v>
      </c>
      <c r="B1285" s="7">
        <v>10.23</v>
      </c>
      <c r="C1285" s="7">
        <v>10.39</v>
      </c>
      <c r="D1285" s="6">
        <f t="shared" si="20"/>
        <v>37346</v>
      </c>
    </row>
    <row r="1286" spans="1:4" x14ac:dyDescent="0.25">
      <c r="A1286" s="6">
        <v>37330</v>
      </c>
      <c r="B1286" s="7">
        <v>10.19</v>
      </c>
      <c r="C1286" s="7">
        <v>10.39</v>
      </c>
      <c r="D1286" s="6">
        <f t="shared" si="20"/>
        <v>37346</v>
      </c>
    </row>
    <row r="1287" spans="1:4" x14ac:dyDescent="0.25">
      <c r="A1287" s="6">
        <v>37333</v>
      </c>
      <c r="B1287" s="7">
        <v>10.3</v>
      </c>
      <c r="C1287" s="7">
        <v>10.4</v>
      </c>
      <c r="D1287" s="6">
        <f t="shared" si="20"/>
        <v>37346</v>
      </c>
    </row>
    <row r="1288" spans="1:4" x14ac:dyDescent="0.25">
      <c r="A1288" s="6">
        <v>37334</v>
      </c>
      <c r="B1288" s="7">
        <v>10.210000000000001</v>
      </c>
      <c r="C1288" s="7">
        <v>10.44</v>
      </c>
      <c r="D1288" s="6">
        <f t="shared" si="20"/>
        <v>37346</v>
      </c>
    </row>
    <row r="1289" spans="1:4" x14ac:dyDescent="0.25">
      <c r="A1289" s="6">
        <v>37335</v>
      </c>
      <c r="B1289" s="7">
        <v>10.37</v>
      </c>
      <c r="C1289" s="7">
        <v>10.55</v>
      </c>
      <c r="D1289" s="6">
        <f t="shared" si="20"/>
        <v>37346</v>
      </c>
    </row>
    <row r="1290" spans="1:4" x14ac:dyDescent="0.25">
      <c r="A1290" s="6">
        <v>37336</v>
      </c>
      <c r="B1290" s="7">
        <v>10.33</v>
      </c>
      <c r="C1290" s="7">
        <v>10.51</v>
      </c>
      <c r="D1290" s="6">
        <f t="shared" si="20"/>
        <v>37346</v>
      </c>
    </row>
    <row r="1291" spans="1:4" x14ac:dyDescent="0.25">
      <c r="A1291" s="6">
        <v>37340</v>
      </c>
      <c r="B1291" s="7">
        <v>10.130000000000001</v>
      </c>
      <c r="C1291" s="7">
        <v>10.3</v>
      </c>
      <c r="D1291" s="6">
        <f t="shared" si="20"/>
        <v>37346</v>
      </c>
    </row>
    <row r="1292" spans="1:4" x14ac:dyDescent="0.25">
      <c r="A1292" s="6">
        <v>37341</v>
      </c>
      <c r="B1292" s="7">
        <v>10.06</v>
      </c>
      <c r="C1292" s="7">
        <v>10.3</v>
      </c>
      <c r="D1292" s="6">
        <f t="shared" si="20"/>
        <v>37346</v>
      </c>
    </row>
    <row r="1293" spans="1:4" x14ac:dyDescent="0.25">
      <c r="A1293" s="6">
        <v>37342</v>
      </c>
      <c r="B1293" s="7">
        <v>10.02</v>
      </c>
      <c r="C1293" s="7">
        <v>10.26</v>
      </c>
      <c r="D1293" s="6">
        <f t="shared" si="20"/>
        <v>37346</v>
      </c>
    </row>
    <row r="1294" spans="1:4" x14ac:dyDescent="0.25">
      <c r="A1294" s="6">
        <v>37343</v>
      </c>
      <c r="B1294" s="7">
        <v>10.27</v>
      </c>
      <c r="C1294" s="7">
        <v>10.34</v>
      </c>
      <c r="D1294" s="6">
        <f t="shared" si="20"/>
        <v>37346</v>
      </c>
    </row>
    <row r="1295" spans="1:4" x14ac:dyDescent="0.25">
      <c r="A1295" s="6">
        <v>37348</v>
      </c>
      <c r="B1295" s="7">
        <v>10.199999999999999</v>
      </c>
      <c r="C1295" s="7">
        <v>10.32</v>
      </c>
      <c r="D1295" s="6">
        <f t="shared" si="20"/>
        <v>37376</v>
      </c>
    </row>
    <row r="1296" spans="1:4" x14ac:dyDescent="0.25">
      <c r="A1296" s="6">
        <v>37349</v>
      </c>
      <c r="B1296" s="7">
        <v>10.119999999999999</v>
      </c>
      <c r="C1296" s="7">
        <v>10.24</v>
      </c>
      <c r="D1296" s="6">
        <f t="shared" si="20"/>
        <v>37376</v>
      </c>
    </row>
    <row r="1297" spans="1:4" x14ac:dyDescent="0.25">
      <c r="A1297" s="6">
        <v>37350</v>
      </c>
      <c r="B1297" s="7">
        <v>10.23</v>
      </c>
      <c r="C1297" s="7">
        <v>10.29</v>
      </c>
      <c r="D1297" s="6">
        <f t="shared" si="20"/>
        <v>37376</v>
      </c>
    </row>
    <row r="1298" spans="1:4" x14ac:dyDescent="0.25">
      <c r="A1298" s="6">
        <v>37351</v>
      </c>
      <c r="B1298" s="7">
        <v>10.23</v>
      </c>
      <c r="C1298" s="7">
        <v>10.3</v>
      </c>
      <c r="D1298" s="6">
        <f t="shared" si="20"/>
        <v>37376</v>
      </c>
    </row>
    <row r="1299" spans="1:4" x14ac:dyDescent="0.25">
      <c r="A1299" s="6">
        <v>37354</v>
      </c>
      <c r="B1299" s="7">
        <v>10.24</v>
      </c>
      <c r="C1299" s="7">
        <v>10.32</v>
      </c>
      <c r="D1299" s="6">
        <f t="shared" si="20"/>
        <v>37376</v>
      </c>
    </row>
    <row r="1300" spans="1:4" x14ac:dyDescent="0.25">
      <c r="A1300" s="6">
        <v>37355</v>
      </c>
      <c r="B1300" s="7">
        <v>10.14</v>
      </c>
      <c r="C1300" s="7">
        <v>10.27</v>
      </c>
      <c r="D1300" s="6">
        <f t="shared" si="20"/>
        <v>37376</v>
      </c>
    </row>
    <row r="1301" spans="1:4" x14ac:dyDescent="0.25">
      <c r="A1301" s="6">
        <v>37356</v>
      </c>
      <c r="B1301" s="7">
        <v>10.11</v>
      </c>
      <c r="C1301" s="7">
        <v>10.28</v>
      </c>
      <c r="D1301" s="6">
        <f t="shared" si="20"/>
        <v>37376</v>
      </c>
    </row>
    <row r="1302" spans="1:4" x14ac:dyDescent="0.25">
      <c r="A1302" s="6">
        <v>37357</v>
      </c>
      <c r="B1302" s="7">
        <v>10.050000000000001</v>
      </c>
      <c r="C1302" s="7">
        <v>10.25</v>
      </c>
      <c r="D1302" s="6">
        <f t="shared" si="20"/>
        <v>37376</v>
      </c>
    </row>
    <row r="1303" spans="1:4" x14ac:dyDescent="0.25">
      <c r="A1303" s="6">
        <v>37358</v>
      </c>
      <c r="B1303" s="7">
        <v>10.09</v>
      </c>
      <c r="C1303" s="7">
        <v>10.27</v>
      </c>
      <c r="D1303" s="6">
        <f t="shared" si="20"/>
        <v>37376</v>
      </c>
    </row>
    <row r="1304" spans="1:4" x14ac:dyDescent="0.25">
      <c r="A1304" s="6">
        <v>37361</v>
      </c>
      <c r="B1304" s="7">
        <v>10.09</v>
      </c>
      <c r="C1304" s="7">
        <v>10.25</v>
      </c>
      <c r="D1304" s="6">
        <f t="shared" si="20"/>
        <v>37376</v>
      </c>
    </row>
    <row r="1305" spans="1:4" x14ac:dyDescent="0.25">
      <c r="A1305" s="6">
        <v>37362</v>
      </c>
      <c r="B1305" s="7">
        <v>10.1</v>
      </c>
      <c r="C1305" s="7">
        <v>10.199999999999999</v>
      </c>
      <c r="D1305" s="6">
        <f t="shared" si="20"/>
        <v>37376</v>
      </c>
    </row>
    <row r="1306" spans="1:4" x14ac:dyDescent="0.25">
      <c r="A1306" s="6">
        <v>37363</v>
      </c>
      <c r="B1306" s="7">
        <v>10.050000000000001</v>
      </c>
      <c r="C1306" s="7">
        <v>10.18</v>
      </c>
      <c r="D1306" s="6">
        <f t="shared" si="20"/>
        <v>37376</v>
      </c>
    </row>
    <row r="1307" spans="1:4" x14ac:dyDescent="0.25">
      <c r="A1307" s="6">
        <v>37364</v>
      </c>
      <c r="B1307" s="7">
        <v>10.039999999999999</v>
      </c>
      <c r="C1307" s="7">
        <v>10.130000000000001</v>
      </c>
      <c r="D1307" s="6">
        <f t="shared" si="20"/>
        <v>37376</v>
      </c>
    </row>
    <row r="1308" spans="1:4" x14ac:dyDescent="0.25">
      <c r="A1308" s="6">
        <v>37365</v>
      </c>
      <c r="B1308" s="7">
        <v>9.9700000000000006</v>
      </c>
      <c r="C1308" s="7">
        <v>10.1</v>
      </c>
      <c r="D1308" s="6">
        <f t="shared" si="20"/>
        <v>37376</v>
      </c>
    </row>
    <row r="1309" spans="1:4" x14ac:dyDescent="0.25">
      <c r="A1309" s="6">
        <v>37369</v>
      </c>
      <c r="B1309" s="7">
        <v>10</v>
      </c>
      <c r="C1309" s="7">
        <v>10.130000000000001</v>
      </c>
      <c r="D1309" s="6">
        <f t="shared" si="20"/>
        <v>37376</v>
      </c>
    </row>
    <row r="1310" spans="1:4" x14ac:dyDescent="0.25">
      <c r="A1310" s="6">
        <v>37370</v>
      </c>
      <c r="B1310" s="7">
        <v>9.94</v>
      </c>
      <c r="C1310" s="7">
        <v>10.14</v>
      </c>
      <c r="D1310" s="6">
        <f t="shared" si="20"/>
        <v>37376</v>
      </c>
    </row>
    <row r="1311" spans="1:4" x14ac:dyDescent="0.25">
      <c r="A1311" s="6">
        <v>37371</v>
      </c>
      <c r="B1311" s="7">
        <v>9.86</v>
      </c>
      <c r="C1311" s="7">
        <v>10.07</v>
      </c>
      <c r="D1311" s="6">
        <f t="shared" si="20"/>
        <v>37376</v>
      </c>
    </row>
    <row r="1312" spans="1:4" x14ac:dyDescent="0.25">
      <c r="A1312" s="6">
        <v>37372</v>
      </c>
      <c r="B1312" s="7">
        <v>9.8800000000000008</v>
      </c>
      <c r="C1312" s="7">
        <v>10.039999999999999</v>
      </c>
      <c r="D1312" s="6">
        <f t="shared" si="20"/>
        <v>37376</v>
      </c>
    </row>
    <row r="1313" spans="1:4" x14ac:dyDescent="0.25">
      <c r="A1313" s="6">
        <v>37375</v>
      </c>
      <c r="B1313" s="7">
        <v>9.92</v>
      </c>
      <c r="C1313" s="7">
        <v>10.08</v>
      </c>
      <c r="D1313" s="6">
        <f t="shared" si="20"/>
        <v>37376</v>
      </c>
    </row>
    <row r="1314" spans="1:4" x14ac:dyDescent="0.25">
      <c r="A1314" s="6">
        <v>37376</v>
      </c>
      <c r="B1314" s="7">
        <v>9.94</v>
      </c>
      <c r="C1314" s="7">
        <v>10.1</v>
      </c>
      <c r="D1314" s="6">
        <f t="shared" si="20"/>
        <v>37376</v>
      </c>
    </row>
    <row r="1315" spans="1:4" x14ac:dyDescent="0.25">
      <c r="A1315" s="6">
        <v>37378</v>
      </c>
      <c r="B1315" s="7">
        <v>9.93</v>
      </c>
      <c r="C1315" s="7">
        <v>10.1</v>
      </c>
      <c r="D1315" s="6">
        <f t="shared" si="20"/>
        <v>37407</v>
      </c>
    </row>
    <row r="1316" spans="1:4" x14ac:dyDescent="0.25">
      <c r="A1316" s="6">
        <v>37382</v>
      </c>
      <c r="B1316" s="7">
        <v>9.98</v>
      </c>
      <c r="C1316" s="7">
        <v>10.119999999999999</v>
      </c>
      <c r="D1316" s="6">
        <f t="shared" si="20"/>
        <v>37407</v>
      </c>
    </row>
    <row r="1317" spans="1:4" x14ac:dyDescent="0.25">
      <c r="A1317" s="6">
        <v>37383</v>
      </c>
      <c r="B1317" s="7">
        <v>9.92</v>
      </c>
      <c r="C1317" s="7">
        <v>9.9700000000000006</v>
      </c>
      <c r="D1317" s="6">
        <f t="shared" si="20"/>
        <v>37407</v>
      </c>
    </row>
    <row r="1318" spans="1:4" x14ac:dyDescent="0.25">
      <c r="A1318" s="6">
        <v>37384</v>
      </c>
      <c r="B1318" s="7">
        <v>9.92</v>
      </c>
      <c r="C1318" s="7">
        <v>9.94</v>
      </c>
      <c r="D1318" s="6">
        <f t="shared" si="20"/>
        <v>37407</v>
      </c>
    </row>
    <row r="1319" spans="1:4" x14ac:dyDescent="0.25">
      <c r="A1319" s="6">
        <v>37385</v>
      </c>
      <c r="B1319" s="7">
        <v>9.92</v>
      </c>
      <c r="C1319" s="7">
        <v>9.9600000000000009</v>
      </c>
      <c r="D1319" s="6">
        <f t="shared" si="20"/>
        <v>37407</v>
      </c>
    </row>
    <row r="1320" spans="1:4" x14ac:dyDescent="0.25">
      <c r="A1320" s="6">
        <v>37386</v>
      </c>
      <c r="B1320" s="7">
        <v>9.93</v>
      </c>
      <c r="C1320" s="7">
        <v>9.99</v>
      </c>
      <c r="D1320" s="6">
        <f t="shared" si="20"/>
        <v>37407</v>
      </c>
    </row>
    <row r="1321" spans="1:4" x14ac:dyDescent="0.25">
      <c r="A1321" s="6">
        <v>37389</v>
      </c>
      <c r="B1321" s="7">
        <v>9.93</v>
      </c>
      <c r="C1321" s="7">
        <v>9.9499999999999993</v>
      </c>
      <c r="D1321" s="6">
        <f t="shared" si="20"/>
        <v>37407</v>
      </c>
    </row>
    <row r="1322" spans="1:4" x14ac:dyDescent="0.25">
      <c r="A1322" s="6">
        <v>37390</v>
      </c>
      <c r="B1322" s="7">
        <v>9.9600000000000009</v>
      </c>
      <c r="C1322" s="7">
        <v>9.99</v>
      </c>
      <c r="D1322" s="6">
        <f t="shared" si="20"/>
        <v>37407</v>
      </c>
    </row>
    <row r="1323" spans="1:4" x14ac:dyDescent="0.25">
      <c r="A1323" s="6">
        <v>37391</v>
      </c>
      <c r="B1323" s="7">
        <v>9.92</v>
      </c>
      <c r="C1323" s="7">
        <v>9.9499999999999993</v>
      </c>
      <c r="D1323" s="6">
        <f t="shared" si="20"/>
        <v>37407</v>
      </c>
    </row>
    <row r="1324" spans="1:4" x14ac:dyDescent="0.25">
      <c r="A1324" s="6">
        <v>37392</v>
      </c>
      <c r="B1324" s="7">
        <v>9.91</v>
      </c>
      <c r="C1324" s="7">
        <v>9.92</v>
      </c>
      <c r="D1324" s="6">
        <f t="shared" si="20"/>
        <v>37407</v>
      </c>
    </row>
    <row r="1325" spans="1:4" x14ac:dyDescent="0.25">
      <c r="A1325" s="6">
        <v>37393</v>
      </c>
      <c r="B1325" s="7">
        <v>9.8800000000000008</v>
      </c>
      <c r="C1325" s="7">
        <v>9.91</v>
      </c>
      <c r="D1325" s="6">
        <f t="shared" si="20"/>
        <v>37407</v>
      </c>
    </row>
    <row r="1326" spans="1:4" x14ac:dyDescent="0.25">
      <c r="A1326" s="6">
        <v>37396</v>
      </c>
      <c r="B1326" s="7">
        <v>9.84</v>
      </c>
      <c r="C1326" s="7">
        <v>9.86</v>
      </c>
      <c r="D1326" s="6">
        <f t="shared" si="20"/>
        <v>37407</v>
      </c>
    </row>
    <row r="1327" spans="1:4" x14ac:dyDescent="0.25">
      <c r="A1327" s="6">
        <v>37397</v>
      </c>
      <c r="B1327" s="7">
        <v>9.73</v>
      </c>
      <c r="C1327" s="7">
        <v>9.7799999999999994</v>
      </c>
      <c r="D1327" s="6">
        <f t="shared" si="20"/>
        <v>37407</v>
      </c>
    </row>
    <row r="1328" spans="1:4" x14ac:dyDescent="0.25">
      <c r="A1328" s="6">
        <v>37398</v>
      </c>
      <c r="B1328" s="7">
        <v>9.7200000000000006</v>
      </c>
      <c r="C1328" s="7">
        <v>9.7799999999999994</v>
      </c>
      <c r="D1328" s="6">
        <f t="shared" si="20"/>
        <v>37407</v>
      </c>
    </row>
    <row r="1329" spans="1:4" x14ac:dyDescent="0.25">
      <c r="A1329" s="6">
        <v>37399</v>
      </c>
      <c r="B1329" s="7">
        <v>9.7200000000000006</v>
      </c>
      <c r="C1329" s="7">
        <v>9.7799999999999994</v>
      </c>
      <c r="D1329" s="6">
        <f t="shared" si="20"/>
        <v>37407</v>
      </c>
    </row>
    <row r="1330" spans="1:4" x14ac:dyDescent="0.25">
      <c r="A1330" s="6">
        <v>37400</v>
      </c>
      <c r="B1330" s="7">
        <v>9.7100000000000009</v>
      </c>
      <c r="C1330" s="7">
        <v>9.82</v>
      </c>
      <c r="D1330" s="6">
        <f t="shared" si="20"/>
        <v>37407</v>
      </c>
    </row>
    <row r="1331" spans="1:4" x14ac:dyDescent="0.25">
      <c r="A1331" s="6">
        <v>37403</v>
      </c>
      <c r="B1331" s="7">
        <v>9.6999999999999993</v>
      </c>
      <c r="C1331" s="7">
        <v>9.7799999999999994</v>
      </c>
      <c r="D1331" s="6">
        <f t="shared" si="20"/>
        <v>37407</v>
      </c>
    </row>
    <row r="1332" spans="1:4" x14ac:dyDescent="0.25">
      <c r="A1332" s="6">
        <v>37404</v>
      </c>
      <c r="B1332" s="7">
        <v>9.6999999999999993</v>
      </c>
      <c r="C1332" s="7">
        <v>9.7799999999999994</v>
      </c>
      <c r="D1332" s="6">
        <f t="shared" si="20"/>
        <v>37407</v>
      </c>
    </row>
    <row r="1333" spans="1:4" x14ac:dyDescent="0.25">
      <c r="A1333" s="6">
        <v>37405</v>
      </c>
      <c r="B1333" s="7">
        <v>9.59</v>
      </c>
      <c r="C1333" s="7">
        <v>9.58</v>
      </c>
      <c r="D1333" s="6">
        <f t="shared" si="20"/>
        <v>37407</v>
      </c>
    </row>
    <row r="1334" spans="1:4" x14ac:dyDescent="0.25">
      <c r="A1334" s="6">
        <v>37407</v>
      </c>
      <c r="B1334" s="7">
        <v>9.6</v>
      </c>
      <c r="C1334" s="7">
        <v>9.6</v>
      </c>
      <c r="D1334" s="6">
        <f t="shared" si="20"/>
        <v>37407</v>
      </c>
    </row>
    <row r="1335" spans="1:4" x14ac:dyDescent="0.25">
      <c r="A1335" s="6">
        <v>37410</v>
      </c>
      <c r="B1335" s="7">
        <v>9.49</v>
      </c>
      <c r="C1335" s="7">
        <v>9.6</v>
      </c>
      <c r="D1335" s="6">
        <f t="shared" si="20"/>
        <v>37437</v>
      </c>
    </row>
    <row r="1336" spans="1:4" x14ac:dyDescent="0.25">
      <c r="A1336" s="6">
        <v>37411</v>
      </c>
      <c r="B1336" s="7">
        <v>9.51</v>
      </c>
      <c r="C1336" s="7">
        <v>9.66</v>
      </c>
      <c r="D1336" s="6">
        <f t="shared" si="20"/>
        <v>37437</v>
      </c>
    </row>
    <row r="1337" spans="1:4" x14ac:dyDescent="0.25">
      <c r="A1337" s="6">
        <v>37412</v>
      </c>
      <c r="B1337" s="7">
        <v>9.48</v>
      </c>
      <c r="C1337" s="7">
        <v>9.64</v>
      </c>
      <c r="D1337" s="6">
        <f t="shared" si="20"/>
        <v>37437</v>
      </c>
    </row>
    <row r="1338" spans="1:4" x14ac:dyDescent="0.25">
      <c r="A1338" s="6">
        <v>37413</v>
      </c>
      <c r="B1338" s="7">
        <v>9.3800000000000008</v>
      </c>
      <c r="C1338" s="7">
        <v>9.61</v>
      </c>
      <c r="D1338" s="6">
        <f t="shared" si="20"/>
        <v>37437</v>
      </c>
    </row>
    <row r="1339" spans="1:4" x14ac:dyDescent="0.25">
      <c r="A1339" s="6">
        <v>37414</v>
      </c>
      <c r="B1339" s="7">
        <v>9.32</v>
      </c>
      <c r="C1339" s="7">
        <v>9.5</v>
      </c>
      <c r="D1339" s="6">
        <f t="shared" si="20"/>
        <v>37437</v>
      </c>
    </row>
    <row r="1340" spans="1:4" x14ac:dyDescent="0.25">
      <c r="A1340" s="6">
        <v>37417</v>
      </c>
      <c r="B1340" s="7">
        <v>9.2799999999999994</v>
      </c>
      <c r="C1340" s="7">
        <v>9.4700000000000006</v>
      </c>
      <c r="D1340" s="6">
        <f t="shared" si="20"/>
        <v>37437</v>
      </c>
    </row>
    <row r="1341" spans="1:4" x14ac:dyDescent="0.25">
      <c r="A1341" s="6">
        <v>37418</v>
      </c>
      <c r="B1341" s="7">
        <v>9.2799999999999994</v>
      </c>
      <c r="C1341" s="7">
        <v>9.51</v>
      </c>
      <c r="D1341" s="6">
        <f t="shared" si="20"/>
        <v>37437</v>
      </c>
    </row>
    <row r="1342" spans="1:4" x14ac:dyDescent="0.25">
      <c r="A1342" s="6">
        <v>37419</v>
      </c>
      <c r="B1342" s="7">
        <v>9.23</v>
      </c>
      <c r="C1342" s="7">
        <v>9.41</v>
      </c>
      <c r="D1342" s="6">
        <f t="shared" si="20"/>
        <v>37437</v>
      </c>
    </row>
    <row r="1343" spans="1:4" x14ac:dyDescent="0.25">
      <c r="A1343" s="6">
        <v>37420</v>
      </c>
      <c r="B1343" s="7">
        <v>9.09</v>
      </c>
      <c r="C1343" s="7">
        <v>9.3000000000000007</v>
      </c>
      <c r="D1343" s="6">
        <f t="shared" si="20"/>
        <v>37437</v>
      </c>
    </row>
    <row r="1344" spans="1:4" x14ac:dyDescent="0.25">
      <c r="A1344" s="6">
        <v>37421</v>
      </c>
      <c r="B1344" s="7">
        <v>9.1</v>
      </c>
      <c r="C1344" s="7">
        <v>9.26</v>
      </c>
      <c r="D1344" s="6">
        <f t="shared" si="20"/>
        <v>37437</v>
      </c>
    </row>
    <row r="1345" spans="1:4" x14ac:dyDescent="0.25">
      <c r="A1345" s="6">
        <v>37424</v>
      </c>
      <c r="B1345" s="7">
        <v>9.1199999999999992</v>
      </c>
      <c r="C1345" s="7">
        <v>9.27</v>
      </c>
      <c r="D1345" s="6">
        <f t="shared" si="20"/>
        <v>37437</v>
      </c>
    </row>
    <row r="1346" spans="1:4" x14ac:dyDescent="0.25">
      <c r="A1346" s="6">
        <v>37425</v>
      </c>
      <c r="B1346" s="7">
        <v>9.01</v>
      </c>
      <c r="C1346" s="7">
        <v>9.19</v>
      </c>
      <c r="D1346" s="6">
        <f t="shared" si="20"/>
        <v>37437</v>
      </c>
    </row>
    <row r="1347" spans="1:4" x14ac:dyDescent="0.25">
      <c r="A1347" s="6">
        <v>37426</v>
      </c>
      <c r="B1347" s="7">
        <v>8.99</v>
      </c>
      <c r="C1347" s="7">
        <v>9.17</v>
      </c>
      <c r="D1347" s="6">
        <f t="shared" ref="D1347:D1410" si="21">EOMONTH(A1347,0)</f>
        <v>37437</v>
      </c>
    </row>
    <row r="1348" spans="1:4" x14ac:dyDescent="0.25">
      <c r="A1348" s="6">
        <v>37427</v>
      </c>
      <c r="B1348" s="7">
        <v>8.93</v>
      </c>
      <c r="C1348" s="7">
        <v>9.15</v>
      </c>
      <c r="D1348" s="6">
        <f t="shared" si="21"/>
        <v>37437</v>
      </c>
    </row>
    <row r="1349" spans="1:4" x14ac:dyDescent="0.25">
      <c r="A1349" s="6">
        <v>37428</v>
      </c>
      <c r="B1349" s="7">
        <v>8.94</v>
      </c>
      <c r="C1349" s="7">
        <v>9.1300000000000008</v>
      </c>
      <c r="D1349" s="6">
        <f t="shared" si="21"/>
        <v>37437</v>
      </c>
    </row>
    <row r="1350" spans="1:4" x14ac:dyDescent="0.25">
      <c r="A1350" s="6">
        <v>37431</v>
      </c>
      <c r="B1350" s="7">
        <v>8.9</v>
      </c>
      <c r="C1350" s="7">
        <v>9.09</v>
      </c>
      <c r="D1350" s="6">
        <f t="shared" si="21"/>
        <v>37437</v>
      </c>
    </row>
    <row r="1351" spans="1:4" x14ac:dyDescent="0.25">
      <c r="A1351" s="6">
        <v>37432</v>
      </c>
      <c r="B1351" s="7">
        <v>8.82</v>
      </c>
      <c r="C1351" s="7">
        <v>9</v>
      </c>
      <c r="D1351" s="6">
        <f t="shared" si="21"/>
        <v>37437</v>
      </c>
    </row>
    <row r="1352" spans="1:4" x14ac:dyDescent="0.25">
      <c r="A1352" s="6">
        <v>37433</v>
      </c>
      <c r="B1352" s="7">
        <v>8.74</v>
      </c>
      <c r="C1352" s="7">
        <v>9.0299999999999994</v>
      </c>
      <c r="D1352" s="6">
        <f t="shared" si="21"/>
        <v>37437</v>
      </c>
    </row>
    <row r="1353" spans="1:4" x14ac:dyDescent="0.25">
      <c r="A1353" s="6">
        <v>37434</v>
      </c>
      <c r="B1353" s="7">
        <v>8.75</v>
      </c>
      <c r="C1353" s="7">
        <v>9.01</v>
      </c>
      <c r="D1353" s="6">
        <f t="shared" si="21"/>
        <v>37437</v>
      </c>
    </row>
    <row r="1354" spans="1:4" x14ac:dyDescent="0.25">
      <c r="A1354" s="6">
        <v>37435</v>
      </c>
      <c r="B1354" s="7">
        <v>8.74</v>
      </c>
      <c r="C1354" s="7">
        <v>8.9700000000000006</v>
      </c>
      <c r="D1354" s="6">
        <f t="shared" si="21"/>
        <v>37437</v>
      </c>
    </row>
    <row r="1355" spans="1:4" x14ac:dyDescent="0.25">
      <c r="A1355" s="6">
        <v>37438</v>
      </c>
      <c r="B1355" s="7">
        <v>8.73</v>
      </c>
      <c r="C1355" s="7">
        <v>8.93</v>
      </c>
      <c r="D1355" s="6">
        <f t="shared" si="21"/>
        <v>37468</v>
      </c>
    </row>
    <row r="1356" spans="1:4" x14ac:dyDescent="0.25">
      <c r="A1356" s="6">
        <v>37439</v>
      </c>
      <c r="B1356" s="7">
        <v>8.74</v>
      </c>
      <c r="C1356" s="7">
        <v>8.8800000000000008</v>
      </c>
      <c r="D1356" s="6">
        <f t="shared" si="21"/>
        <v>37468</v>
      </c>
    </row>
    <row r="1357" spans="1:4" x14ac:dyDescent="0.25">
      <c r="A1357" s="6">
        <v>37440</v>
      </c>
      <c r="B1357" s="7">
        <v>8.93</v>
      </c>
      <c r="C1357" s="7">
        <v>9.1300000000000008</v>
      </c>
      <c r="D1357" s="6">
        <f t="shared" si="21"/>
        <v>37468</v>
      </c>
    </row>
    <row r="1358" spans="1:4" x14ac:dyDescent="0.25">
      <c r="A1358" s="6">
        <v>37441</v>
      </c>
      <c r="B1358" s="7">
        <v>8.93</v>
      </c>
      <c r="C1358" s="7">
        <v>9</v>
      </c>
      <c r="D1358" s="6">
        <f t="shared" si="21"/>
        <v>37468</v>
      </c>
    </row>
    <row r="1359" spans="1:4" x14ac:dyDescent="0.25">
      <c r="A1359" s="6">
        <v>37442</v>
      </c>
      <c r="B1359" s="7">
        <v>8.93</v>
      </c>
      <c r="C1359" s="7">
        <v>9.02</v>
      </c>
      <c r="D1359" s="6">
        <f t="shared" si="21"/>
        <v>37468</v>
      </c>
    </row>
    <row r="1360" spans="1:4" x14ac:dyDescent="0.25">
      <c r="A1360" s="6">
        <v>37445</v>
      </c>
      <c r="B1360" s="7">
        <v>8.89</v>
      </c>
      <c r="C1360" s="7">
        <v>9.02</v>
      </c>
      <c r="D1360" s="6">
        <f t="shared" si="21"/>
        <v>37468</v>
      </c>
    </row>
    <row r="1361" spans="1:4" x14ac:dyDescent="0.25">
      <c r="A1361" s="6">
        <v>37446</v>
      </c>
      <c r="B1361" s="7">
        <v>8.93</v>
      </c>
      <c r="C1361" s="7">
        <v>9.0299999999999994</v>
      </c>
      <c r="D1361" s="6">
        <f t="shared" si="21"/>
        <v>37468</v>
      </c>
    </row>
    <row r="1362" spans="1:4" x14ac:dyDescent="0.25">
      <c r="A1362" s="6">
        <v>37447</v>
      </c>
      <c r="B1362" s="7">
        <v>8.91</v>
      </c>
      <c r="C1362" s="7">
        <v>9.0399999999999991</v>
      </c>
      <c r="D1362" s="6">
        <f t="shared" si="21"/>
        <v>37468</v>
      </c>
    </row>
    <row r="1363" spans="1:4" x14ac:dyDescent="0.25">
      <c r="A1363" s="6">
        <v>37448</v>
      </c>
      <c r="B1363" s="7">
        <v>8.86</v>
      </c>
      <c r="C1363" s="7">
        <v>9.01</v>
      </c>
      <c r="D1363" s="6">
        <f t="shared" si="21"/>
        <v>37468</v>
      </c>
    </row>
    <row r="1364" spans="1:4" x14ac:dyDescent="0.25">
      <c r="A1364" s="6">
        <v>37449</v>
      </c>
      <c r="B1364" s="7">
        <v>8.82</v>
      </c>
      <c r="C1364" s="7">
        <v>8.91</v>
      </c>
      <c r="D1364" s="6">
        <f t="shared" si="21"/>
        <v>37468</v>
      </c>
    </row>
    <row r="1365" spans="1:4" x14ac:dyDescent="0.25">
      <c r="A1365" s="6">
        <v>37452</v>
      </c>
      <c r="B1365" s="7">
        <v>8.7899999999999991</v>
      </c>
      <c r="C1365" s="7">
        <v>8.91</v>
      </c>
      <c r="D1365" s="6">
        <f t="shared" si="21"/>
        <v>37468</v>
      </c>
    </row>
    <row r="1366" spans="1:4" x14ac:dyDescent="0.25">
      <c r="A1366" s="6">
        <v>37453</v>
      </c>
      <c r="B1366" s="7">
        <v>8.7899999999999991</v>
      </c>
      <c r="C1366" s="7">
        <v>8.91</v>
      </c>
      <c r="D1366" s="6">
        <f t="shared" si="21"/>
        <v>37468</v>
      </c>
    </row>
    <row r="1367" spans="1:4" x14ac:dyDescent="0.25">
      <c r="A1367" s="6">
        <v>37454</v>
      </c>
      <c r="B1367" s="7">
        <v>8.74</v>
      </c>
      <c r="C1367" s="7">
        <v>8.8800000000000008</v>
      </c>
      <c r="D1367" s="6">
        <f t="shared" si="21"/>
        <v>37468</v>
      </c>
    </row>
    <row r="1368" spans="1:4" x14ac:dyDescent="0.25">
      <c r="A1368" s="6">
        <v>37455</v>
      </c>
      <c r="B1368" s="7">
        <v>8.7899999999999991</v>
      </c>
      <c r="C1368" s="7">
        <v>8.8800000000000008</v>
      </c>
      <c r="D1368" s="6">
        <f t="shared" si="21"/>
        <v>37468</v>
      </c>
    </row>
    <row r="1369" spans="1:4" x14ac:dyDescent="0.25">
      <c r="A1369" s="6">
        <v>37456</v>
      </c>
      <c r="B1369" s="7">
        <v>8.75</v>
      </c>
      <c r="C1369" s="7">
        <v>8.8800000000000008</v>
      </c>
      <c r="D1369" s="6">
        <f t="shared" si="21"/>
        <v>37468</v>
      </c>
    </row>
    <row r="1370" spans="1:4" x14ac:dyDescent="0.25">
      <c r="A1370" s="6">
        <v>37459</v>
      </c>
      <c r="B1370" s="7">
        <v>8.7100000000000009</v>
      </c>
      <c r="C1370" s="7">
        <v>8.76</v>
      </c>
      <c r="D1370" s="6">
        <f t="shared" si="21"/>
        <v>37468</v>
      </c>
    </row>
    <row r="1371" spans="1:4" x14ac:dyDescent="0.25">
      <c r="A1371" s="6">
        <v>37460</v>
      </c>
      <c r="B1371" s="7">
        <v>8.6999999999999993</v>
      </c>
      <c r="C1371" s="7">
        <v>8.76</v>
      </c>
      <c r="D1371" s="6">
        <f t="shared" si="21"/>
        <v>37468</v>
      </c>
    </row>
    <row r="1372" spans="1:4" x14ac:dyDescent="0.25">
      <c r="A1372" s="6">
        <v>37461</v>
      </c>
      <c r="B1372" s="7">
        <v>8.76</v>
      </c>
      <c r="C1372" s="7">
        <v>8.82</v>
      </c>
      <c r="D1372" s="6">
        <f t="shared" si="21"/>
        <v>37468</v>
      </c>
    </row>
    <row r="1373" spans="1:4" x14ac:dyDescent="0.25">
      <c r="A1373" s="6">
        <v>37462</v>
      </c>
      <c r="B1373" s="7">
        <v>8.74</v>
      </c>
      <c r="C1373" s="7">
        <v>8.81</v>
      </c>
      <c r="D1373" s="6">
        <f t="shared" si="21"/>
        <v>37468</v>
      </c>
    </row>
    <row r="1374" spans="1:4" x14ac:dyDescent="0.25">
      <c r="A1374" s="6">
        <v>37463</v>
      </c>
      <c r="B1374" s="7">
        <v>8.73</v>
      </c>
      <c r="C1374" s="7">
        <v>8.82</v>
      </c>
      <c r="D1374" s="6">
        <f t="shared" si="21"/>
        <v>37468</v>
      </c>
    </row>
    <row r="1375" spans="1:4" x14ac:dyDescent="0.25">
      <c r="A1375" s="6">
        <v>37466</v>
      </c>
      <c r="B1375" s="7">
        <v>8.6300000000000008</v>
      </c>
      <c r="C1375" s="7">
        <v>8.73</v>
      </c>
      <c r="D1375" s="6">
        <f t="shared" si="21"/>
        <v>37468</v>
      </c>
    </row>
    <row r="1376" spans="1:4" x14ac:dyDescent="0.25">
      <c r="A1376" s="6">
        <v>37467</v>
      </c>
      <c r="B1376" s="7">
        <v>8.6</v>
      </c>
      <c r="C1376" s="7">
        <v>8.7200000000000006</v>
      </c>
      <c r="D1376" s="6">
        <f t="shared" si="21"/>
        <v>37468</v>
      </c>
    </row>
    <row r="1377" spans="1:4" x14ac:dyDescent="0.25">
      <c r="A1377" s="6">
        <v>37468</v>
      </c>
      <c r="B1377" s="7">
        <v>8.52</v>
      </c>
      <c r="C1377" s="7">
        <v>8.69</v>
      </c>
      <c r="D1377" s="6">
        <f t="shared" si="21"/>
        <v>37468</v>
      </c>
    </row>
    <row r="1378" spans="1:4" x14ac:dyDescent="0.25">
      <c r="A1378" s="6">
        <v>37469</v>
      </c>
      <c r="B1378" s="7">
        <v>8.4499999999999993</v>
      </c>
      <c r="C1378" s="7">
        <v>8.65</v>
      </c>
      <c r="D1378" s="6">
        <f t="shared" si="21"/>
        <v>37499</v>
      </c>
    </row>
    <row r="1379" spans="1:4" x14ac:dyDescent="0.25">
      <c r="A1379" s="6">
        <v>37470</v>
      </c>
      <c r="B1379" s="7">
        <v>8.41</v>
      </c>
      <c r="C1379" s="7">
        <v>8.66</v>
      </c>
      <c r="D1379" s="6">
        <f t="shared" si="21"/>
        <v>37499</v>
      </c>
    </row>
    <row r="1380" spans="1:4" x14ac:dyDescent="0.25">
      <c r="A1380" s="6">
        <v>37473</v>
      </c>
      <c r="B1380" s="7">
        <v>8.4</v>
      </c>
      <c r="C1380" s="7">
        <v>8.65</v>
      </c>
      <c r="D1380" s="6">
        <f t="shared" si="21"/>
        <v>37499</v>
      </c>
    </row>
    <row r="1381" spans="1:4" x14ac:dyDescent="0.25">
      <c r="A1381" s="6">
        <v>37474</v>
      </c>
      <c r="B1381" s="7">
        <v>8.4</v>
      </c>
      <c r="C1381" s="7">
        <v>8.64</v>
      </c>
      <c r="D1381" s="6">
        <f t="shared" si="21"/>
        <v>37499</v>
      </c>
    </row>
    <row r="1382" spans="1:4" x14ac:dyDescent="0.25">
      <c r="A1382" s="6">
        <v>37475</v>
      </c>
      <c r="B1382" s="7">
        <v>8.33</v>
      </c>
      <c r="C1382" s="7">
        <v>8.58</v>
      </c>
      <c r="D1382" s="6">
        <f t="shared" si="21"/>
        <v>37499</v>
      </c>
    </row>
    <row r="1383" spans="1:4" x14ac:dyDescent="0.25">
      <c r="A1383" s="6">
        <v>37476</v>
      </c>
      <c r="B1383" s="7">
        <v>8.32</v>
      </c>
      <c r="C1383" s="7">
        <v>8.57</v>
      </c>
      <c r="D1383" s="6">
        <f t="shared" si="21"/>
        <v>37499</v>
      </c>
    </row>
    <row r="1384" spans="1:4" x14ac:dyDescent="0.25">
      <c r="A1384" s="6">
        <v>37477</v>
      </c>
      <c r="B1384" s="7">
        <v>8.3000000000000007</v>
      </c>
      <c r="C1384" s="7">
        <v>8.57</v>
      </c>
      <c r="D1384" s="6">
        <f t="shared" si="21"/>
        <v>37499</v>
      </c>
    </row>
    <row r="1385" spans="1:4" x14ac:dyDescent="0.25">
      <c r="A1385" s="6">
        <v>37480</v>
      </c>
      <c r="B1385" s="7">
        <v>8.3000000000000007</v>
      </c>
      <c r="C1385" s="7">
        <v>8.58</v>
      </c>
      <c r="D1385" s="6">
        <f t="shared" si="21"/>
        <v>37499</v>
      </c>
    </row>
    <row r="1386" spans="1:4" x14ac:dyDescent="0.25">
      <c r="A1386" s="6">
        <v>37481</v>
      </c>
      <c r="B1386" s="7">
        <v>8.31</v>
      </c>
      <c r="C1386" s="7">
        <v>8.56</v>
      </c>
      <c r="D1386" s="6">
        <f t="shared" si="21"/>
        <v>37499</v>
      </c>
    </row>
    <row r="1387" spans="1:4" x14ac:dyDescent="0.25">
      <c r="A1387" s="6">
        <v>37482</v>
      </c>
      <c r="B1387" s="7">
        <v>8.2799999999999994</v>
      </c>
      <c r="C1387" s="7">
        <v>8.5500000000000007</v>
      </c>
      <c r="D1387" s="6">
        <f t="shared" si="21"/>
        <v>37499</v>
      </c>
    </row>
    <row r="1388" spans="1:4" x14ac:dyDescent="0.25">
      <c r="A1388" s="6">
        <v>37484</v>
      </c>
      <c r="B1388" s="7">
        <v>8.3000000000000007</v>
      </c>
      <c r="C1388" s="7">
        <v>8.58</v>
      </c>
      <c r="D1388" s="6">
        <f t="shared" si="21"/>
        <v>37499</v>
      </c>
    </row>
    <row r="1389" spans="1:4" x14ac:dyDescent="0.25">
      <c r="A1389" s="6">
        <v>37487</v>
      </c>
      <c r="B1389" s="7">
        <v>8.3000000000000007</v>
      </c>
      <c r="C1389" s="7">
        <v>8.58</v>
      </c>
      <c r="D1389" s="6">
        <f t="shared" si="21"/>
        <v>37499</v>
      </c>
    </row>
    <row r="1390" spans="1:4" x14ac:dyDescent="0.25">
      <c r="A1390" s="6">
        <v>37488</v>
      </c>
      <c r="B1390" s="7">
        <v>8.2899999999999991</v>
      </c>
      <c r="C1390" s="7">
        <v>8.58</v>
      </c>
      <c r="D1390" s="6">
        <f t="shared" si="21"/>
        <v>37499</v>
      </c>
    </row>
    <row r="1391" spans="1:4" x14ac:dyDescent="0.25">
      <c r="A1391" s="6">
        <v>37489</v>
      </c>
      <c r="B1391" s="7">
        <v>8.26</v>
      </c>
      <c r="C1391" s="7">
        <v>8.58</v>
      </c>
      <c r="D1391" s="6">
        <f t="shared" si="21"/>
        <v>37499</v>
      </c>
    </row>
    <row r="1392" spans="1:4" x14ac:dyDescent="0.25">
      <c r="A1392" s="6">
        <v>37490</v>
      </c>
      <c r="B1392" s="7">
        <v>8.25</v>
      </c>
      <c r="C1392" s="7">
        <v>8.57</v>
      </c>
      <c r="D1392" s="6">
        <f t="shared" si="21"/>
        <v>37499</v>
      </c>
    </row>
    <row r="1393" spans="1:4" x14ac:dyDescent="0.25">
      <c r="A1393" s="6">
        <v>37491</v>
      </c>
      <c r="B1393" s="7">
        <v>8.27</v>
      </c>
      <c r="C1393" s="7">
        <v>8.5299999999999994</v>
      </c>
      <c r="D1393" s="6">
        <f t="shared" si="21"/>
        <v>37499</v>
      </c>
    </row>
    <row r="1394" spans="1:4" x14ac:dyDescent="0.25">
      <c r="A1394" s="6">
        <v>37494</v>
      </c>
      <c r="B1394" s="7">
        <v>8.27</v>
      </c>
      <c r="C1394" s="7">
        <v>8.48</v>
      </c>
      <c r="D1394" s="6">
        <f t="shared" si="21"/>
        <v>37499</v>
      </c>
    </row>
    <row r="1395" spans="1:4" x14ac:dyDescent="0.25">
      <c r="A1395" s="6">
        <v>37495</v>
      </c>
      <c r="B1395" s="7">
        <v>8.25</v>
      </c>
      <c r="C1395" s="7">
        <v>8.4600000000000009</v>
      </c>
      <c r="D1395" s="6">
        <f t="shared" si="21"/>
        <v>37499</v>
      </c>
    </row>
    <row r="1396" spans="1:4" x14ac:dyDescent="0.25">
      <c r="A1396" s="6">
        <v>37496</v>
      </c>
      <c r="B1396" s="7">
        <v>8.26</v>
      </c>
      <c r="C1396" s="7">
        <v>8.44</v>
      </c>
      <c r="D1396" s="6">
        <f t="shared" si="21"/>
        <v>37499</v>
      </c>
    </row>
    <row r="1397" spans="1:4" x14ac:dyDescent="0.25">
      <c r="A1397" s="6">
        <v>37497</v>
      </c>
      <c r="B1397" s="7">
        <v>8.1999999999999993</v>
      </c>
      <c r="C1397" s="7">
        <v>8.36</v>
      </c>
      <c r="D1397" s="6">
        <f t="shared" si="21"/>
        <v>37499</v>
      </c>
    </row>
    <row r="1398" spans="1:4" x14ac:dyDescent="0.25">
      <c r="A1398" s="6">
        <v>37498</v>
      </c>
      <c r="B1398" s="7">
        <v>8.1999999999999993</v>
      </c>
      <c r="C1398" s="7">
        <v>8.33</v>
      </c>
      <c r="D1398" s="6">
        <f t="shared" si="21"/>
        <v>37499</v>
      </c>
    </row>
    <row r="1399" spans="1:4" x14ac:dyDescent="0.25">
      <c r="A1399" s="6">
        <v>37501</v>
      </c>
      <c r="B1399" s="7">
        <v>8.18</v>
      </c>
      <c r="C1399" s="7">
        <v>8.33</v>
      </c>
      <c r="D1399" s="6">
        <f t="shared" si="21"/>
        <v>37529</v>
      </c>
    </row>
    <row r="1400" spans="1:4" x14ac:dyDescent="0.25">
      <c r="A1400" s="6">
        <v>37502</v>
      </c>
      <c r="B1400" s="7">
        <v>8.19</v>
      </c>
      <c r="C1400" s="7">
        <v>8.35</v>
      </c>
      <c r="D1400" s="6">
        <f t="shared" si="21"/>
        <v>37529</v>
      </c>
    </row>
    <row r="1401" spans="1:4" x14ac:dyDescent="0.25">
      <c r="A1401" s="6">
        <v>37503</v>
      </c>
      <c r="B1401" s="7">
        <v>8.09</v>
      </c>
      <c r="C1401" s="7">
        <v>8.3000000000000007</v>
      </c>
      <c r="D1401" s="6">
        <f t="shared" si="21"/>
        <v>37529</v>
      </c>
    </row>
    <row r="1402" spans="1:4" x14ac:dyDescent="0.25">
      <c r="A1402" s="6">
        <v>37504</v>
      </c>
      <c r="B1402" s="7">
        <v>8.0299999999999994</v>
      </c>
      <c r="C1402" s="7">
        <v>8.2799999999999994</v>
      </c>
      <c r="D1402" s="6">
        <f t="shared" si="21"/>
        <v>37529</v>
      </c>
    </row>
    <row r="1403" spans="1:4" x14ac:dyDescent="0.25">
      <c r="A1403" s="6">
        <v>37505</v>
      </c>
      <c r="B1403" s="7">
        <v>8</v>
      </c>
      <c r="C1403" s="7">
        <v>8.25</v>
      </c>
      <c r="D1403" s="6">
        <f t="shared" si="21"/>
        <v>37529</v>
      </c>
    </row>
    <row r="1404" spans="1:4" x14ac:dyDescent="0.25">
      <c r="A1404" s="6">
        <v>37508</v>
      </c>
      <c r="B1404" s="7">
        <v>7.98</v>
      </c>
      <c r="C1404" s="7">
        <v>8.2100000000000009</v>
      </c>
      <c r="D1404" s="6">
        <f t="shared" si="21"/>
        <v>37529</v>
      </c>
    </row>
    <row r="1405" spans="1:4" x14ac:dyDescent="0.25">
      <c r="A1405" s="6">
        <v>37509</v>
      </c>
      <c r="B1405" s="7">
        <v>7.97</v>
      </c>
      <c r="C1405" s="7">
        <v>8.2100000000000009</v>
      </c>
      <c r="D1405" s="6">
        <f t="shared" si="21"/>
        <v>37529</v>
      </c>
    </row>
    <row r="1406" spans="1:4" x14ac:dyDescent="0.25">
      <c r="A1406" s="6">
        <v>37510</v>
      </c>
      <c r="B1406" s="7">
        <v>7.9</v>
      </c>
      <c r="C1406" s="7">
        <v>8.15</v>
      </c>
      <c r="D1406" s="6">
        <f t="shared" si="21"/>
        <v>37529</v>
      </c>
    </row>
    <row r="1407" spans="1:4" x14ac:dyDescent="0.25">
      <c r="A1407" s="6">
        <v>37511</v>
      </c>
      <c r="B1407" s="7">
        <v>7.88</v>
      </c>
      <c r="C1407" s="7">
        <v>8.14</v>
      </c>
      <c r="D1407" s="6">
        <f t="shared" si="21"/>
        <v>37529</v>
      </c>
    </row>
    <row r="1408" spans="1:4" x14ac:dyDescent="0.25">
      <c r="A1408" s="6">
        <v>37512</v>
      </c>
      <c r="B1408" s="7">
        <v>7.88</v>
      </c>
      <c r="C1408" s="7">
        <v>8.1300000000000008</v>
      </c>
      <c r="D1408" s="6">
        <f t="shared" si="21"/>
        <v>37529</v>
      </c>
    </row>
    <row r="1409" spans="1:4" x14ac:dyDescent="0.25">
      <c r="A1409" s="6">
        <v>37515</v>
      </c>
      <c r="B1409" s="7">
        <v>7.81</v>
      </c>
      <c r="C1409" s="7">
        <v>8.02</v>
      </c>
      <c r="D1409" s="6">
        <f t="shared" si="21"/>
        <v>37529</v>
      </c>
    </row>
    <row r="1410" spans="1:4" x14ac:dyDescent="0.25">
      <c r="A1410" s="6">
        <v>37516</v>
      </c>
      <c r="B1410" s="7">
        <v>7.75</v>
      </c>
      <c r="C1410" s="7">
        <v>7.99</v>
      </c>
      <c r="D1410" s="6">
        <f t="shared" si="21"/>
        <v>37529</v>
      </c>
    </row>
    <row r="1411" spans="1:4" x14ac:dyDescent="0.25">
      <c r="A1411" s="6">
        <v>37517</v>
      </c>
      <c r="B1411" s="7">
        <v>7.74</v>
      </c>
      <c r="C1411" s="7">
        <v>7.94</v>
      </c>
      <c r="D1411" s="6">
        <f t="shared" ref="D1411:D1474" si="22">EOMONTH(A1411,0)</f>
        <v>37529</v>
      </c>
    </row>
    <row r="1412" spans="1:4" x14ac:dyDescent="0.25">
      <c r="A1412" s="6">
        <v>37518</v>
      </c>
      <c r="B1412" s="7">
        <v>7.7</v>
      </c>
      <c r="C1412" s="7">
        <v>7.92</v>
      </c>
      <c r="D1412" s="6">
        <f t="shared" si="22"/>
        <v>37529</v>
      </c>
    </row>
    <row r="1413" spans="1:4" x14ac:dyDescent="0.25">
      <c r="A1413" s="6">
        <v>37519</v>
      </c>
      <c r="B1413" s="7">
        <v>7.7</v>
      </c>
      <c r="C1413" s="7">
        <v>7.88</v>
      </c>
      <c r="D1413" s="6">
        <f t="shared" si="22"/>
        <v>37529</v>
      </c>
    </row>
    <row r="1414" spans="1:4" x14ac:dyDescent="0.25">
      <c r="A1414" s="6">
        <v>37522</v>
      </c>
      <c r="B1414" s="7">
        <v>7.69</v>
      </c>
      <c r="C1414" s="7">
        <v>7.85</v>
      </c>
      <c r="D1414" s="6">
        <f t="shared" si="22"/>
        <v>37529</v>
      </c>
    </row>
    <row r="1415" spans="1:4" x14ac:dyDescent="0.25">
      <c r="A1415" s="6">
        <v>37523</v>
      </c>
      <c r="B1415" s="7">
        <v>7.83</v>
      </c>
      <c r="C1415" s="7">
        <v>8.09</v>
      </c>
      <c r="D1415" s="6">
        <f t="shared" si="22"/>
        <v>37529</v>
      </c>
    </row>
    <row r="1416" spans="1:4" x14ac:dyDescent="0.25">
      <c r="A1416" s="6">
        <v>37524</v>
      </c>
      <c r="B1416" s="7">
        <v>7.73</v>
      </c>
      <c r="C1416" s="7">
        <v>8.02</v>
      </c>
      <c r="D1416" s="6">
        <f t="shared" si="22"/>
        <v>37529</v>
      </c>
    </row>
    <row r="1417" spans="1:4" x14ac:dyDescent="0.25">
      <c r="A1417" s="6">
        <v>37525</v>
      </c>
      <c r="B1417" s="7">
        <v>7.67</v>
      </c>
      <c r="C1417" s="7">
        <v>7.8</v>
      </c>
      <c r="D1417" s="6">
        <f t="shared" si="22"/>
        <v>37529</v>
      </c>
    </row>
    <row r="1418" spans="1:4" x14ac:dyDescent="0.25">
      <c r="A1418" s="6">
        <v>37526</v>
      </c>
      <c r="B1418" s="7">
        <v>7.6</v>
      </c>
      <c r="C1418" s="7">
        <v>7.82</v>
      </c>
      <c r="D1418" s="6">
        <f t="shared" si="22"/>
        <v>37529</v>
      </c>
    </row>
    <row r="1419" spans="1:4" x14ac:dyDescent="0.25">
      <c r="A1419" s="6">
        <v>37529</v>
      </c>
      <c r="B1419" s="7">
        <v>7.52</v>
      </c>
      <c r="C1419" s="7">
        <v>7.73</v>
      </c>
      <c r="D1419" s="6">
        <f t="shared" si="22"/>
        <v>37529</v>
      </c>
    </row>
    <row r="1420" spans="1:4" x14ac:dyDescent="0.25">
      <c r="A1420" s="6">
        <v>37530</v>
      </c>
      <c r="B1420" s="7">
        <v>7.42</v>
      </c>
      <c r="C1420" s="7">
        <v>7.68</v>
      </c>
      <c r="D1420" s="6">
        <f t="shared" si="22"/>
        <v>37560</v>
      </c>
    </row>
    <row r="1421" spans="1:4" x14ac:dyDescent="0.25">
      <c r="A1421" s="6">
        <v>37531</v>
      </c>
      <c r="B1421" s="7">
        <v>7.4</v>
      </c>
      <c r="C1421" s="7">
        <v>7.68</v>
      </c>
      <c r="D1421" s="6">
        <f t="shared" si="22"/>
        <v>37560</v>
      </c>
    </row>
    <row r="1422" spans="1:4" x14ac:dyDescent="0.25">
      <c r="A1422" s="6">
        <v>37532</v>
      </c>
      <c r="B1422" s="7">
        <v>7.38</v>
      </c>
      <c r="C1422" s="7">
        <v>7.68</v>
      </c>
      <c r="D1422" s="6">
        <f t="shared" si="22"/>
        <v>37560</v>
      </c>
    </row>
    <row r="1423" spans="1:4" x14ac:dyDescent="0.25">
      <c r="A1423" s="6">
        <v>37533</v>
      </c>
      <c r="B1423" s="7">
        <v>7.39</v>
      </c>
      <c r="C1423" s="7">
        <v>7.68</v>
      </c>
      <c r="D1423" s="6">
        <f t="shared" si="22"/>
        <v>37560</v>
      </c>
    </row>
    <row r="1424" spans="1:4" x14ac:dyDescent="0.25">
      <c r="A1424" s="6">
        <v>37536</v>
      </c>
      <c r="B1424" s="7">
        <v>7.43</v>
      </c>
      <c r="C1424" s="7">
        <v>7.68</v>
      </c>
      <c r="D1424" s="6">
        <f t="shared" si="22"/>
        <v>37560</v>
      </c>
    </row>
    <row r="1425" spans="1:4" x14ac:dyDescent="0.25">
      <c r="A1425" s="6">
        <v>37537</v>
      </c>
      <c r="B1425" s="7">
        <v>7.36</v>
      </c>
      <c r="C1425" s="7">
        <v>7.65</v>
      </c>
      <c r="D1425" s="6">
        <f t="shared" si="22"/>
        <v>37560</v>
      </c>
    </row>
    <row r="1426" spans="1:4" x14ac:dyDescent="0.25">
      <c r="A1426" s="6">
        <v>37538</v>
      </c>
      <c r="B1426" s="7">
        <v>7.32</v>
      </c>
      <c r="C1426" s="7">
        <v>7.65</v>
      </c>
      <c r="D1426" s="6">
        <f t="shared" si="22"/>
        <v>37560</v>
      </c>
    </row>
    <row r="1427" spans="1:4" x14ac:dyDescent="0.25">
      <c r="A1427" s="6">
        <v>37539</v>
      </c>
      <c r="B1427" s="7">
        <v>7.3</v>
      </c>
      <c r="C1427" s="7">
        <v>7.6</v>
      </c>
      <c r="D1427" s="6">
        <f t="shared" si="22"/>
        <v>37560</v>
      </c>
    </row>
    <row r="1428" spans="1:4" x14ac:dyDescent="0.25">
      <c r="A1428" s="6">
        <v>37543</v>
      </c>
      <c r="B1428" s="7">
        <v>7.29</v>
      </c>
      <c r="C1428" s="7">
        <v>7.53</v>
      </c>
      <c r="D1428" s="6">
        <f t="shared" si="22"/>
        <v>37560</v>
      </c>
    </row>
    <row r="1429" spans="1:4" x14ac:dyDescent="0.25">
      <c r="A1429" s="6">
        <v>37544</v>
      </c>
      <c r="B1429" s="7">
        <v>7.27</v>
      </c>
      <c r="C1429" s="7">
        <v>7.53</v>
      </c>
      <c r="D1429" s="6">
        <f t="shared" si="22"/>
        <v>37560</v>
      </c>
    </row>
    <row r="1430" spans="1:4" x14ac:dyDescent="0.25">
      <c r="A1430" s="6">
        <v>37545</v>
      </c>
      <c r="B1430" s="7">
        <v>7.29</v>
      </c>
      <c r="C1430" s="7">
        <v>7.49</v>
      </c>
      <c r="D1430" s="6">
        <f t="shared" si="22"/>
        <v>37560</v>
      </c>
    </row>
    <row r="1431" spans="1:4" x14ac:dyDescent="0.25">
      <c r="A1431" s="6">
        <v>37546</v>
      </c>
      <c r="B1431" s="7">
        <v>7.3</v>
      </c>
      <c r="C1431" s="7">
        <v>7.49</v>
      </c>
      <c r="D1431" s="6">
        <f t="shared" si="22"/>
        <v>37560</v>
      </c>
    </row>
    <row r="1432" spans="1:4" x14ac:dyDescent="0.25">
      <c r="A1432" s="6">
        <v>37547</v>
      </c>
      <c r="B1432" s="7">
        <v>7.31</v>
      </c>
      <c r="C1432" s="7">
        <v>7.46</v>
      </c>
      <c r="D1432" s="6">
        <f t="shared" si="22"/>
        <v>37560</v>
      </c>
    </row>
    <row r="1433" spans="1:4" x14ac:dyDescent="0.25">
      <c r="A1433" s="6">
        <v>37550</v>
      </c>
      <c r="B1433" s="7">
        <v>7.26</v>
      </c>
      <c r="C1433" s="7">
        <v>7.42</v>
      </c>
      <c r="D1433" s="6">
        <f t="shared" si="22"/>
        <v>37560</v>
      </c>
    </row>
    <row r="1434" spans="1:4" x14ac:dyDescent="0.25">
      <c r="A1434" s="6">
        <v>37551</v>
      </c>
      <c r="B1434" s="7">
        <v>7.2</v>
      </c>
      <c r="C1434" s="7">
        <v>7.43</v>
      </c>
      <c r="D1434" s="6">
        <f t="shared" si="22"/>
        <v>37560</v>
      </c>
    </row>
    <row r="1435" spans="1:4" x14ac:dyDescent="0.25">
      <c r="A1435" s="6">
        <v>37552</v>
      </c>
      <c r="B1435" s="7">
        <v>7.19</v>
      </c>
      <c r="C1435" s="7">
        <v>7.4</v>
      </c>
      <c r="D1435" s="6">
        <f t="shared" si="22"/>
        <v>37560</v>
      </c>
    </row>
    <row r="1436" spans="1:4" x14ac:dyDescent="0.25">
      <c r="A1436" s="6">
        <v>37553</v>
      </c>
      <c r="B1436" s="7">
        <v>7</v>
      </c>
      <c r="C1436" s="7">
        <v>7.17</v>
      </c>
      <c r="D1436" s="6">
        <f t="shared" si="22"/>
        <v>37560</v>
      </c>
    </row>
    <row r="1437" spans="1:4" x14ac:dyDescent="0.25">
      <c r="A1437" s="6">
        <v>37554</v>
      </c>
      <c r="B1437" s="7">
        <v>7.02</v>
      </c>
      <c r="C1437" s="7">
        <v>7.16</v>
      </c>
      <c r="D1437" s="6">
        <f t="shared" si="22"/>
        <v>37560</v>
      </c>
    </row>
    <row r="1438" spans="1:4" x14ac:dyDescent="0.25">
      <c r="A1438" s="6">
        <v>37557</v>
      </c>
      <c r="B1438" s="7">
        <v>6.93</v>
      </c>
      <c r="C1438" s="7">
        <v>7.12</v>
      </c>
      <c r="D1438" s="6">
        <f t="shared" si="22"/>
        <v>37560</v>
      </c>
    </row>
    <row r="1439" spans="1:4" x14ac:dyDescent="0.25">
      <c r="A1439" s="6">
        <v>37558</v>
      </c>
      <c r="B1439" s="7">
        <v>6.93</v>
      </c>
      <c r="C1439" s="7">
        <v>7.14</v>
      </c>
      <c r="D1439" s="6">
        <f t="shared" si="22"/>
        <v>37560</v>
      </c>
    </row>
    <row r="1440" spans="1:4" x14ac:dyDescent="0.25">
      <c r="A1440" s="6">
        <v>37559</v>
      </c>
      <c r="B1440" s="7">
        <v>6.79</v>
      </c>
      <c r="C1440" s="7">
        <v>7.09</v>
      </c>
      <c r="D1440" s="6">
        <f t="shared" si="22"/>
        <v>37560</v>
      </c>
    </row>
    <row r="1441" spans="1:4" x14ac:dyDescent="0.25">
      <c r="A1441" s="6">
        <v>37560</v>
      </c>
      <c r="B1441" s="7">
        <v>6.8</v>
      </c>
      <c r="C1441" s="7">
        <v>7.02</v>
      </c>
      <c r="D1441" s="6">
        <f t="shared" si="22"/>
        <v>37560</v>
      </c>
    </row>
    <row r="1442" spans="1:4" x14ac:dyDescent="0.25">
      <c r="A1442" s="6">
        <v>37564</v>
      </c>
      <c r="B1442" s="7">
        <v>6.8</v>
      </c>
      <c r="C1442" s="7">
        <v>7.03</v>
      </c>
      <c r="D1442" s="6">
        <f t="shared" si="22"/>
        <v>37590</v>
      </c>
    </row>
    <row r="1443" spans="1:4" x14ac:dyDescent="0.25">
      <c r="A1443" s="6">
        <v>37565</v>
      </c>
      <c r="B1443" s="7">
        <v>6.8</v>
      </c>
      <c r="C1443" s="7">
        <v>7.03</v>
      </c>
      <c r="D1443" s="6">
        <f t="shared" si="22"/>
        <v>37590</v>
      </c>
    </row>
    <row r="1444" spans="1:4" x14ac:dyDescent="0.25">
      <c r="A1444" s="6">
        <v>37566</v>
      </c>
      <c r="B1444" s="7">
        <v>6.79</v>
      </c>
      <c r="C1444" s="7">
        <v>7</v>
      </c>
      <c r="D1444" s="6">
        <f t="shared" si="22"/>
        <v>37590</v>
      </c>
    </row>
    <row r="1445" spans="1:4" x14ac:dyDescent="0.25">
      <c r="A1445" s="6">
        <v>37567</v>
      </c>
      <c r="B1445" s="7">
        <v>6.64</v>
      </c>
      <c r="C1445" s="7">
        <v>6.91</v>
      </c>
      <c r="D1445" s="6">
        <f t="shared" si="22"/>
        <v>37590</v>
      </c>
    </row>
    <row r="1446" spans="1:4" x14ac:dyDescent="0.25">
      <c r="A1446" s="6">
        <v>37572</v>
      </c>
      <c r="B1446" s="7">
        <v>6.59</v>
      </c>
      <c r="C1446" s="7">
        <v>6.93</v>
      </c>
      <c r="D1446" s="6">
        <f t="shared" si="22"/>
        <v>37590</v>
      </c>
    </row>
    <row r="1447" spans="1:4" x14ac:dyDescent="0.25">
      <c r="A1447" s="6">
        <v>37573</v>
      </c>
      <c r="B1447" s="7">
        <v>6.57</v>
      </c>
      <c r="C1447" s="7">
        <v>6.92</v>
      </c>
      <c r="D1447" s="6">
        <f t="shared" si="22"/>
        <v>37590</v>
      </c>
    </row>
    <row r="1448" spans="1:4" x14ac:dyDescent="0.25">
      <c r="A1448" s="6">
        <v>37574</v>
      </c>
      <c r="B1448" s="7">
        <v>6.54</v>
      </c>
      <c r="C1448" s="7">
        <v>6.85</v>
      </c>
      <c r="D1448" s="6">
        <f t="shared" si="22"/>
        <v>37590</v>
      </c>
    </row>
    <row r="1449" spans="1:4" x14ac:dyDescent="0.25">
      <c r="A1449" s="6">
        <v>37575</v>
      </c>
      <c r="B1449" s="7">
        <v>6.5</v>
      </c>
      <c r="C1449" s="7">
        <v>6.82</v>
      </c>
      <c r="D1449" s="6">
        <f t="shared" si="22"/>
        <v>37590</v>
      </c>
    </row>
    <row r="1450" spans="1:4" x14ac:dyDescent="0.25">
      <c r="A1450" s="6">
        <v>37578</v>
      </c>
      <c r="B1450" s="7">
        <v>6.48</v>
      </c>
      <c r="C1450" s="7">
        <v>6.79</v>
      </c>
      <c r="D1450" s="6">
        <f t="shared" si="22"/>
        <v>37590</v>
      </c>
    </row>
    <row r="1451" spans="1:4" x14ac:dyDescent="0.25">
      <c r="A1451" s="6">
        <v>37580</v>
      </c>
      <c r="B1451" s="7">
        <v>6.28</v>
      </c>
      <c r="C1451" s="7">
        <v>6.58</v>
      </c>
      <c r="D1451" s="6">
        <f t="shared" si="22"/>
        <v>37590</v>
      </c>
    </row>
    <row r="1452" spans="1:4" x14ac:dyDescent="0.25">
      <c r="A1452" s="6">
        <v>37581</v>
      </c>
      <c r="B1452" s="7">
        <v>6.34</v>
      </c>
      <c r="C1452" s="7">
        <v>6.63</v>
      </c>
      <c r="D1452" s="6">
        <f t="shared" si="22"/>
        <v>37590</v>
      </c>
    </row>
    <row r="1453" spans="1:4" x14ac:dyDescent="0.25">
      <c r="A1453" s="6">
        <v>37582</v>
      </c>
      <c r="B1453" s="7">
        <v>6.3</v>
      </c>
      <c r="C1453" s="7">
        <v>6.6</v>
      </c>
      <c r="D1453" s="6">
        <f t="shared" si="22"/>
        <v>37590</v>
      </c>
    </row>
    <row r="1454" spans="1:4" x14ac:dyDescent="0.25">
      <c r="A1454" s="6">
        <v>37585</v>
      </c>
      <c r="B1454" s="7">
        <v>6.26</v>
      </c>
      <c r="C1454" s="7">
        <v>6.53</v>
      </c>
      <c r="D1454" s="6">
        <f t="shared" si="22"/>
        <v>37590</v>
      </c>
    </row>
    <row r="1455" spans="1:4" x14ac:dyDescent="0.25">
      <c r="A1455" s="6">
        <v>37586</v>
      </c>
      <c r="B1455" s="7">
        <v>6.28</v>
      </c>
      <c r="C1455" s="7">
        <v>6.56</v>
      </c>
      <c r="D1455" s="6">
        <f t="shared" si="22"/>
        <v>37590</v>
      </c>
    </row>
    <row r="1456" spans="1:4" x14ac:dyDescent="0.25">
      <c r="A1456" s="6">
        <v>37587</v>
      </c>
      <c r="B1456" s="7">
        <v>6.3</v>
      </c>
      <c r="C1456" s="7">
        <v>6.63</v>
      </c>
      <c r="D1456" s="6">
        <f t="shared" si="22"/>
        <v>37590</v>
      </c>
    </row>
    <row r="1457" spans="1:4" x14ac:dyDescent="0.25">
      <c r="A1457" s="6">
        <v>37588</v>
      </c>
      <c r="B1457" s="7">
        <v>6.57</v>
      </c>
      <c r="C1457" s="7">
        <v>6.78</v>
      </c>
      <c r="D1457" s="6">
        <f t="shared" si="22"/>
        <v>37590</v>
      </c>
    </row>
    <row r="1458" spans="1:4" x14ac:dyDescent="0.25">
      <c r="A1458" s="6">
        <v>37589</v>
      </c>
      <c r="B1458" s="7">
        <v>6.52</v>
      </c>
      <c r="C1458" s="7">
        <v>6.76</v>
      </c>
      <c r="D1458" s="6">
        <f t="shared" si="22"/>
        <v>37590</v>
      </c>
    </row>
    <row r="1459" spans="1:4" x14ac:dyDescent="0.25">
      <c r="A1459" s="6">
        <v>37592</v>
      </c>
      <c r="B1459" s="7">
        <v>6.52</v>
      </c>
      <c r="C1459" s="7">
        <v>6.7</v>
      </c>
      <c r="D1459" s="6">
        <f t="shared" si="22"/>
        <v>37621</v>
      </c>
    </row>
    <row r="1460" spans="1:4" x14ac:dyDescent="0.25">
      <c r="A1460" s="6">
        <v>37593</v>
      </c>
      <c r="B1460" s="7">
        <v>6.53</v>
      </c>
      <c r="C1460" s="7">
        <v>6.69</v>
      </c>
      <c r="D1460" s="6">
        <f t="shared" si="22"/>
        <v>37621</v>
      </c>
    </row>
    <row r="1461" spans="1:4" x14ac:dyDescent="0.25">
      <c r="A1461" s="6">
        <v>37594</v>
      </c>
      <c r="B1461" s="7">
        <v>6.49</v>
      </c>
      <c r="C1461" s="7">
        <v>6.68</v>
      </c>
      <c r="D1461" s="6">
        <f t="shared" si="22"/>
        <v>37621</v>
      </c>
    </row>
    <row r="1462" spans="1:4" x14ac:dyDescent="0.25">
      <c r="A1462" s="6">
        <v>37595</v>
      </c>
      <c r="B1462" s="7">
        <v>6.45</v>
      </c>
      <c r="C1462" s="7">
        <v>6.64</v>
      </c>
      <c r="D1462" s="6">
        <f t="shared" si="22"/>
        <v>37621</v>
      </c>
    </row>
    <row r="1463" spans="1:4" x14ac:dyDescent="0.25">
      <c r="A1463" s="6">
        <v>37596</v>
      </c>
      <c r="B1463" s="7">
        <v>6.44</v>
      </c>
      <c r="C1463" s="7">
        <v>6.7</v>
      </c>
      <c r="D1463" s="6">
        <f t="shared" si="22"/>
        <v>37621</v>
      </c>
    </row>
    <row r="1464" spans="1:4" x14ac:dyDescent="0.25">
      <c r="A1464" s="6">
        <v>37599</v>
      </c>
      <c r="B1464" s="7">
        <v>6.46</v>
      </c>
      <c r="C1464" s="7">
        <v>6.71</v>
      </c>
      <c r="D1464" s="6">
        <f t="shared" si="22"/>
        <v>37621</v>
      </c>
    </row>
    <row r="1465" spans="1:4" x14ac:dyDescent="0.25">
      <c r="A1465" s="6">
        <v>37600</v>
      </c>
      <c r="B1465" s="7">
        <v>6.49</v>
      </c>
      <c r="C1465" s="7">
        <v>6.78</v>
      </c>
      <c r="D1465" s="6">
        <f t="shared" si="22"/>
        <v>37621</v>
      </c>
    </row>
    <row r="1466" spans="1:4" x14ac:dyDescent="0.25">
      <c r="A1466" s="6">
        <v>37601</v>
      </c>
      <c r="B1466" s="7">
        <v>6.54</v>
      </c>
      <c r="C1466" s="7">
        <v>6.8</v>
      </c>
      <c r="D1466" s="6">
        <f t="shared" si="22"/>
        <v>37621</v>
      </c>
    </row>
    <row r="1467" spans="1:4" x14ac:dyDescent="0.25">
      <c r="A1467" s="6">
        <v>37602</v>
      </c>
      <c r="B1467" s="7">
        <v>6.55</v>
      </c>
      <c r="C1467" s="7">
        <v>6.82</v>
      </c>
      <c r="D1467" s="6">
        <f t="shared" si="22"/>
        <v>37621</v>
      </c>
    </row>
    <row r="1468" spans="1:4" x14ac:dyDescent="0.25">
      <c r="A1468" s="6">
        <v>37603</v>
      </c>
      <c r="B1468" s="7">
        <v>6.58</v>
      </c>
      <c r="C1468" s="7">
        <v>6.86</v>
      </c>
      <c r="D1468" s="6">
        <f t="shared" si="22"/>
        <v>37621</v>
      </c>
    </row>
    <row r="1469" spans="1:4" x14ac:dyDescent="0.25">
      <c r="A1469" s="6">
        <v>37606</v>
      </c>
      <c r="B1469" s="7">
        <v>6.6</v>
      </c>
      <c r="C1469" s="7">
        <v>6.89</v>
      </c>
      <c r="D1469" s="6">
        <f t="shared" si="22"/>
        <v>37621</v>
      </c>
    </row>
    <row r="1470" spans="1:4" x14ac:dyDescent="0.25">
      <c r="A1470" s="6">
        <v>37607</v>
      </c>
      <c r="B1470" s="7">
        <v>6.65</v>
      </c>
      <c r="C1470" s="7">
        <v>7</v>
      </c>
      <c r="D1470" s="6">
        <f t="shared" si="22"/>
        <v>37621</v>
      </c>
    </row>
    <row r="1471" spans="1:4" x14ac:dyDescent="0.25">
      <c r="A1471" s="6">
        <v>37608</v>
      </c>
      <c r="B1471" s="7">
        <v>6.63</v>
      </c>
      <c r="C1471" s="7">
        <v>7</v>
      </c>
      <c r="D1471" s="6">
        <f t="shared" si="22"/>
        <v>37621</v>
      </c>
    </row>
    <row r="1472" spans="1:4" x14ac:dyDescent="0.25">
      <c r="A1472" s="6">
        <v>37609</v>
      </c>
      <c r="B1472" s="7">
        <v>6.65</v>
      </c>
      <c r="C1472" s="7">
        <v>7.05</v>
      </c>
      <c r="D1472" s="6">
        <f t="shared" si="22"/>
        <v>37621</v>
      </c>
    </row>
    <row r="1473" spans="1:4" x14ac:dyDescent="0.25">
      <c r="A1473" s="6">
        <v>37610</v>
      </c>
      <c r="B1473" s="7">
        <v>6.63</v>
      </c>
      <c r="C1473" s="7">
        <v>6.87</v>
      </c>
      <c r="D1473" s="6">
        <f t="shared" si="22"/>
        <v>37621</v>
      </c>
    </row>
    <row r="1474" spans="1:4" x14ac:dyDescent="0.25">
      <c r="A1474" s="6">
        <v>37613</v>
      </c>
      <c r="B1474" s="7">
        <v>6.65</v>
      </c>
      <c r="C1474" s="7">
        <v>6.85</v>
      </c>
      <c r="D1474" s="6">
        <f t="shared" si="22"/>
        <v>37621</v>
      </c>
    </row>
    <row r="1475" spans="1:4" x14ac:dyDescent="0.25">
      <c r="A1475" s="6">
        <v>37617</v>
      </c>
      <c r="B1475" s="7">
        <v>6.63</v>
      </c>
      <c r="C1475" s="7">
        <v>6.88</v>
      </c>
      <c r="D1475" s="6">
        <f t="shared" ref="D1475:D1538" si="23">EOMONTH(A1475,0)</f>
        <v>37621</v>
      </c>
    </row>
    <row r="1476" spans="1:4" x14ac:dyDescent="0.25">
      <c r="A1476" s="6">
        <v>37620</v>
      </c>
      <c r="B1476" s="7">
        <v>6.62</v>
      </c>
      <c r="C1476" s="7">
        <v>6.89</v>
      </c>
      <c r="D1476" s="6">
        <f t="shared" si="23"/>
        <v>37621</v>
      </c>
    </row>
    <row r="1477" spans="1:4" x14ac:dyDescent="0.25">
      <c r="A1477" s="6">
        <v>37621</v>
      </c>
      <c r="B1477" s="7">
        <v>6.6</v>
      </c>
      <c r="C1477" s="7">
        <v>6.87</v>
      </c>
      <c r="D1477" s="6">
        <f t="shared" si="23"/>
        <v>37621</v>
      </c>
    </row>
    <row r="1478" spans="1:4" x14ac:dyDescent="0.25">
      <c r="A1478" s="6">
        <v>37623</v>
      </c>
      <c r="B1478" s="7">
        <v>6.5</v>
      </c>
      <c r="C1478" s="7">
        <v>6.78</v>
      </c>
      <c r="D1478" s="6">
        <f t="shared" si="23"/>
        <v>37652</v>
      </c>
    </row>
    <row r="1479" spans="1:4" x14ac:dyDescent="0.25">
      <c r="A1479" s="6">
        <v>37624</v>
      </c>
      <c r="B1479" s="7">
        <v>6.44</v>
      </c>
      <c r="C1479" s="7">
        <v>6.72</v>
      </c>
      <c r="D1479" s="6">
        <f t="shared" si="23"/>
        <v>37652</v>
      </c>
    </row>
    <row r="1480" spans="1:4" x14ac:dyDescent="0.25">
      <c r="A1480" s="6">
        <v>37627</v>
      </c>
      <c r="B1480" s="7">
        <v>6.45</v>
      </c>
      <c r="C1480" s="7">
        <v>6.7</v>
      </c>
      <c r="D1480" s="6">
        <f t="shared" si="23"/>
        <v>37652</v>
      </c>
    </row>
    <row r="1481" spans="1:4" x14ac:dyDescent="0.25">
      <c r="A1481" s="6">
        <v>37628</v>
      </c>
      <c r="B1481" s="7">
        <v>6.44</v>
      </c>
      <c r="C1481" s="7">
        <v>6.65</v>
      </c>
      <c r="D1481" s="6">
        <f t="shared" si="23"/>
        <v>37652</v>
      </c>
    </row>
    <row r="1482" spans="1:4" x14ac:dyDescent="0.25">
      <c r="A1482" s="6">
        <v>37629</v>
      </c>
      <c r="B1482" s="7">
        <v>6.44</v>
      </c>
      <c r="C1482" s="7">
        <v>6.63</v>
      </c>
      <c r="D1482" s="6">
        <f t="shared" si="23"/>
        <v>37652</v>
      </c>
    </row>
    <row r="1483" spans="1:4" x14ac:dyDescent="0.25">
      <c r="A1483" s="6">
        <v>37630</v>
      </c>
      <c r="B1483" s="7">
        <v>6.39</v>
      </c>
      <c r="C1483" s="7">
        <v>6.61</v>
      </c>
      <c r="D1483" s="6">
        <f t="shared" si="23"/>
        <v>37652</v>
      </c>
    </row>
    <row r="1484" spans="1:4" x14ac:dyDescent="0.25">
      <c r="A1484" s="6">
        <v>37631</v>
      </c>
      <c r="B1484" s="7">
        <v>6.42</v>
      </c>
      <c r="C1484" s="7">
        <v>6.64</v>
      </c>
      <c r="D1484" s="6">
        <f t="shared" si="23"/>
        <v>37652</v>
      </c>
    </row>
    <row r="1485" spans="1:4" x14ac:dyDescent="0.25">
      <c r="A1485" s="6">
        <v>37634</v>
      </c>
      <c r="B1485" s="7">
        <v>6.41</v>
      </c>
      <c r="C1485" s="7">
        <v>6.6</v>
      </c>
      <c r="D1485" s="6">
        <f t="shared" si="23"/>
        <v>37652</v>
      </c>
    </row>
    <row r="1486" spans="1:4" x14ac:dyDescent="0.25">
      <c r="A1486" s="6">
        <v>37635</v>
      </c>
      <c r="B1486" s="7">
        <v>6.38</v>
      </c>
      <c r="C1486" s="7">
        <v>6.61</v>
      </c>
      <c r="D1486" s="6">
        <f t="shared" si="23"/>
        <v>37652</v>
      </c>
    </row>
    <row r="1487" spans="1:4" x14ac:dyDescent="0.25">
      <c r="A1487" s="6">
        <v>37636</v>
      </c>
      <c r="B1487" s="7">
        <v>6.37</v>
      </c>
      <c r="C1487" s="7">
        <v>6.59</v>
      </c>
      <c r="D1487" s="6">
        <f t="shared" si="23"/>
        <v>37652</v>
      </c>
    </row>
    <row r="1488" spans="1:4" x14ac:dyDescent="0.25">
      <c r="A1488" s="6">
        <v>37637</v>
      </c>
      <c r="B1488" s="7">
        <v>6.31</v>
      </c>
      <c r="C1488" s="7">
        <v>6.55</v>
      </c>
      <c r="D1488" s="6">
        <f t="shared" si="23"/>
        <v>37652</v>
      </c>
    </row>
    <row r="1489" spans="1:4" x14ac:dyDescent="0.25">
      <c r="A1489" s="6">
        <v>37638</v>
      </c>
      <c r="B1489" s="7">
        <v>6.32</v>
      </c>
      <c r="C1489" s="7">
        <v>6.53</v>
      </c>
      <c r="D1489" s="6">
        <f t="shared" si="23"/>
        <v>37652</v>
      </c>
    </row>
    <row r="1490" spans="1:4" x14ac:dyDescent="0.25">
      <c r="A1490" s="6">
        <v>37641</v>
      </c>
      <c r="B1490" s="7">
        <v>6.28</v>
      </c>
      <c r="C1490" s="7">
        <v>6.5</v>
      </c>
      <c r="D1490" s="6">
        <f t="shared" si="23"/>
        <v>37652</v>
      </c>
    </row>
    <row r="1491" spans="1:4" x14ac:dyDescent="0.25">
      <c r="A1491" s="6">
        <v>37642</v>
      </c>
      <c r="B1491" s="7">
        <v>6.28</v>
      </c>
      <c r="C1491" s="7">
        <v>6.48</v>
      </c>
      <c r="D1491" s="6">
        <f t="shared" si="23"/>
        <v>37652</v>
      </c>
    </row>
    <row r="1492" spans="1:4" x14ac:dyDescent="0.25">
      <c r="A1492" s="6">
        <v>37643</v>
      </c>
      <c r="B1492" s="7">
        <v>6.24</v>
      </c>
      <c r="C1492" s="7">
        <v>6.45</v>
      </c>
      <c r="D1492" s="6">
        <f t="shared" si="23"/>
        <v>37652</v>
      </c>
    </row>
    <row r="1493" spans="1:4" x14ac:dyDescent="0.25">
      <c r="A1493" s="6">
        <v>37644</v>
      </c>
      <c r="B1493" s="7">
        <v>6.26</v>
      </c>
      <c r="C1493" s="7">
        <v>6.46</v>
      </c>
      <c r="D1493" s="6">
        <f t="shared" si="23"/>
        <v>37652</v>
      </c>
    </row>
    <row r="1494" spans="1:4" x14ac:dyDescent="0.25">
      <c r="A1494" s="6">
        <v>37645</v>
      </c>
      <c r="B1494" s="7">
        <v>6.26</v>
      </c>
      <c r="C1494" s="7">
        <v>6.48</v>
      </c>
      <c r="D1494" s="6">
        <f t="shared" si="23"/>
        <v>37652</v>
      </c>
    </row>
    <row r="1495" spans="1:4" x14ac:dyDescent="0.25">
      <c r="A1495" s="6">
        <v>37648</v>
      </c>
      <c r="B1495" s="7">
        <v>6.24</v>
      </c>
      <c r="C1495" s="7">
        <v>6.47</v>
      </c>
      <c r="D1495" s="6">
        <f t="shared" si="23"/>
        <v>37652</v>
      </c>
    </row>
    <row r="1496" spans="1:4" x14ac:dyDescent="0.25">
      <c r="A1496" s="6">
        <v>37649</v>
      </c>
      <c r="B1496" s="7">
        <v>6.25</v>
      </c>
      <c r="C1496" s="7">
        <v>6.48</v>
      </c>
      <c r="D1496" s="6">
        <f t="shared" si="23"/>
        <v>37652</v>
      </c>
    </row>
    <row r="1497" spans="1:4" x14ac:dyDescent="0.25">
      <c r="A1497" s="6">
        <v>37650</v>
      </c>
      <c r="B1497" s="7">
        <v>6.23</v>
      </c>
      <c r="C1497" s="7">
        <v>6.49</v>
      </c>
      <c r="D1497" s="6">
        <f t="shared" si="23"/>
        <v>37652</v>
      </c>
    </row>
    <row r="1498" spans="1:4" x14ac:dyDescent="0.25">
      <c r="A1498" s="6">
        <v>37651</v>
      </c>
      <c r="B1498" s="7">
        <v>6.26</v>
      </c>
      <c r="C1498" s="7">
        <v>6.46</v>
      </c>
      <c r="D1498" s="6">
        <f t="shared" si="23"/>
        <v>37652</v>
      </c>
    </row>
    <row r="1499" spans="1:4" x14ac:dyDescent="0.25">
      <c r="A1499" s="6">
        <v>37652</v>
      </c>
      <c r="B1499" s="7">
        <v>6.24</v>
      </c>
      <c r="C1499" s="7">
        <v>6.47</v>
      </c>
      <c r="D1499" s="6">
        <f t="shared" si="23"/>
        <v>37652</v>
      </c>
    </row>
    <row r="1500" spans="1:4" x14ac:dyDescent="0.25">
      <c r="A1500" s="6">
        <v>37655</v>
      </c>
      <c r="B1500" s="7">
        <v>6.24</v>
      </c>
      <c r="C1500" s="7">
        <v>6.44</v>
      </c>
      <c r="D1500" s="6">
        <f t="shared" si="23"/>
        <v>37680</v>
      </c>
    </row>
    <row r="1501" spans="1:4" x14ac:dyDescent="0.25">
      <c r="A1501" s="6">
        <v>37656</v>
      </c>
      <c r="B1501" s="7">
        <v>6.26</v>
      </c>
      <c r="C1501" s="7">
        <v>6.48</v>
      </c>
      <c r="D1501" s="6">
        <f t="shared" si="23"/>
        <v>37680</v>
      </c>
    </row>
    <row r="1502" spans="1:4" x14ac:dyDescent="0.25">
      <c r="A1502" s="6">
        <v>37657</v>
      </c>
      <c r="B1502" s="7">
        <v>6.31</v>
      </c>
      <c r="C1502" s="7">
        <v>6.47</v>
      </c>
      <c r="D1502" s="6">
        <f t="shared" si="23"/>
        <v>37680</v>
      </c>
    </row>
    <row r="1503" spans="1:4" x14ac:dyDescent="0.25">
      <c r="A1503" s="6">
        <v>37658</v>
      </c>
      <c r="B1503" s="7">
        <v>6.32</v>
      </c>
      <c r="C1503" s="7">
        <v>6.51</v>
      </c>
      <c r="D1503" s="6">
        <f t="shared" si="23"/>
        <v>37680</v>
      </c>
    </row>
    <row r="1504" spans="1:4" x14ac:dyDescent="0.25">
      <c r="A1504" s="6">
        <v>37659</v>
      </c>
      <c r="B1504" s="7">
        <v>6.28</v>
      </c>
      <c r="C1504" s="7">
        <v>6.47</v>
      </c>
      <c r="D1504" s="6">
        <f t="shared" si="23"/>
        <v>37680</v>
      </c>
    </row>
    <row r="1505" spans="1:4" x14ac:dyDescent="0.25">
      <c r="A1505" s="6">
        <v>37662</v>
      </c>
      <c r="B1505" s="7">
        <v>6.25</v>
      </c>
      <c r="C1505" s="7">
        <v>6.46</v>
      </c>
      <c r="D1505" s="6">
        <f t="shared" si="23"/>
        <v>37680</v>
      </c>
    </row>
    <row r="1506" spans="1:4" x14ac:dyDescent="0.25">
      <c r="A1506" s="6">
        <v>37663</v>
      </c>
      <c r="B1506" s="7">
        <v>6.23</v>
      </c>
      <c r="C1506" s="7">
        <v>6.42</v>
      </c>
      <c r="D1506" s="6">
        <f t="shared" si="23"/>
        <v>37680</v>
      </c>
    </row>
    <row r="1507" spans="1:4" x14ac:dyDescent="0.25">
      <c r="A1507" s="6">
        <v>37664</v>
      </c>
      <c r="B1507" s="7">
        <v>6.21</v>
      </c>
      <c r="C1507" s="7">
        <v>6.41</v>
      </c>
      <c r="D1507" s="6">
        <f t="shared" si="23"/>
        <v>37680</v>
      </c>
    </row>
    <row r="1508" spans="1:4" x14ac:dyDescent="0.25">
      <c r="A1508" s="6">
        <v>37665</v>
      </c>
      <c r="B1508" s="7">
        <v>6.21</v>
      </c>
      <c r="C1508" s="7">
        <v>6.4</v>
      </c>
      <c r="D1508" s="6">
        <f t="shared" si="23"/>
        <v>37680</v>
      </c>
    </row>
    <row r="1509" spans="1:4" x14ac:dyDescent="0.25">
      <c r="A1509" s="6">
        <v>37666</v>
      </c>
      <c r="B1509" s="7">
        <v>6.2</v>
      </c>
      <c r="C1509" s="7">
        <v>6.38</v>
      </c>
      <c r="D1509" s="6">
        <f t="shared" si="23"/>
        <v>37680</v>
      </c>
    </row>
    <row r="1510" spans="1:4" x14ac:dyDescent="0.25">
      <c r="A1510" s="6">
        <v>37669</v>
      </c>
      <c r="B1510" s="7">
        <v>6.2</v>
      </c>
      <c r="C1510" s="7">
        <v>6.37</v>
      </c>
      <c r="D1510" s="6">
        <f t="shared" si="23"/>
        <v>37680</v>
      </c>
    </row>
    <row r="1511" spans="1:4" x14ac:dyDescent="0.25">
      <c r="A1511" s="6">
        <v>37670</v>
      </c>
      <c r="B1511" s="7">
        <v>6.11</v>
      </c>
      <c r="C1511" s="7">
        <v>6.32</v>
      </c>
      <c r="D1511" s="6">
        <f t="shared" si="23"/>
        <v>37680</v>
      </c>
    </row>
    <row r="1512" spans="1:4" x14ac:dyDescent="0.25">
      <c r="A1512" s="6">
        <v>37671</v>
      </c>
      <c r="B1512" s="7">
        <v>6.11</v>
      </c>
      <c r="C1512" s="7">
        <v>6.32</v>
      </c>
      <c r="D1512" s="6">
        <f t="shared" si="23"/>
        <v>37680</v>
      </c>
    </row>
    <row r="1513" spans="1:4" x14ac:dyDescent="0.25">
      <c r="A1513" s="6">
        <v>37672</v>
      </c>
      <c r="B1513" s="7">
        <v>6.11</v>
      </c>
      <c r="C1513" s="7">
        <v>6.31</v>
      </c>
      <c r="D1513" s="6">
        <f t="shared" si="23"/>
        <v>37680</v>
      </c>
    </row>
    <row r="1514" spans="1:4" x14ac:dyDescent="0.25">
      <c r="A1514" s="6">
        <v>37673</v>
      </c>
      <c r="B1514" s="7">
        <v>6.12</v>
      </c>
      <c r="C1514" s="7">
        <v>6.29</v>
      </c>
      <c r="D1514" s="6">
        <f t="shared" si="23"/>
        <v>37680</v>
      </c>
    </row>
    <row r="1515" spans="1:4" x14ac:dyDescent="0.25">
      <c r="A1515" s="6">
        <v>37676</v>
      </c>
      <c r="B1515" s="7">
        <v>6.12</v>
      </c>
      <c r="C1515" s="7">
        <v>6.29</v>
      </c>
      <c r="D1515" s="6">
        <f t="shared" si="23"/>
        <v>37680</v>
      </c>
    </row>
    <row r="1516" spans="1:4" x14ac:dyDescent="0.25">
      <c r="A1516" s="6">
        <v>37677</v>
      </c>
      <c r="B1516" s="7">
        <v>6.09</v>
      </c>
      <c r="C1516" s="7">
        <v>6.31</v>
      </c>
      <c r="D1516" s="6">
        <f t="shared" si="23"/>
        <v>37680</v>
      </c>
    </row>
    <row r="1517" spans="1:4" x14ac:dyDescent="0.25">
      <c r="A1517" s="6">
        <v>37678</v>
      </c>
      <c r="B1517" s="7">
        <v>6.08</v>
      </c>
      <c r="C1517" s="7">
        <v>6.26</v>
      </c>
      <c r="D1517" s="6">
        <f t="shared" si="23"/>
        <v>37680</v>
      </c>
    </row>
    <row r="1518" spans="1:4" x14ac:dyDescent="0.25">
      <c r="A1518" s="6">
        <v>37679</v>
      </c>
      <c r="B1518" s="7">
        <v>6.07</v>
      </c>
      <c r="C1518" s="7">
        <v>6.27</v>
      </c>
      <c r="D1518" s="6">
        <f t="shared" si="23"/>
        <v>37680</v>
      </c>
    </row>
    <row r="1519" spans="1:4" x14ac:dyDescent="0.25">
      <c r="A1519" s="6">
        <v>37680</v>
      </c>
      <c r="B1519" s="7">
        <v>6.08</v>
      </c>
      <c r="C1519" s="7">
        <v>6.27</v>
      </c>
      <c r="D1519" s="6">
        <f t="shared" si="23"/>
        <v>37680</v>
      </c>
    </row>
    <row r="1520" spans="1:4" x14ac:dyDescent="0.25">
      <c r="A1520" s="6">
        <v>37683</v>
      </c>
      <c r="B1520" s="7">
        <v>6.1</v>
      </c>
      <c r="C1520" s="7">
        <v>6.28</v>
      </c>
      <c r="D1520" s="6">
        <f t="shared" si="23"/>
        <v>37711</v>
      </c>
    </row>
    <row r="1521" spans="1:4" x14ac:dyDescent="0.25">
      <c r="A1521" s="6">
        <v>37684</v>
      </c>
      <c r="B1521" s="7">
        <v>6.07</v>
      </c>
      <c r="C1521" s="7">
        <v>6.24</v>
      </c>
      <c r="D1521" s="6">
        <f t="shared" si="23"/>
        <v>37711</v>
      </c>
    </row>
    <row r="1522" spans="1:4" x14ac:dyDescent="0.25">
      <c r="A1522" s="6">
        <v>37685</v>
      </c>
      <c r="B1522" s="7">
        <v>6.07</v>
      </c>
      <c r="C1522" s="7">
        <v>6.26</v>
      </c>
      <c r="D1522" s="6">
        <f t="shared" si="23"/>
        <v>37711</v>
      </c>
    </row>
    <row r="1523" spans="1:4" x14ac:dyDescent="0.25">
      <c r="A1523" s="6">
        <v>37686</v>
      </c>
      <c r="B1523" s="7">
        <v>6.07</v>
      </c>
      <c r="C1523" s="7">
        <v>6.22</v>
      </c>
      <c r="D1523" s="6">
        <f t="shared" si="23"/>
        <v>37711</v>
      </c>
    </row>
    <row r="1524" spans="1:4" x14ac:dyDescent="0.25">
      <c r="A1524" s="6">
        <v>37687</v>
      </c>
      <c r="B1524" s="7">
        <v>6.05</v>
      </c>
      <c r="C1524" s="7">
        <v>6.2</v>
      </c>
      <c r="D1524" s="6">
        <f t="shared" si="23"/>
        <v>37711</v>
      </c>
    </row>
    <row r="1525" spans="1:4" x14ac:dyDescent="0.25">
      <c r="A1525" s="6">
        <v>37690</v>
      </c>
      <c r="B1525" s="7">
        <v>5.89</v>
      </c>
      <c r="C1525" s="7">
        <v>6</v>
      </c>
      <c r="D1525" s="6">
        <f t="shared" si="23"/>
        <v>37711</v>
      </c>
    </row>
    <row r="1526" spans="1:4" x14ac:dyDescent="0.25">
      <c r="A1526" s="6">
        <v>37691</v>
      </c>
      <c r="B1526" s="7">
        <v>5.86</v>
      </c>
      <c r="C1526" s="7">
        <v>5.98</v>
      </c>
      <c r="D1526" s="6">
        <f t="shared" si="23"/>
        <v>37711</v>
      </c>
    </row>
    <row r="1527" spans="1:4" x14ac:dyDescent="0.25">
      <c r="A1527" s="6">
        <v>37692</v>
      </c>
      <c r="B1527" s="7">
        <v>5.94</v>
      </c>
      <c r="C1527" s="7">
        <v>6.18</v>
      </c>
      <c r="D1527" s="6">
        <f t="shared" si="23"/>
        <v>37711</v>
      </c>
    </row>
    <row r="1528" spans="1:4" x14ac:dyDescent="0.25">
      <c r="A1528" s="6">
        <v>37693</v>
      </c>
      <c r="B1528" s="7">
        <v>5.99</v>
      </c>
      <c r="C1528" s="7">
        <v>6.19</v>
      </c>
      <c r="D1528" s="6">
        <f t="shared" si="23"/>
        <v>37711</v>
      </c>
    </row>
    <row r="1529" spans="1:4" x14ac:dyDescent="0.25">
      <c r="A1529" s="6">
        <v>37694</v>
      </c>
      <c r="B1529" s="7">
        <v>5.99</v>
      </c>
      <c r="C1529" s="7">
        <v>6.19</v>
      </c>
      <c r="D1529" s="6">
        <f t="shared" si="23"/>
        <v>37711</v>
      </c>
    </row>
    <row r="1530" spans="1:4" x14ac:dyDescent="0.25">
      <c r="A1530" s="6">
        <v>37697</v>
      </c>
      <c r="B1530" s="7">
        <v>5.97</v>
      </c>
      <c r="C1530" s="7">
        <v>6.2</v>
      </c>
      <c r="D1530" s="6">
        <f t="shared" si="23"/>
        <v>37711</v>
      </c>
    </row>
    <row r="1531" spans="1:4" x14ac:dyDescent="0.25">
      <c r="A1531" s="6">
        <v>37698</v>
      </c>
      <c r="B1531" s="7">
        <v>5.99</v>
      </c>
      <c r="C1531" s="7">
        <v>6.2</v>
      </c>
      <c r="D1531" s="6">
        <f t="shared" si="23"/>
        <v>37711</v>
      </c>
    </row>
    <row r="1532" spans="1:4" x14ac:dyDescent="0.25">
      <c r="A1532" s="6">
        <v>37699</v>
      </c>
      <c r="B1532" s="7">
        <v>5.97</v>
      </c>
      <c r="C1532" s="7">
        <v>6.22</v>
      </c>
      <c r="D1532" s="6">
        <f t="shared" si="23"/>
        <v>37711</v>
      </c>
    </row>
    <row r="1533" spans="1:4" x14ac:dyDescent="0.25">
      <c r="A1533" s="6">
        <v>37700</v>
      </c>
      <c r="B1533" s="7">
        <v>5.97</v>
      </c>
      <c r="C1533" s="7">
        <v>6.14</v>
      </c>
      <c r="D1533" s="6">
        <f t="shared" si="23"/>
        <v>37711</v>
      </c>
    </row>
    <row r="1534" spans="1:4" x14ac:dyDescent="0.25">
      <c r="A1534" s="6">
        <v>37701</v>
      </c>
      <c r="B1534" s="7">
        <v>5.94</v>
      </c>
      <c r="C1534" s="7">
        <v>6.15</v>
      </c>
      <c r="D1534" s="6">
        <f t="shared" si="23"/>
        <v>37711</v>
      </c>
    </row>
    <row r="1535" spans="1:4" x14ac:dyDescent="0.25">
      <c r="A1535" s="6">
        <v>37704</v>
      </c>
      <c r="B1535" s="7">
        <v>5.93</v>
      </c>
      <c r="C1535" s="7">
        <v>6.13</v>
      </c>
      <c r="D1535" s="6">
        <f t="shared" si="23"/>
        <v>37711</v>
      </c>
    </row>
    <row r="1536" spans="1:4" x14ac:dyDescent="0.25">
      <c r="A1536" s="6">
        <v>37705</v>
      </c>
      <c r="B1536" s="7">
        <v>5.92</v>
      </c>
      <c r="C1536" s="7">
        <v>6.13</v>
      </c>
      <c r="D1536" s="6">
        <f t="shared" si="23"/>
        <v>37711</v>
      </c>
    </row>
    <row r="1537" spans="1:4" x14ac:dyDescent="0.25">
      <c r="A1537" s="6">
        <v>37706</v>
      </c>
      <c r="B1537" s="7">
        <v>5.93</v>
      </c>
      <c r="C1537" s="7">
        <v>6.14</v>
      </c>
      <c r="D1537" s="6">
        <f t="shared" si="23"/>
        <v>37711</v>
      </c>
    </row>
    <row r="1538" spans="1:4" x14ac:dyDescent="0.25">
      <c r="A1538" s="6">
        <v>37707</v>
      </c>
      <c r="B1538" s="7">
        <v>5.85</v>
      </c>
      <c r="C1538" s="7">
        <v>6.03</v>
      </c>
      <c r="D1538" s="6">
        <f t="shared" si="23"/>
        <v>37711</v>
      </c>
    </row>
    <row r="1539" spans="1:4" x14ac:dyDescent="0.25">
      <c r="A1539" s="6">
        <v>37708</v>
      </c>
      <c r="B1539" s="7">
        <v>5.82</v>
      </c>
      <c r="C1539" s="7">
        <v>6</v>
      </c>
      <c r="D1539" s="6">
        <f t="shared" ref="D1539:D1602" si="24">EOMONTH(A1539,0)</f>
        <v>37711</v>
      </c>
    </row>
    <row r="1540" spans="1:4" x14ac:dyDescent="0.25">
      <c r="A1540" s="6">
        <v>37711</v>
      </c>
      <c r="B1540" s="7">
        <v>5.81</v>
      </c>
      <c r="C1540" s="7">
        <v>5.98</v>
      </c>
      <c r="D1540" s="6">
        <f t="shared" si="24"/>
        <v>37711</v>
      </c>
    </row>
    <row r="1541" spans="1:4" x14ac:dyDescent="0.25">
      <c r="A1541" s="6">
        <v>37712</v>
      </c>
      <c r="B1541" s="7">
        <v>5.81</v>
      </c>
      <c r="C1541" s="7">
        <v>5.97</v>
      </c>
      <c r="D1541" s="6">
        <f t="shared" si="24"/>
        <v>37741</v>
      </c>
    </row>
    <row r="1542" spans="1:4" x14ac:dyDescent="0.25">
      <c r="A1542" s="6">
        <v>37713</v>
      </c>
      <c r="B1542" s="7">
        <v>5.81</v>
      </c>
      <c r="C1542" s="7">
        <v>5.97</v>
      </c>
      <c r="D1542" s="6">
        <f t="shared" si="24"/>
        <v>37741</v>
      </c>
    </row>
    <row r="1543" spans="1:4" x14ac:dyDescent="0.25">
      <c r="A1543" s="6">
        <v>37714</v>
      </c>
      <c r="B1543" s="7">
        <v>5.82</v>
      </c>
      <c r="C1543" s="7">
        <v>5.94</v>
      </c>
      <c r="D1543" s="6">
        <f t="shared" si="24"/>
        <v>37741</v>
      </c>
    </row>
    <row r="1544" spans="1:4" x14ac:dyDescent="0.25">
      <c r="A1544" s="6">
        <v>37715</v>
      </c>
      <c r="B1544" s="7">
        <v>5.8</v>
      </c>
      <c r="C1544" s="7">
        <v>5.98</v>
      </c>
      <c r="D1544" s="6">
        <f t="shared" si="24"/>
        <v>37741</v>
      </c>
    </row>
    <row r="1545" spans="1:4" x14ac:dyDescent="0.25">
      <c r="A1545" s="6">
        <v>37718</v>
      </c>
      <c r="B1545" s="7">
        <v>5.8</v>
      </c>
      <c r="C1545" s="7">
        <v>5.97</v>
      </c>
      <c r="D1545" s="6">
        <f t="shared" si="24"/>
        <v>37741</v>
      </c>
    </row>
    <row r="1546" spans="1:4" x14ac:dyDescent="0.25">
      <c r="A1546" s="6">
        <v>37719</v>
      </c>
      <c r="B1546" s="7">
        <v>5.76</v>
      </c>
      <c r="C1546" s="7">
        <v>5.96</v>
      </c>
      <c r="D1546" s="6">
        <f t="shared" si="24"/>
        <v>37741</v>
      </c>
    </row>
    <row r="1547" spans="1:4" x14ac:dyDescent="0.25">
      <c r="A1547" s="6">
        <v>37720</v>
      </c>
      <c r="B1547" s="7">
        <v>5.76</v>
      </c>
      <c r="C1547" s="7">
        <v>5.95</v>
      </c>
      <c r="D1547" s="6">
        <f t="shared" si="24"/>
        <v>37741</v>
      </c>
    </row>
    <row r="1548" spans="1:4" x14ac:dyDescent="0.25">
      <c r="A1548" s="6">
        <v>37721</v>
      </c>
      <c r="B1548" s="7">
        <v>5.75</v>
      </c>
      <c r="C1548" s="7">
        <v>6</v>
      </c>
      <c r="D1548" s="6">
        <f t="shared" si="24"/>
        <v>37741</v>
      </c>
    </row>
    <row r="1549" spans="1:4" x14ac:dyDescent="0.25">
      <c r="A1549" s="6">
        <v>37722</v>
      </c>
      <c r="B1549" s="7">
        <v>5.74</v>
      </c>
      <c r="C1549" s="7">
        <v>5.94</v>
      </c>
      <c r="D1549" s="6">
        <f t="shared" si="24"/>
        <v>37741</v>
      </c>
    </row>
    <row r="1550" spans="1:4" x14ac:dyDescent="0.25">
      <c r="A1550" s="6">
        <v>37725</v>
      </c>
      <c r="B1550" s="7">
        <v>5.75</v>
      </c>
      <c r="C1550" s="7">
        <v>5.94</v>
      </c>
      <c r="D1550" s="6">
        <f t="shared" si="24"/>
        <v>37741</v>
      </c>
    </row>
    <row r="1551" spans="1:4" x14ac:dyDescent="0.25">
      <c r="A1551" s="6">
        <v>37726</v>
      </c>
      <c r="B1551" s="7">
        <v>5.74</v>
      </c>
      <c r="C1551" s="7">
        <v>5.95</v>
      </c>
      <c r="D1551" s="6">
        <f t="shared" si="24"/>
        <v>37741</v>
      </c>
    </row>
    <row r="1552" spans="1:4" x14ac:dyDescent="0.25">
      <c r="A1552" s="6">
        <v>37727</v>
      </c>
      <c r="B1552" s="7">
        <v>5.75</v>
      </c>
      <c r="C1552" s="7">
        <v>5.94</v>
      </c>
      <c r="D1552" s="6">
        <f t="shared" si="24"/>
        <v>37741</v>
      </c>
    </row>
    <row r="1553" spans="1:4" x14ac:dyDescent="0.25">
      <c r="A1553" s="6">
        <v>37728</v>
      </c>
      <c r="B1553" s="7">
        <v>5.74</v>
      </c>
      <c r="C1553" s="7">
        <v>5.91</v>
      </c>
      <c r="D1553" s="6">
        <f t="shared" si="24"/>
        <v>37741</v>
      </c>
    </row>
    <row r="1554" spans="1:4" x14ac:dyDescent="0.25">
      <c r="A1554" s="6">
        <v>37733</v>
      </c>
      <c r="B1554" s="7">
        <v>5.71</v>
      </c>
      <c r="C1554" s="7">
        <v>5.88</v>
      </c>
      <c r="D1554" s="6">
        <f t="shared" si="24"/>
        <v>37741</v>
      </c>
    </row>
    <row r="1555" spans="1:4" x14ac:dyDescent="0.25">
      <c r="A1555" s="6">
        <v>37734</v>
      </c>
      <c r="B1555" s="7">
        <v>5.71</v>
      </c>
      <c r="C1555" s="7">
        <v>5.87</v>
      </c>
      <c r="D1555" s="6">
        <f t="shared" si="24"/>
        <v>37741</v>
      </c>
    </row>
    <row r="1556" spans="1:4" x14ac:dyDescent="0.25">
      <c r="A1556" s="6">
        <v>37735</v>
      </c>
      <c r="B1556" s="7">
        <v>5.73</v>
      </c>
      <c r="C1556" s="7">
        <v>5.88</v>
      </c>
      <c r="D1556" s="6">
        <f t="shared" si="24"/>
        <v>37741</v>
      </c>
    </row>
    <row r="1557" spans="1:4" x14ac:dyDescent="0.25">
      <c r="A1557" s="6">
        <v>37736</v>
      </c>
      <c r="B1557" s="7">
        <v>5.58</v>
      </c>
      <c r="C1557" s="7">
        <v>5.78</v>
      </c>
      <c r="D1557" s="6">
        <f t="shared" si="24"/>
        <v>37741</v>
      </c>
    </row>
    <row r="1558" spans="1:4" x14ac:dyDescent="0.25">
      <c r="A1558" s="6">
        <v>37739</v>
      </c>
      <c r="B1558" s="7">
        <v>5.58</v>
      </c>
      <c r="C1558" s="7">
        <v>5.75</v>
      </c>
      <c r="D1558" s="6">
        <f t="shared" si="24"/>
        <v>37741</v>
      </c>
    </row>
    <row r="1559" spans="1:4" x14ac:dyDescent="0.25">
      <c r="A1559" s="6">
        <v>37740</v>
      </c>
      <c r="B1559" s="7">
        <v>5.57</v>
      </c>
      <c r="C1559" s="7">
        <v>5.71</v>
      </c>
      <c r="D1559" s="6">
        <f t="shared" si="24"/>
        <v>37741</v>
      </c>
    </row>
    <row r="1560" spans="1:4" x14ac:dyDescent="0.25">
      <c r="A1560" s="6">
        <v>37741</v>
      </c>
      <c r="B1560" s="7">
        <v>5.55</v>
      </c>
      <c r="C1560" s="7">
        <v>5.69</v>
      </c>
      <c r="D1560" s="6">
        <f t="shared" si="24"/>
        <v>37741</v>
      </c>
    </row>
    <row r="1561" spans="1:4" x14ac:dyDescent="0.25">
      <c r="A1561" s="6">
        <v>37743</v>
      </c>
      <c r="B1561" s="7">
        <v>5.55</v>
      </c>
      <c r="C1561" s="7">
        <v>5.7</v>
      </c>
      <c r="D1561" s="6">
        <f t="shared" si="24"/>
        <v>37772</v>
      </c>
    </row>
    <row r="1562" spans="1:4" x14ac:dyDescent="0.25">
      <c r="A1562" s="6">
        <v>37746</v>
      </c>
      <c r="B1562" s="7">
        <v>5.51</v>
      </c>
      <c r="C1562" s="7">
        <v>5.7</v>
      </c>
      <c r="D1562" s="6">
        <f t="shared" si="24"/>
        <v>37772</v>
      </c>
    </row>
    <row r="1563" spans="1:4" x14ac:dyDescent="0.25">
      <c r="A1563" s="6">
        <v>37747</v>
      </c>
      <c r="B1563" s="7">
        <v>5.38</v>
      </c>
      <c r="C1563" s="7">
        <v>5.65</v>
      </c>
      <c r="D1563" s="6">
        <f t="shared" si="24"/>
        <v>37772</v>
      </c>
    </row>
    <row r="1564" spans="1:4" x14ac:dyDescent="0.25">
      <c r="A1564" s="6">
        <v>37748</v>
      </c>
      <c r="B1564" s="7">
        <v>5.4</v>
      </c>
      <c r="C1564" s="7">
        <v>5.63</v>
      </c>
      <c r="D1564" s="6">
        <f t="shared" si="24"/>
        <v>37772</v>
      </c>
    </row>
    <row r="1565" spans="1:4" x14ac:dyDescent="0.25">
      <c r="A1565" s="6">
        <v>37749</v>
      </c>
      <c r="B1565" s="7">
        <v>5.39</v>
      </c>
      <c r="C1565" s="7">
        <v>5.58</v>
      </c>
      <c r="D1565" s="6">
        <f t="shared" si="24"/>
        <v>37772</v>
      </c>
    </row>
    <row r="1566" spans="1:4" x14ac:dyDescent="0.25">
      <c r="A1566" s="6">
        <v>37750</v>
      </c>
      <c r="B1566" s="7">
        <v>5.33</v>
      </c>
      <c r="C1566" s="7">
        <v>5.59</v>
      </c>
      <c r="D1566" s="6">
        <f t="shared" si="24"/>
        <v>37772</v>
      </c>
    </row>
    <row r="1567" spans="1:4" x14ac:dyDescent="0.25">
      <c r="A1567" s="6">
        <v>37753</v>
      </c>
      <c r="B1567" s="7">
        <v>5.33</v>
      </c>
      <c r="C1567" s="7">
        <v>5.57</v>
      </c>
      <c r="D1567" s="6">
        <f t="shared" si="24"/>
        <v>37772</v>
      </c>
    </row>
    <row r="1568" spans="1:4" x14ac:dyDescent="0.25">
      <c r="A1568" s="6">
        <v>37754</v>
      </c>
      <c r="B1568" s="7">
        <v>5.31</v>
      </c>
      <c r="C1568" s="7">
        <v>5.58</v>
      </c>
      <c r="D1568" s="6">
        <f t="shared" si="24"/>
        <v>37772</v>
      </c>
    </row>
    <row r="1569" spans="1:4" x14ac:dyDescent="0.25">
      <c r="A1569" s="6">
        <v>37755</v>
      </c>
      <c r="B1569" s="7">
        <v>5.3</v>
      </c>
      <c r="C1569" s="7">
        <v>5.55</v>
      </c>
      <c r="D1569" s="6">
        <f t="shared" si="24"/>
        <v>37772</v>
      </c>
    </row>
    <row r="1570" spans="1:4" x14ac:dyDescent="0.25">
      <c r="A1570" s="6">
        <v>37756</v>
      </c>
      <c r="B1570" s="7">
        <v>5.28</v>
      </c>
      <c r="C1570" s="7">
        <v>5.5</v>
      </c>
      <c r="D1570" s="6">
        <f t="shared" si="24"/>
        <v>37772</v>
      </c>
    </row>
    <row r="1571" spans="1:4" x14ac:dyDescent="0.25">
      <c r="A1571" s="6">
        <v>37757</v>
      </c>
      <c r="B1571" s="7">
        <v>5.27</v>
      </c>
      <c r="C1571" s="7">
        <v>5.49</v>
      </c>
      <c r="D1571" s="6">
        <f t="shared" si="24"/>
        <v>37772</v>
      </c>
    </row>
    <row r="1572" spans="1:4" x14ac:dyDescent="0.25">
      <c r="A1572" s="6">
        <v>37760</v>
      </c>
      <c r="B1572" s="7">
        <v>5.28</v>
      </c>
      <c r="C1572" s="7">
        <v>5.51</v>
      </c>
      <c r="D1572" s="6">
        <f t="shared" si="24"/>
        <v>37772</v>
      </c>
    </row>
    <row r="1573" spans="1:4" x14ac:dyDescent="0.25">
      <c r="A1573" s="6">
        <v>37761</v>
      </c>
      <c r="B1573" s="7">
        <v>5.25</v>
      </c>
      <c r="C1573" s="7">
        <v>5.53</v>
      </c>
      <c r="D1573" s="6">
        <f t="shared" si="24"/>
        <v>37772</v>
      </c>
    </row>
    <row r="1574" spans="1:4" x14ac:dyDescent="0.25">
      <c r="A1574" s="6">
        <v>37762</v>
      </c>
      <c r="B1574" s="7">
        <v>5.24</v>
      </c>
      <c r="C1574" s="7">
        <v>5.53</v>
      </c>
      <c r="D1574" s="6">
        <f t="shared" si="24"/>
        <v>37772</v>
      </c>
    </row>
    <row r="1575" spans="1:4" x14ac:dyDescent="0.25">
      <c r="A1575" s="6">
        <v>37763</v>
      </c>
      <c r="B1575" s="7">
        <v>5.23</v>
      </c>
      <c r="C1575" s="7">
        <v>5.53</v>
      </c>
      <c r="D1575" s="6">
        <f t="shared" si="24"/>
        <v>37772</v>
      </c>
    </row>
    <row r="1576" spans="1:4" x14ac:dyDescent="0.25">
      <c r="A1576" s="6">
        <v>37764</v>
      </c>
      <c r="B1576" s="7">
        <v>5.21</v>
      </c>
      <c r="C1576" s="7">
        <v>5.48</v>
      </c>
      <c r="D1576" s="6">
        <f t="shared" si="24"/>
        <v>37772</v>
      </c>
    </row>
    <row r="1577" spans="1:4" x14ac:dyDescent="0.25">
      <c r="A1577" s="6">
        <v>37767</v>
      </c>
      <c r="B1577" s="7">
        <v>5.2</v>
      </c>
      <c r="C1577" s="7">
        <v>5.45</v>
      </c>
      <c r="D1577" s="6">
        <f t="shared" si="24"/>
        <v>37772</v>
      </c>
    </row>
    <row r="1578" spans="1:4" x14ac:dyDescent="0.25">
      <c r="A1578" s="6">
        <v>37768</v>
      </c>
      <c r="B1578" s="7">
        <v>5.18</v>
      </c>
      <c r="C1578" s="7">
        <v>5.4</v>
      </c>
      <c r="D1578" s="6">
        <f t="shared" si="24"/>
        <v>37772</v>
      </c>
    </row>
    <row r="1579" spans="1:4" x14ac:dyDescent="0.25">
      <c r="A1579" s="6">
        <v>37769</v>
      </c>
      <c r="B1579" s="7">
        <v>5.18</v>
      </c>
      <c r="C1579" s="7">
        <v>5.41</v>
      </c>
      <c r="D1579" s="6">
        <f t="shared" si="24"/>
        <v>37772</v>
      </c>
    </row>
    <row r="1580" spans="1:4" x14ac:dyDescent="0.25">
      <c r="A1580" s="6">
        <v>37770</v>
      </c>
      <c r="B1580" s="7">
        <v>5.19</v>
      </c>
      <c r="C1580" s="7">
        <v>5.41</v>
      </c>
      <c r="D1580" s="6">
        <f t="shared" si="24"/>
        <v>37772</v>
      </c>
    </row>
    <row r="1581" spans="1:4" x14ac:dyDescent="0.25">
      <c r="A1581" s="6">
        <v>37771</v>
      </c>
      <c r="B1581" s="7">
        <v>5.19</v>
      </c>
      <c r="C1581" s="7">
        <v>5.4</v>
      </c>
      <c r="D1581" s="6">
        <f t="shared" si="24"/>
        <v>37772</v>
      </c>
    </row>
    <row r="1582" spans="1:4" x14ac:dyDescent="0.25">
      <c r="A1582" s="6">
        <v>37774</v>
      </c>
      <c r="B1582" s="7">
        <v>5.18</v>
      </c>
      <c r="C1582" s="7">
        <v>5.4</v>
      </c>
      <c r="D1582" s="6">
        <f t="shared" si="24"/>
        <v>37802</v>
      </c>
    </row>
    <row r="1583" spans="1:4" x14ac:dyDescent="0.25">
      <c r="A1583" s="6">
        <v>37775</v>
      </c>
      <c r="B1583" s="7">
        <v>5.18</v>
      </c>
      <c r="C1583" s="7">
        <v>5.39</v>
      </c>
      <c r="D1583" s="6">
        <f t="shared" si="24"/>
        <v>37802</v>
      </c>
    </row>
    <row r="1584" spans="1:4" x14ac:dyDescent="0.25">
      <c r="A1584" s="6">
        <v>37776</v>
      </c>
      <c r="B1584" s="7">
        <v>5.17</v>
      </c>
      <c r="C1584" s="7">
        <v>5.38</v>
      </c>
      <c r="D1584" s="6">
        <f t="shared" si="24"/>
        <v>37802</v>
      </c>
    </row>
    <row r="1585" spans="1:4" x14ac:dyDescent="0.25">
      <c r="A1585" s="6">
        <v>37777</v>
      </c>
      <c r="B1585" s="7">
        <v>5.17</v>
      </c>
      <c r="C1585" s="7">
        <v>5.42</v>
      </c>
      <c r="D1585" s="6">
        <f t="shared" si="24"/>
        <v>37802</v>
      </c>
    </row>
    <row r="1586" spans="1:4" x14ac:dyDescent="0.25">
      <c r="A1586" s="6">
        <v>37778</v>
      </c>
      <c r="B1586" s="7">
        <v>5.17</v>
      </c>
      <c r="C1586" s="7">
        <v>5.41</v>
      </c>
      <c r="D1586" s="6">
        <f t="shared" si="24"/>
        <v>37802</v>
      </c>
    </row>
    <row r="1587" spans="1:4" x14ac:dyDescent="0.25">
      <c r="A1587" s="6">
        <v>37781</v>
      </c>
      <c r="B1587" s="7">
        <v>5.16</v>
      </c>
      <c r="C1587" s="7">
        <v>5.38</v>
      </c>
      <c r="D1587" s="6">
        <f t="shared" si="24"/>
        <v>37802</v>
      </c>
    </row>
    <row r="1588" spans="1:4" x14ac:dyDescent="0.25">
      <c r="A1588" s="6">
        <v>37782</v>
      </c>
      <c r="B1588" s="7">
        <v>5.16</v>
      </c>
      <c r="C1588" s="7">
        <v>5.37</v>
      </c>
      <c r="D1588" s="6">
        <f t="shared" si="24"/>
        <v>37802</v>
      </c>
    </row>
    <row r="1589" spans="1:4" x14ac:dyDescent="0.25">
      <c r="A1589" s="6">
        <v>37783</v>
      </c>
      <c r="B1589" s="7">
        <v>5.15</v>
      </c>
      <c r="C1589" s="7">
        <v>5.38</v>
      </c>
      <c r="D1589" s="6">
        <f t="shared" si="24"/>
        <v>37802</v>
      </c>
    </row>
    <row r="1590" spans="1:4" x14ac:dyDescent="0.25">
      <c r="A1590" s="6">
        <v>37784</v>
      </c>
      <c r="B1590" s="7">
        <v>5.16</v>
      </c>
      <c r="C1590" s="7">
        <v>5.4</v>
      </c>
      <c r="D1590" s="6">
        <f t="shared" si="24"/>
        <v>37802</v>
      </c>
    </row>
    <row r="1591" spans="1:4" x14ac:dyDescent="0.25">
      <c r="A1591" s="6">
        <v>37785</v>
      </c>
      <c r="B1591" s="7">
        <v>5.18</v>
      </c>
      <c r="C1591" s="7">
        <v>5.4</v>
      </c>
      <c r="D1591" s="6">
        <f t="shared" si="24"/>
        <v>37802</v>
      </c>
    </row>
    <row r="1592" spans="1:4" x14ac:dyDescent="0.25">
      <c r="A1592" s="6">
        <v>37788</v>
      </c>
      <c r="B1592" s="7">
        <v>5.16</v>
      </c>
      <c r="C1592" s="7">
        <v>5.4</v>
      </c>
      <c r="D1592" s="6">
        <f t="shared" si="24"/>
        <v>37802</v>
      </c>
    </row>
    <row r="1593" spans="1:4" x14ac:dyDescent="0.25">
      <c r="A1593" s="6">
        <v>37789</v>
      </c>
      <c r="B1593" s="7">
        <v>5.15</v>
      </c>
      <c r="C1593" s="7">
        <v>5.38</v>
      </c>
      <c r="D1593" s="6">
        <f t="shared" si="24"/>
        <v>37802</v>
      </c>
    </row>
    <row r="1594" spans="1:4" x14ac:dyDescent="0.25">
      <c r="A1594" s="6">
        <v>37790</v>
      </c>
      <c r="B1594" s="7">
        <v>5.17</v>
      </c>
      <c r="C1594" s="7">
        <v>5.4</v>
      </c>
      <c r="D1594" s="6">
        <f t="shared" si="24"/>
        <v>37802</v>
      </c>
    </row>
    <row r="1595" spans="1:4" x14ac:dyDescent="0.25">
      <c r="A1595" s="6">
        <v>37792</v>
      </c>
      <c r="B1595" s="7">
        <v>5.16</v>
      </c>
      <c r="C1595" s="7">
        <v>5.37</v>
      </c>
      <c r="D1595" s="6">
        <f t="shared" si="24"/>
        <v>37802</v>
      </c>
    </row>
    <row r="1596" spans="1:4" x14ac:dyDescent="0.25">
      <c r="A1596" s="6">
        <v>37795</v>
      </c>
      <c r="B1596" s="7">
        <v>5.18</v>
      </c>
      <c r="C1596" s="7">
        <v>5.35</v>
      </c>
      <c r="D1596" s="6">
        <f t="shared" si="24"/>
        <v>37802</v>
      </c>
    </row>
    <row r="1597" spans="1:4" x14ac:dyDescent="0.25">
      <c r="A1597" s="6">
        <v>37796</v>
      </c>
      <c r="B1597" s="7">
        <v>5.17</v>
      </c>
      <c r="C1597" s="7">
        <v>5.34</v>
      </c>
      <c r="D1597" s="6">
        <f t="shared" si="24"/>
        <v>37802</v>
      </c>
    </row>
    <row r="1598" spans="1:4" x14ac:dyDescent="0.25">
      <c r="A1598" s="6">
        <v>37797</v>
      </c>
      <c r="B1598" s="7">
        <v>5.15</v>
      </c>
      <c r="C1598" s="7">
        <v>5.35</v>
      </c>
      <c r="D1598" s="6">
        <f t="shared" si="24"/>
        <v>37802</v>
      </c>
    </row>
    <row r="1599" spans="1:4" x14ac:dyDescent="0.25">
      <c r="A1599" s="6">
        <v>37798</v>
      </c>
      <c r="B1599" s="7">
        <v>5.15</v>
      </c>
      <c r="C1599" s="7">
        <v>5.34</v>
      </c>
      <c r="D1599" s="6">
        <f t="shared" si="24"/>
        <v>37802</v>
      </c>
    </row>
    <row r="1600" spans="1:4" x14ac:dyDescent="0.25">
      <c r="A1600" s="6">
        <v>37799</v>
      </c>
      <c r="B1600" s="7">
        <v>5.16</v>
      </c>
      <c r="C1600" s="7">
        <v>5.35</v>
      </c>
      <c r="D1600" s="6">
        <f t="shared" si="24"/>
        <v>37802</v>
      </c>
    </row>
    <row r="1601" spans="1:4" x14ac:dyDescent="0.25">
      <c r="A1601" s="6">
        <v>37802</v>
      </c>
      <c r="B1601" s="7">
        <v>5.15</v>
      </c>
      <c r="C1601" s="7">
        <v>5.32</v>
      </c>
      <c r="D1601" s="6">
        <f t="shared" si="24"/>
        <v>37802</v>
      </c>
    </row>
    <row r="1602" spans="1:4" x14ac:dyDescent="0.25">
      <c r="A1602" s="6">
        <v>37803</v>
      </c>
      <c r="B1602" s="7">
        <v>5.15</v>
      </c>
      <c r="C1602" s="7">
        <v>5.29</v>
      </c>
      <c r="D1602" s="6">
        <f t="shared" si="24"/>
        <v>37833</v>
      </c>
    </row>
    <row r="1603" spans="1:4" x14ac:dyDescent="0.25">
      <c r="A1603" s="6">
        <v>37804</v>
      </c>
      <c r="B1603" s="7">
        <v>5.15</v>
      </c>
      <c r="C1603" s="7">
        <v>5.26</v>
      </c>
      <c r="D1603" s="6">
        <f t="shared" ref="D1603:D1666" si="25">EOMONTH(A1603,0)</f>
        <v>37833</v>
      </c>
    </row>
    <row r="1604" spans="1:4" x14ac:dyDescent="0.25">
      <c r="A1604" s="6">
        <v>37805</v>
      </c>
      <c r="B1604" s="7">
        <v>5.14</v>
      </c>
      <c r="C1604" s="7">
        <v>5.24</v>
      </c>
      <c r="D1604" s="6">
        <f t="shared" si="25"/>
        <v>37833</v>
      </c>
    </row>
    <row r="1605" spans="1:4" x14ac:dyDescent="0.25">
      <c r="A1605" s="6">
        <v>37806</v>
      </c>
      <c r="B1605" s="7">
        <v>5.14</v>
      </c>
      <c r="C1605" s="7">
        <v>5.24</v>
      </c>
      <c r="D1605" s="6">
        <f t="shared" si="25"/>
        <v>37833</v>
      </c>
    </row>
    <row r="1606" spans="1:4" x14ac:dyDescent="0.25">
      <c r="A1606" s="6">
        <v>37809</v>
      </c>
      <c r="B1606" s="7">
        <v>5.13</v>
      </c>
      <c r="C1606" s="7">
        <v>5.23</v>
      </c>
      <c r="D1606" s="6">
        <f t="shared" si="25"/>
        <v>37833</v>
      </c>
    </row>
    <row r="1607" spans="1:4" x14ac:dyDescent="0.25">
      <c r="A1607" s="6">
        <v>37810</v>
      </c>
      <c r="B1607" s="7">
        <v>5.14</v>
      </c>
      <c r="C1607" s="7">
        <v>5.25</v>
      </c>
      <c r="D1607" s="6">
        <f t="shared" si="25"/>
        <v>37833</v>
      </c>
    </row>
    <row r="1608" spans="1:4" x14ac:dyDescent="0.25">
      <c r="A1608" s="6">
        <v>37811</v>
      </c>
      <c r="B1608" s="7">
        <v>5.15</v>
      </c>
      <c r="C1608" s="7">
        <v>5.25</v>
      </c>
      <c r="D1608" s="6">
        <f t="shared" si="25"/>
        <v>37833</v>
      </c>
    </row>
    <row r="1609" spans="1:4" x14ac:dyDescent="0.25">
      <c r="A1609" s="6">
        <v>37812</v>
      </c>
      <c r="B1609" s="7">
        <v>5.14</v>
      </c>
      <c r="C1609" s="7">
        <v>5.24</v>
      </c>
      <c r="D1609" s="6">
        <f t="shared" si="25"/>
        <v>37833</v>
      </c>
    </row>
    <row r="1610" spans="1:4" x14ac:dyDescent="0.25">
      <c r="A1610" s="6">
        <v>37813</v>
      </c>
      <c r="B1610" s="7">
        <v>5.15</v>
      </c>
      <c r="C1610" s="7">
        <v>5.21</v>
      </c>
      <c r="D1610" s="6">
        <f t="shared" si="25"/>
        <v>37833</v>
      </c>
    </row>
    <row r="1611" spans="1:4" x14ac:dyDescent="0.25">
      <c r="A1611" s="6">
        <v>37816</v>
      </c>
      <c r="B1611" s="7">
        <v>5.14</v>
      </c>
      <c r="C1611" s="7">
        <v>5.24</v>
      </c>
      <c r="D1611" s="6">
        <f t="shared" si="25"/>
        <v>37833</v>
      </c>
    </row>
    <row r="1612" spans="1:4" x14ac:dyDescent="0.25">
      <c r="A1612" s="6">
        <v>37817</v>
      </c>
      <c r="B1612" s="7">
        <v>5.15</v>
      </c>
      <c r="C1612" s="7">
        <v>5.25</v>
      </c>
      <c r="D1612" s="6">
        <f t="shared" si="25"/>
        <v>37833</v>
      </c>
    </row>
    <row r="1613" spans="1:4" x14ac:dyDescent="0.25">
      <c r="A1613" s="6">
        <v>37818</v>
      </c>
      <c r="B1613" s="7">
        <v>5.15</v>
      </c>
      <c r="C1613" s="7">
        <v>5.25</v>
      </c>
      <c r="D1613" s="6">
        <f t="shared" si="25"/>
        <v>37833</v>
      </c>
    </row>
    <row r="1614" spans="1:4" x14ac:dyDescent="0.25">
      <c r="A1614" s="6">
        <v>37819</v>
      </c>
      <c r="B1614" s="7">
        <v>5.14</v>
      </c>
      <c r="C1614" s="7">
        <v>5.25</v>
      </c>
      <c r="D1614" s="6">
        <f t="shared" si="25"/>
        <v>37833</v>
      </c>
    </row>
    <row r="1615" spans="1:4" x14ac:dyDescent="0.25">
      <c r="A1615" s="6">
        <v>37820</v>
      </c>
      <c r="B1615" s="7">
        <v>5.13</v>
      </c>
      <c r="C1615" s="7">
        <v>5.25</v>
      </c>
      <c r="D1615" s="6">
        <f t="shared" si="25"/>
        <v>37833</v>
      </c>
    </row>
    <row r="1616" spans="1:4" x14ac:dyDescent="0.25">
      <c r="A1616" s="6">
        <v>37823</v>
      </c>
      <c r="B1616" s="7">
        <v>5.13</v>
      </c>
      <c r="C1616" s="7">
        <v>5.25</v>
      </c>
      <c r="D1616" s="6">
        <f t="shared" si="25"/>
        <v>37833</v>
      </c>
    </row>
    <row r="1617" spans="1:4" x14ac:dyDescent="0.25">
      <c r="A1617" s="6">
        <v>37824</v>
      </c>
      <c r="B1617" s="7">
        <v>5.15</v>
      </c>
      <c r="C1617" s="7">
        <v>5.25</v>
      </c>
      <c r="D1617" s="6">
        <f t="shared" si="25"/>
        <v>37833</v>
      </c>
    </row>
    <row r="1618" spans="1:4" x14ac:dyDescent="0.25">
      <c r="A1618" s="6">
        <v>37825</v>
      </c>
      <c r="B1618" s="7">
        <v>5.16</v>
      </c>
      <c r="C1618" s="7">
        <v>5.26</v>
      </c>
      <c r="D1618" s="6">
        <f t="shared" si="25"/>
        <v>37833</v>
      </c>
    </row>
    <row r="1619" spans="1:4" x14ac:dyDescent="0.25">
      <c r="A1619" s="6">
        <v>37826</v>
      </c>
      <c r="B1619" s="7">
        <v>5.16</v>
      </c>
      <c r="C1619" s="7">
        <v>5.27</v>
      </c>
      <c r="D1619" s="6">
        <f t="shared" si="25"/>
        <v>37833</v>
      </c>
    </row>
    <row r="1620" spans="1:4" x14ac:dyDescent="0.25">
      <c r="A1620" s="6">
        <v>37827</v>
      </c>
      <c r="B1620" s="7">
        <v>5.17</v>
      </c>
      <c r="C1620" s="7">
        <v>5.27</v>
      </c>
      <c r="D1620" s="6">
        <f t="shared" si="25"/>
        <v>37833</v>
      </c>
    </row>
    <row r="1621" spans="1:4" x14ac:dyDescent="0.25">
      <c r="A1621" s="6">
        <v>37830</v>
      </c>
      <c r="B1621" s="7">
        <v>5.2</v>
      </c>
      <c r="C1621" s="7">
        <v>5.32</v>
      </c>
      <c r="D1621" s="6">
        <f t="shared" si="25"/>
        <v>37833</v>
      </c>
    </row>
    <row r="1622" spans="1:4" x14ac:dyDescent="0.25">
      <c r="A1622" s="6">
        <v>37831</v>
      </c>
      <c r="B1622" s="7">
        <v>5.17</v>
      </c>
      <c r="C1622" s="7">
        <v>5.29</v>
      </c>
      <c r="D1622" s="6">
        <f t="shared" si="25"/>
        <v>37833</v>
      </c>
    </row>
    <row r="1623" spans="1:4" x14ac:dyDescent="0.25">
      <c r="A1623" s="6">
        <v>37832</v>
      </c>
      <c r="B1623" s="7">
        <v>5.17</v>
      </c>
      <c r="C1623" s="7">
        <v>5.27</v>
      </c>
      <c r="D1623" s="6">
        <f t="shared" si="25"/>
        <v>37833</v>
      </c>
    </row>
    <row r="1624" spans="1:4" x14ac:dyDescent="0.25">
      <c r="A1624" s="6">
        <v>37833</v>
      </c>
      <c r="B1624" s="7">
        <v>5.14</v>
      </c>
      <c r="C1624" s="7">
        <v>5.24</v>
      </c>
      <c r="D1624" s="6">
        <f t="shared" si="25"/>
        <v>37833</v>
      </c>
    </row>
    <row r="1625" spans="1:4" x14ac:dyDescent="0.25">
      <c r="A1625" s="6">
        <v>37834</v>
      </c>
      <c r="B1625" s="7">
        <v>5.13</v>
      </c>
      <c r="C1625" s="7">
        <v>5.23</v>
      </c>
      <c r="D1625" s="6">
        <f t="shared" si="25"/>
        <v>37864</v>
      </c>
    </row>
    <row r="1626" spans="1:4" x14ac:dyDescent="0.25">
      <c r="A1626" s="6">
        <v>37837</v>
      </c>
      <c r="B1626" s="7">
        <v>5.12</v>
      </c>
      <c r="C1626" s="7">
        <v>5.25</v>
      </c>
      <c r="D1626" s="6">
        <f t="shared" si="25"/>
        <v>37864</v>
      </c>
    </row>
    <row r="1627" spans="1:4" x14ac:dyDescent="0.25">
      <c r="A1627" s="6">
        <v>37838</v>
      </c>
      <c r="B1627" s="7">
        <v>5.12</v>
      </c>
      <c r="C1627" s="7">
        <v>5.25</v>
      </c>
      <c r="D1627" s="6">
        <f t="shared" si="25"/>
        <v>37864</v>
      </c>
    </row>
    <row r="1628" spans="1:4" x14ac:dyDescent="0.25">
      <c r="A1628" s="6">
        <v>37839</v>
      </c>
      <c r="B1628" s="7">
        <v>5.1100000000000003</v>
      </c>
      <c r="C1628" s="7">
        <v>5.23</v>
      </c>
      <c r="D1628" s="6">
        <f t="shared" si="25"/>
        <v>37864</v>
      </c>
    </row>
    <row r="1629" spans="1:4" x14ac:dyDescent="0.25">
      <c r="A1629" s="6">
        <v>37840</v>
      </c>
      <c r="B1629" s="7">
        <v>5.08</v>
      </c>
      <c r="C1629" s="7">
        <v>5.25</v>
      </c>
      <c r="D1629" s="6">
        <f t="shared" si="25"/>
        <v>37864</v>
      </c>
    </row>
    <row r="1630" spans="1:4" x14ac:dyDescent="0.25">
      <c r="A1630" s="6">
        <v>37841</v>
      </c>
      <c r="B1630" s="7">
        <v>5.05</v>
      </c>
      <c r="C1630" s="7">
        <v>5.17</v>
      </c>
      <c r="D1630" s="6">
        <f t="shared" si="25"/>
        <v>37864</v>
      </c>
    </row>
    <row r="1631" spans="1:4" x14ac:dyDescent="0.25">
      <c r="A1631" s="6">
        <v>37844</v>
      </c>
      <c r="B1631" s="7">
        <v>5.05</v>
      </c>
      <c r="C1631" s="7">
        <v>5.18</v>
      </c>
      <c r="D1631" s="6">
        <f t="shared" si="25"/>
        <v>37864</v>
      </c>
    </row>
    <row r="1632" spans="1:4" x14ac:dyDescent="0.25">
      <c r="A1632" s="6">
        <v>37845</v>
      </c>
      <c r="B1632" s="7">
        <v>5.05</v>
      </c>
      <c r="C1632" s="7">
        <v>5.18</v>
      </c>
      <c r="D1632" s="6">
        <f t="shared" si="25"/>
        <v>37864</v>
      </c>
    </row>
    <row r="1633" spans="1:4" x14ac:dyDescent="0.25">
      <c r="A1633" s="6">
        <v>37846</v>
      </c>
      <c r="B1633" s="7">
        <v>5.05</v>
      </c>
      <c r="C1633" s="7">
        <v>5.19</v>
      </c>
      <c r="D1633" s="6">
        <f t="shared" si="25"/>
        <v>37864</v>
      </c>
    </row>
    <row r="1634" spans="1:4" x14ac:dyDescent="0.25">
      <c r="A1634" s="6">
        <v>37847</v>
      </c>
      <c r="B1634" s="7">
        <v>5.03</v>
      </c>
      <c r="C1634" s="7">
        <v>5.16</v>
      </c>
      <c r="D1634" s="6">
        <f t="shared" si="25"/>
        <v>37864</v>
      </c>
    </row>
    <row r="1635" spans="1:4" x14ac:dyDescent="0.25">
      <c r="A1635" s="6">
        <v>37848</v>
      </c>
      <c r="B1635" s="7">
        <v>5.03</v>
      </c>
      <c r="C1635" s="7">
        <v>5.16</v>
      </c>
      <c r="D1635" s="6">
        <f t="shared" si="25"/>
        <v>37864</v>
      </c>
    </row>
    <row r="1636" spans="1:4" x14ac:dyDescent="0.25">
      <c r="A1636" s="6">
        <v>37851</v>
      </c>
      <c r="B1636" s="7">
        <v>5.04</v>
      </c>
      <c r="C1636" s="7">
        <v>5.16</v>
      </c>
      <c r="D1636" s="6">
        <f t="shared" si="25"/>
        <v>37864</v>
      </c>
    </row>
    <row r="1637" spans="1:4" x14ac:dyDescent="0.25">
      <c r="A1637" s="6">
        <v>37852</v>
      </c>
      <c r="B1637" s="7">
        <v>5.01</v>
      </c>
      <c r="C1637" s="7">
        <v>5.16</v>
      </c>
      <c r="D1637" s="6">
        <f t="shared" si="25"/>
        <v>37864</v>
      </c>
    </row>
    <row r="1638" spans="1:4" x14ac:dyDescent="0.25">
      <c r="A1638" s="6">
        <v>37853</v>
      </c>
      <c r="B1638" s="7">
        <v>5.01</v>
      </c>
      <c r="C1638" s="7">
        <v>5.1100000000000003</v>
      </c>
      <c r="D1638" s="6">
        <f t="shared" si="25"/>
        <v>37864</v>
      </c>
    </row>
    <row r="1639" spans="1:4" x14ac:dyDescent="0.25">
      <c r="A1639" s="6">
        <v>37854</v>
      </c>
      <c r="B1639" s="7">
        <v>5</v>
      </c>
      <c r="C1639" s="7">
        <v>5.0999999999999996</v>
      </c>
      <c r="D1639" s="6">
        <f t="shared" si="25"/>
        <v>37864</v>
      </c>
    </row>
    <row r="1640" spans="1:4" x14ac:dyDescent="0.25">
      <c r="A1640" s="6">
        <v>37855</v>
      </c>
      <c r="B1640" s="7">
        <v>5</v>
      </c>
      <c r="C1640" s="7">
        <v>5.0999999999999996</v>
      </c>
      <c r="D1640" s="6">
        <f t="shared" si="25"/>
        <v>37864</v>
      </c>
    </row>
    <row r="1641" spans="1:4" x14ac:dyDescent="0.25">
      <c r="A1641" s="6">
        <v>37858</v>
      </c>
      <c r="B1641" s="7">
        <v>5</v>
      </c>
      <c r="C1641" s="7">
        <v>5.0999999999999996</v>
      </c>
      <c r="D1641" s="6">
        <f t="shared" si="25"/>
        <v>37864</v>
      </c>
    </row>
    <row r="1642" spans="1:4" x14ac:dyDescent="0.25">
      <c r="A1642" s="6">
        <v>37859</v>
      </c>
      <c r="B1642" s="7">
        <v>4.99</v>
      </c>
      <c r="C1642" s="7">
        <v>5.0999999999999996</v>
      </c>
      <c r="D1642" s="6">
        <f t="shared" si="25"/>
        <v>37864</v>
      </c>
    </row>
    <row r="1643" spans="1:4" x14ac:dyDescent="0.25">
      <c r="A1643" s="6">
        <v>37860</v>
      </c>
      <c r="B1643" s="7">
        <v>5</v>
      </c>
      <c r="C1643" s="7">
        <v>5.0999999999999996</v>
      </c>
      <c r="D1643" s="6">
        <f t="shared" si="25"/>
        <v>37864</v>
      </c>
    </row>
    <row r="1644" spans="1:4" x14ac:dyDescent="0.25">
      <c r="A1644" s="6">
        <v>37861</v>
      </c>
      <c r="B1644" s="7">
        <v>5.08</v>
      </c>
      <c r="C1644" s="7">
        <v>5.14</v>
      </c>
      <c r="D1644" s="6">
        <f t="shared" si="25"/>
        <v>37864</v>
      </c>
    </row>
    <row r="1645" spans="1:4" x14ac:dyDescent="0.25">
      <c r="A1645" s="6">
        <v>37862</v>
      </c>
      <c r="B1645" s="7">
        <v>5.0599999999999996</v>
      </c>
      <c r="C1645" s="7">
        <v>5.14</v>
      </c>
      <c r="D1645" s="6">
        <f t="shared" si="25"/>
        <v>37864</v>
      </c>
    </row>
    <row r="1646" spans="1:4" x14ac:dyDescent="0.25">
      <c r="A1646" s="6">
        <v>37865</v>
      </c>
      <c r="B1646" s="7">
        <v>5.0599999999999996</v>
      </c>
      <c r="C1646" s="7">
        <v>5.15</v>
      </c>
      <c r="D1646" s="6">
        <f t="shared" si="25"/>
        <v>37894</v>
      </c>
    </row>
    <row r="1647" spans="1:4" x14ac:dyDescent="0.25">
      <c r="A1647" s="6">
        <v>37866</v>
      </c>
      <c r="B1647" s="7">
        <v>5.07</v>
      </c>
      <c r="C1647" s="7">
        <v>5.15</v>
      </c>
      <c r="D1647" s="6">
        <f t="shared" si="25"/>
        <v>37894</v>
      </c>
    </row>
    <row r="1648" spans="1:4" x14ac:dyDescent="0.25">
      <c r="A1648" s="6">
        <v>37867</v>
      </c>
      <c r="B1648" s="7">
        <v>5.04</v>
      </c>
      <c r="C1648" s="7">
        <v>5.14</v>
      </c>
      <c r="D1648" s="6">
        <f t="shared" si="25"/>
        <v>37894</v>
      </c>
    </row>
    <row r="1649" spans="1:4" x14ac:dyDescent="0.25">
      <c r="A1649" s="6">
        <v>37868</v>
      </c>
      <c r="B1649" s="7">
        <v>5.07</v>
      </c>
      <c r="C1649" s="7">
        <v>5.15</v>
      </c>
      <c r="D1649" s="6">
        <f t="shared" si="25"/>
        <v>37894</v>
      </c>
    </row>
    <row r="1650" spans="1:4" x14ac:dyDescent="0.25">
      <c r="A1650" s="6">
        <v>37869</v>
      </c>
      <c r="B1650" s="7">
        <v>5.07</v>
      </c>
      <c r="C1650" s="7">
        <v>5.15</v>
      </c>
      <c r="D1650" s="6">
        <f t="shared" si="25"/>
        <v>37894</v>
      </c>
    </row>
    <row r="1651" spans="1:4" x14ac:dyDescent="0.25">
      <c r="A1651" s="6">
        <v>37872</v>
      </c>
      <c r="B1651" s="7">
        <v>5.0599999999999996</v>
      </c>
      <c r="C1651" s="7">
        <v>5.15</v>
      </c>
      <c r="D1651" s="6">
        <f t="shared" si="25"/>
        <v>37894</v>
      </c>
    </row>
    <row r="1652" spans="1:4" x14ac:dyDescent="0.25">
      <c r="A1652" s="6">
        <v>37873</v>
      </c>
      <c r="B1652" s="7">
        <v>5.0599999999999996</v>
      </c>
      <c r="C1652" s="7">
        <v>5.16</v>
      </c>
      <c r="D1652" s="6">
        <f t="shared" si="25"/>
        <v>37894</v>
      </c>
    </row>
    <row r="1653" spans="1:4" x14ac:dyDescent="0.25">
      <c r="A1653" s="6">
        <v>37874</v>
      </c>
      <c r="B1653" s="7">
        <v>5.0599999999999996</v>
      </c>
      <c r="C1653" s="7">
        <v>5.16</v>
      </c>
      <c r="D1653" s="6">
        <f t="shared" si="25"/>
        <v>37894</v>
      </c>
    </row>
    <row r="1654" spans="1:4" x14ac:dyDescent="0.25">
      <c r="A1654" s="6">
        <v>37875</v>
      </c>
      <c r="B1654" s="7">
        <v>5.05</v>
      </c>
      <c r="C1654" s="7">
        <v>5.15</v>
      </c>
      <c r="D1654" s="6">
        <f t="shared" si="25"/>
        <v>37894</v>
      </c>
    </row>
    <row r="1655" spans="1:4" x14ac:dyDescent="0.25">
      <c r="A1655" s="6">
        <v>37876</v>
      </c>
      <c r="B1655" s="7">
        <v>5.04</v>
      </c>
      <c r="C1655" s="7">
        <v>5.15</v>
      </c>
      <c r="D1655" s="6">
        <f t="shared" si="25"/>
        <v>37894</v>
      </c>
    </row>
    <row r="1656" spans="1:4" x14ac:dyDescent="0.25">
      <c r="A1656" s="6">
        <v>37879</v>
      </c>
      <c r="B1656" s="7">
        <v>5.05</v>
      </c>
      <c r="C1656" s="7">
        <v>5.15</v>
      </c>
      <c r="D1656" s="6">
        <f t="shared" si="25"/>
        <v>37894</v>
      </c>
    </row>
    <row r="1657" spans="1:4" x14ac:dyDescent="0.25">
      <c r="A1657" s="6">
        <v>37880</v>
      </c>
      <c r="B1657" s="7">
        <v>5.0199999999999996</v>
      </c>
      <c r="C1657" s="7">
        <v>5.15</v>
      </c>
      <c r="D1657" s="6">
        <f t="shared" si="25"/>
        <v>37894</v>
      </c>
    </row>
    <row r="1658" spans="1:4" x14ac:dyDescent="0.25">
      <c r="A1658" s="6">
        <v>37881</v>
      </c>
      <c r="B1658" s="7">
        <v>5.0199999999999996</v>
      </c>
      <c r="C1658" s="7">
        <v>5.14</v>
      </c>
      <c r="D1658" s="6">
        <f t="shared" si="25"/>
        <v>37894</v>
      </c>
    </row>
    <row r="1659" spans="1:4" x14ac:dyDescent="0.25">
      <c r="A1659" s="6">
        <v>37882</v>
      </c>
      <c r="B1659" s="7">
        <v>5.09</v>
      </c>
      <c r="C1659" s="7">
        <v>5.16</v>
      </c>
      <c r="D1659" s="6">
        <f t="shared" si="25"/>
        <v>37894</v>
      </c>
    </row>
    <row r="1660" spans="1:4" x14ac:dyDescent="0.25">
      <c r="A1660" s="6">
        <v>37883</v>
      </c>
      <c r="B1660" s="7">
        <v>5.1100000000000003</v>
      </c>
      <c r="C1660" s="7">
        <v>5.17</v>
      </c>
      <c r="D1660" s="6">
        <f t="shared" si="25"/>
        <v>37894</v>
      </c>
    </row>
    <row r="1661" spans="1:4" x14ac:dyDescent="0.25">
      <c r="A1661" s="6">
        <v>37886</v>
      </c>
      <c r="B1661" s="7">
        <v>5.0999999999999996</v>
      </c>
      <c r="C1661" s="7">
        <v>5.17</v>
      </c>
      <c r="D1661" s="6">
        <f t="shared" si="25"/>
        <v>37894</v>
      </c>
    </row>
    <row r="1662" spans="1:4" x14ac:dyDescent="0.25">
      <c r="A1662" s="6">
        <v>37887</v>
      </c>
      <c r="B1662" s="7">
        <v>5.09</v>
      </c>
      <c r="C1662" s="7">
        <v>5.17</v>
      </c>
      <c r="D1662" s="6">
        <f t="shared" si="25"/>
        <v>37894</v>
      </c>
    </row>
    <row r="1663" spans="1:4" x14ac:dyDescent="0.25">
      <c r="A1663" s="6">
        <v>37888</v>
      </c>
      <c r="B1663" s="7">
        <v>5.0999999999999996</v>
      </c>
      <c r="C1663" s="7">
        <v>5.2</v>
      </c>
      <c r="D1663" s="6">
        <f t="shared" si="25"/>
        <v>37894</v>
      </c>
    </row>
    <row r="1664" spans="1:4" x14ac:dyDescent="0.25">
      <c r="A1664" s="6">
        <v>37889</v>
      </c>
      <c r="B1664" s="7">
        <v>5.1100000000000003</v>
      </c>
      <c r="C1664" s="7">
        <v>5.2</v>
      </c>
      <c r="D1664" s="6">
        <f t="shared" si="25"/>
        <v>37894</v>
      </c>
    </row>
    <row r="1665" spans="1:4" x14ac:dyDescent="0.25">
      <c r="A1665" s="6">
        <v>37890</v>
      </c>
      <c r="B1665" s="7">
        <v>5.15</v>
      </c>
      <c r="C1665" s="7">
        <v>5.23</v>
      </c>
      <c r="D1665" s="6">
        <f t="shared" si="25"/>
        <v>37894</v>
      </c>
    </row>
    <row r="1666" spans="1:4" x14ac:dyDescent="0.25">
      <c r="A1666" s="6">
        <v>37893</v>
      </c>
      <c r="B1666" s="7">
        <v>5.17</v>
      </c>
      <c r="C1666" s="7">
        <v>5.22</v>
      </c>
      <c r="D1666" s="6">
        <f t="shared" si="25"/>
        <v>37894</v>
      </c>
    </row>
    <row r="1667" spans="1:4" x14ac:dyDescent="0.25">
      <c r="A1667" s="6">
        <v>37894</v>
      </c>
      <c r="B1667" s="7">
        <v>5.2</v>
      </c>
      <c r="C1667" s="7">
        <v>5.24</v>
      </c>
      <c r="D1667" s="6">
        <f t="shared" ref="D1667:D1730" si="26">EOMONTH(A1667,0)</f>
        <v>37894</v>
      </c>
    </row>
    <row r="1668" spans="1:4" x14ac:dyDescent="0.25">
      <c r="A1668" s="6">
        <v>37895</v>
      </c>
      <c r="B1668" s="7">
        <v>5.21</v>
      </c>
      <c r="C1668" s="7">
        <v>5.27</v>
      </c>
      <c r="D1668" s="6">
        <f t="shared" si="26"/>
        <v>37925</v>
      </c>
    </row>
    <row r="1669" spans="1:4" x14ac:dyDescent="0.25">
      <c r="A1669" s="6">
        <v>37896</v>
      </c>
      <c r="B1669" s="7">
        <v>5.24</v>
      </c>
      <c r="C1669" s="7">
        <v>5.29</v>
      </c>
      <c r="D1669" s="6">
        <f t="shared" si="26"/>
        <v>37925</v>
      </c>
    </row>
    <row r="1670" spans="1:4" x14ac:dyDescent="0.25">
      <c r="A1670" s="6">
        <v>37897</v>
      </c>
      <c r="B1670" s="7">
        <v>5.24</v>
      </c>
      <c r="C1670" s="7">
        <v>5.29</v>
      </c>
      <c r="D1670" s="6">
        <f t="shared" si="26"/>
        <v>37925</v>
      </c>
    </row>
    <row r="1671" spans="1:4" x14ac:dyDescent="0.25">
      <c r="A1671" s="6">
        <v>37900</v>
      </c>
      <c r="B1671" s="7">
        <v>5.25</v>
      </c>
      <c r="C1671" s="7">
        <v>5.3</v>
      </c>
      <c r="D1671" s="6">
        <f t="shared" si="26"/>
        <v>37925</v>
      </c>
    </row>
    <row r="1672" spans="1:4" x14ac:dyDescent="0.25">
      <c r="A1672" s="6">
        <v>37901</v>
      </c>
      <c r="B1672" s="7">
        <v>5.25</v>
      </c>
      <c r="C1672" s="7">
        <v>5.3</v>
      </c>
      <c r="D1672" s="6">
        <f t="shared" si="26"/>
        <v>37925</v>
      </c>
    </row>
    <row r="1673" spans="1:4" x14ac:dyDescent="0.25">
      <c r="A1673" s="6">
        <v>37902</v>
      </c>
      <c r="B1673" s="7">
        <v>5.25</v>
      </c>
      <c r="C1673" s="7">
        <v>5.29</v>
      </c>
      <c r="D1673" s="6">
        <f t="shared" si="26"/>
        <v>37925</v>
      </c>
    </row>
    <row r="1674" spans="1:4" x14ac:dyDescent="0.25">
      <c r="A1674" s="6">
        <v>37903</v>
      </c>
      <c r="B1674" s="7">
        <v>5.22</v>
      </c>
      <c r="C1674" s="7">
        <v>5.27</v>
      </c>
      <c r="D1674" s="6">
        <f t="shared" si="26"/>
        <v>37925</v>
      </c>
    </row>
    <row r="1675" spans="1:4" x14ac:dyDescent="0.25">
      <c r="A1675" s="6">
        <v>37904</v>
      </c>
      <c r="B1675" s="7">
        <v>5.22</v>
      </c>
      <c r="C1675" s="7">
        <v>5.28</v>
      </c>
      <c r="D1675" s="6">
        <f t="shared" si="26"/>
        <v>37925</v>
      </c>
    </row>
    <row r="1676" spans="1:4" x14ac:dyDescent="0.25">
      <c r="A1676" s="6">
        <v>37907</v>
      </c>
      <c r="B1676" s="7">
        <v>5.21</v>
      </c>
      <c r="C1676" s="7">
        <v>5.26</v>
      </c>
      <c r="D1676" s="6">
        <f t="shared" si="26"/>
        <v>37925</v>
      </c>
    </row>
    <row r="1677" spans="1:4" x14ac:dyDescent="0.25">
      <c r="A1677" s="6">
        <v>37908</v>
      </c>
      <c r="B1677" s="7">
        <v>5.25</v>
      </c>
      <c r="C1677" s="7">
        <v>5.29</v>
      </c>
      <c r="D1677" s="6">
        <f t="shared" si="26"/>
        <v>37925</v>
      </c>
    </row>
    <row r="1678" spans="1:4" x14ac:dyDescent="0.25">
      <c r="A1678" s="6">
        <v>37909</v>
      </c>
      <c r="B1678" s="7">
        <v>5.25</v>
      </c>
      <c r="C1678" s="7">
        <v>5.3</v>
      </c>
      <c r="D1678" s="6">
        <f t="shared" si="26"/>
        <v>37925</v>
      </c>
    </row>
    <row r="1679" spans="1:4" x14ac:dyDescent="0.25">
      <c r="A1679" s="6">
        <v>37910</v>
      </c>
      <c r="B1679" s="7">
        <v>5.28</v>
      </c>
      <c r="C1679" s="7">
        <v>5.3</v>
      </c>
      <c r="D1679" s="6">
        <f t="shared" si="26"/>
        <v>37925</v>
      </c>
    </row>
    <row r="1680" spans="1:4" x14ac:dyDescent="0.25">
      <c r="A1680" s="6">
        <v>37911</v>
      </c>
      <c r="B1680" s="7">
        <v>5.3</v>
      </c>
      <c r="C1680" s="7">
        <v>5.31</v>
      </c>
      <c r="D1680" s="6">
        <f t="shared" si="26"/>
        <v>37925</v>
      </c>
    </row>
    <row r="1681" spans="1:4" x14ac:dyDescent="0.25">
      <c r="A1681" s="6">
        <v>37914</v>
      </c>
      <c r="B1681" s="7">
        <v>5.36</v>
      </c>
      <c r="C1681" s="7">
        <v>5.36</v>
      </c>
      <c r="D1681" s="6">
        <f t="shared" si="26"/>
        <v>37925</v>
      </c>
    </row>
    <row r="1682" spans="1:4" x14ac:dyDescent="0.25">
      <c r="A1682" s="6">
        <v>37915</v>
      </c>
      <c r="B1682" s="7">
        <v>5.43</v>
      </c>
      <c r="C1682" s="7">
        <v>5.46</v>
      </c>
      <c r="D1682" s="6">
        <f t="shared" si="26"/>
        <v>37925</v>
      </c>
    </row>
    <row r="1683" spans="1:4" x14ac:dyDescent="0.25">
      <c r="A1683" s="6">
        <v>37916</v>
      </c>
      <c r="B1683" s="7">
        <v>5.46</v>
      </c>
      <c r="C1683" s="7">
        <v>5.51</v>
      </c>
      <c r="D1683" s="6">
        <f t="shared" si="26"/>
        <v>37925</v>
      </c>
    </row>
    <row r="1684" spans="1:4" x14ac:dyDescent="0.25">
      <c r="A1684" s="6">
        <v>37917</v>
      </c>
      <c r="B1684" s="7">
        <v>5.47</v>
      </c>
      <c r="C1684" s="7">
        <v>5.5</v>
      </c>
      <c r="D1684" s="6">
        <f t="shared" si="26"/>
        <v>37925</v>
      </c>
    </row>
    <row r="1685" spans="1:4" x14ac:dyDescent="0.25">
      <c r="A1685" s="6">
        <v>37918</v>
      </c>
      <c r="B1685" s="7">
        <v>5.6</v>
      </c>
      <c r="C1685" s="7">
        <v>5.57</v>
      </c>
      <c r="D1685" s="6">
        <f t="shared" si="26"/>
        <v>37925</v>
      </c>
    </row>
    <row r="1686" spans="1:4" x14ac:dyDescent="0.25">
      <c r="A1686" s="6">
        <v>37921</v>
      </c>
      <c r="B1686" s="7">
        <v>5.75</v>
      </c>
      <c r="C1686" s="7">
        <v>5.72</v>
      </c>
      <c r="D1686" s="6">
        <f t="shared" si="26"/>
        <v>37925</v>
      </c>
    </row>
    <row r="1687" spans="1:4" x14ac:dyDescent="0.25">
      <c r="A1687" s="6">
        <v>37922</v>
      </c>
      <c r="B1687" s="7">
        <v>5.63</v>
      </c>
      <c r="C1687" s="7">
        <v>5.57</v>
      </c>
      <c r="D1687" s="6">
        <f t="shared" si="26"/>
        <v>37925</v>
      </c>
    </row>
    <row r="1688" spans="1:4" x14ac:dyDescent="0.25">
      <c r="A1688" s="6">
        <v>37923</v>
      </c>
      <c r="B1688" s="7">
        <v>5.61</v>
      </c>
      <c r="C1688" s="7">
        <v>5.55</v>
      </c>
      <c r="D1688" s="6">
        <f t="shared" si="26"/>
        <v>37925</v>
      </c>
    </row>
    <row r="1689" spans="1:4" x14ac:dyDescent="0.25">
      <c r="A1689" s="6">
        <v>37924</v>
      </c>
      <c r="B1689" s="7">
        <v>5.9</v>
      </c>
      <c r="C1689" s="7">
        <v>5.85</v>
      </c>
      <c r="D1689" s="6">
        <f t="shared" si="26"/>
        <v>37925</v>
      </c>
    </row>
    <row r="1690" spans="1:4" x14ac:dyDescent="0.25">
      <c r="A1690" s="6">
        <v>37925</v>
      </c>
      <c r="B1690" s="7">
        <v>5.95</v>
      </c>
      <c r="C1690" s="7">
        <v>5.86</v>
      </c>
      <c r="D1690" s="6">
        <f t="shared" si="26"/>
        <v>37925</v>
      </c>
    </row>
    <row r="1691" spans="1:4" x14ac:dyDescent="0.25">
      <c r="A1691" s="6">
        <v>37928</v>
      </c>
      <c r="B1691" s="7">
        <v>5.93</v>
      </c>
      <c r="C1691" s="7">
        <v>5.83</v>
      </c>
      <c r="D1691" s="6">
        <f t="shared" si="26"/>
        <v>37955</v>
      </c>
    </row>
    <row r="1692" spans="1:4" x14ac:dyDescent="0.25">
      <c r="A1692" s="6">
        <v>37929</v>
      </c>
      <c r="B1692" s="7">
        <v>5.8</v>
      </c>
      <c r="C1692" s="7">
        <v>5.72</v>
      </c>
      <c r="D1692" s="6">
        <f t="shared" si="26"/>
        <v>37955</v>
      </c>
    </row>
    <row r="1693" spans="1:4" x14ac:dyDescent="0.25">
      <c r="A1693" s="6">
        <v>37930</v>
      </c>
      <c r="B1693" s="7">
        <v>5.75</v>
      </c>
      <c r="C1693" s="7">
        <v>5.67</v>
      </c>
      <c r="D1693" s="6">
        <f t="shared" si="26"/>
        <v>37955</v>
      </c>
    </row>
    <row r="1694" spans="1:4" x14ac:dyDescent="0.25">
      <c r="A1694" s="6">
        <v>37931</v>
      </c>
      <c r="B1694" s="7">
        <v>5.63</v>
      </c>
      <c r="C1694" s="7">
        <v>5.52</v>
      </c>
      <c r="D1694" s="6">
        <f t="shared" si="26"/>
        <v>37955</v>
      </c>
    </row>
    <row r="1695" spans="1:4" x14ac:dyDescent="0.25">
      <c r="A1695" s="6">
        <v>37932</v>
      </c>
      <c r="B1695" s="7">
        <v>5.63</v>
      </c>
      <c r="C1695" s="7">
        <v>5.55</v>
      </c>
      <c r="D1695" s="6">
        <f t="shared" si="26"/>
        <v>37955</v>
      </c>
    </row>
    <row r="1696" spans="1:4" x14ac:dyDescent="0.25">
      <c r="A1696" s="6">
        <v>37935</v>
      </c>
      <c r="B1696" s="7">
        <v>5.71</v>
      </c>
      <c r="C1696" s="7">
        <v>5.57</v>
      </c>
      <c r="D1696" s="6">
        <f t="shared" si="26"/>
        <v>37955</v>
      </c>
    </row>
    <row r="1697" spans="1:4" x14ac:dyDescent="0.25">
      <c r="A1697" s="6">
        <v>37937</v>
      </c>
      <c r="B1697" s="7">
        <v>5.75</v>
      </c>
      <c r="C1697" s="7">
        <v>5.66</v>
      </c>
      <c r="D1697" s="6">
        <f t="shared" si="26"/>
        <v>37955</v>
      </c>
    </row>
    <row r="1698" spans="1:4" x14ac:dyDescent="0.25">
      <c r="A1698" s="6">
        <v>37938</v>
      </c>
      <c r="B1698" s="7">
        <v>5.76</v>
      </c>
      <c r="C1698" s="7">
        <v>5.68</v>
      </c>
      <c r="D1698" s="6">
        <f t="shared" si="26"/>
        <v>37955</v>
      </c>
    </row>
    <row r="1699" spans="1:4" x14ac:dyDescent="0.25">
      <c r="A1699" s="6">
        <v>37939</v>
      </c>
      <c r="B1699" s="7">
        <v>5.73</v>
      </c>
      <c r="C1699" s="7">
        <v>5.6</v>
      </c>
      <c r="D1699" s="6">
        <f t="shared" si="26"/>
        <v>37955</v>
      </c>
    </row>
    <row r="1700" spans="1:4" x14ac:dyDescent="0.25">
      <c r="A1700" s="6">
        <v>37942</v>
      </c>
      <c r="B1700" s="7">
        <v>5.72</v>
      </c>
      <c r="C1700" s="7">
        <v>5.63</v>
      </c>
      <c r="D1700" s="6">
        <f t="shared" si="26"/>
        <v>37955</v>
      </c>
    </row>
    <row r="1701" spans="1:4" x14ac:dyDescent="0.25">
      <c r="A1701" s="6">
        <v>37943</v>
      </c>
      <c r="B1701" s="7">
        <v>5.7</v>
      </c>
      <c r="C1701" s="7">
        <v>5.59</v>
      </c>
      <c r="D1701" s="6">
        <f t="shared" si="26"/>
        <v>37955</v>
      </c>
    </row>
    <row r="1702" spans="1:4" x14ac:dyDescent="0.25">
      <c r="A1702" s="6">
        <v>37944</v>
      </c>
      <c r="B1702" s="7">
        <v>5.74</v>
      </c>
      <c r="C1702" s="7">
        <v>5.63</v>
      </c>
      <c r="D1702" s="6">
        <f t="shared" si="26"/>
        <v>37955</v>
      </c>
    </row>
    <row r="1703" spans="1:4" x14ac:dyDescent="0.25">
      <c r="A1703" s="6">
        <v>37945</v>
      </c>
      <c r="B1703" s="7">
        <v>5.86</v>
      </c>
      <c r="C1703" s="7">
        <v>5.75</v>
      </c>
      <c r="D1703" s="6">
        <f t="shared" si="26"/>
        <v>37955</v>
      </c>
    </row>
    <row r="1704" spans="1:4" x14ac:dyDescent="0.25">
      <c r="A1704" s="6">
        <v>37946</v>
      </c>
      <c r="B1704" s="7">
        <v>5.91</v>
      </c>
      <c r="C1704" s="7">
        <v>5.73</v>
      </c>
      <c r="D1704" s="6">
        <f t="shared" si="26"/>
        <v>37955</v>
      </c>
    </row>
    <row r="1705" spans="1:4" x14ac:dyDescent="0.25">
      <c r="A1705" s="6">
        <v>37949</v>
      </c>
      <c r="B1705" s="7">
        <v>5.87</v>
      </c>
      <c r="C1705" s="7">
        <v>5.7</v>
      </c>
      <c r="D1705" s="6">
        <f t="shared" si="26"/>
        <v>37955</v>
      </c>
    </row>
    <row r="1706" spans="1:4" x14ac:dyDescent="0.25">
      <c r="A1706" s="6">
        <v>37950</v>
      </c>
      <c r="B1706" s="7">
        <v>5.93</v>
      </c>
      <c r="C1706" s="7">
        <v>5.73</v>
      </c>
      <c r="D1706" s="6">
        <f t="shared" si="26"/>
        <v>37955</v>
      </c>
    </row>
    <row r="1707" spans="1:4" x14ac:dyDescent="0.25">
      <c r="A1707" s="6">
        <v>37951</v>
      </c>
      <c r="B1707" s="7">
        <v>5.91</v>
      </c>
      <c r="C1707" s="7">
        <v>5.76</v>
      </c>
      <c r="D1707" s="6">
        <f t="shared" si="26"/>
        <v>37955</v>
      </c>
    </row>
    <row r="1708" spans="1:4" x14ac:dyDescent="0.25">
      <c r="A1708" s="6">
        <v>37952</v>
      </c>
      <c r="B1708" s="7">
        <v>5.96</v>
      </c>
      <c r="C1708" s="7">
        <v>5.75</v>
      </c>
      <c r="D1708" s="6">
        <f t="shared" si="26"/>
        <v>37955</v>
      </c>
    </row>
    <row r="1709" spans="1:4" x14ac:dyDescent="0.25">
      <c r="A1709" s="6">
        <v>37953</v>
      </c>
      <c r="B1709" s="7">
        <v>6.02</v>
      </c>
      <c r="C1709" s="7">
        <v>5.83</v>
      </c>
      <c r="D1709" s="6">
        <f t="shared" si="26"/>
        <v>37955</v>
      </c>
    </row>
    <row r="1710" spans="1:4" x14ac:dyDescent="0.25">
      <c r="A1710" s="6">
        <v>37956</v>
      </c>
      <c r="B1710" s="7">
        <v>6.03</v>
      </c>
      <c r="C1710" s="7">
        <v>5.86</v>
      </c>
      <c r="D1710" s="6">
        <f t="shared" si="26"/>
        <v>37986</v>
      </c>
    </row>
    <row r="1711" spans="1:4" x14ac:dyDescent="0.25">
      <c r="A1711" s="6">
        <v>37957</v>
      </c>
      <c r="B1711" s="7">
        <v>6.05</v>
      </c>
      <c r="C1711" s="7">
        <v>5.89</v>
      </c>
      <c r="D1711" s="6">
        <f t="shared" si="26"/>
        <v>37986</v>
      </c>
    </row>
    <row r="1712" spans="1:4" x14ac:dyDescent="0.25">
      <c r="A1712" s="6">
        <v>37958</v>
      </c>
      <c r="B1712" s="7">
        <v>6.1</v>
      </c>
      <c r="C1712" s="7">
        <v>5.89</v>
      </c>
      <c r="D1712" s="6">
        <f t="shared" si="26"/>
        <v>37986</v>
      </c>
    </row>
    <row r="1713" spans="1:4" x14ac:dyDescent="0.25">
      <c r="A1713" s="6">
        <v>37959</v>
      </c>
      <c r="B1713" s="7">
        <v>6.02</v>
      </c>
      <c r="C1713" s="7">
        <v>5.87</v>
      </c>
      <c r="D1713" s="6">
        <f t="shared" si="26"/>
        <v>37986</v>
      </c>
    </row>
    <row r="1714" spans="1:4" x14ac:dyDescent="0.25">
      <c r="A1714" s="6">
        <v>37960</v>
      </c>
      <c r="B1714" s="7">
        <v>6</v>
      </c>
      <c r="C1714" s="7">
        <v>5.87</v>
      </c>
      <c r="D1714" s="6">
        <f t="shared" si="26"/>
        <v>37986</v>
      </c>
    </row>
    <row r="1715" spans="1:4" x14ac:dyDescent="0.25">
      <c r="A1715" s="6">
        <v>37963</v>
      </c>
      <c r="B1715" s="7">
        <v>5.99</v>
      </c>
      <c r="C1715" s="7">
        <v>5.83</v>
      </c>
      <c r="D1715" s="6">
        <f t="shared" si="26"/>
        <v>37986</v>
      </c>
    </row>
    <row r="1716" spans="1:4" x14ac:dyDescent="0.25">
      <c r="A1716" s="6">
        <v>37964</v>
      </c>
      <c r="B1716" s="7">
        <v>5.96</v>
      </c>
      <c r="C1716" s="7">
        <v>5.81</v>
      </c>
      <c r="D1716" s="6">
        <f t="shared" si="26"/>
        <v>37986</v>
      </c>
    </row>
    <row r="1717" spans="1:4" x14ac:dyDescent="0.25">
      <c r="A1717" s="6">
        <v>37965</v>
      </c>
      <c r="B1717" s="7">
        <v>5.79</v>
      </c>
      <c r="C1717" s="7">
        <v>5.68</v>
      </c>
      <c r="D1717" s="6">
        <f t="shared" si="26"/>
        <v>37986</v>
      </c>
    </row>
    <row r="1718" spans="1:4" x14ac:dyDescent="0.25">
      <c r="A1718" s="6">
        <v>37966</v>
      </c>
      <c r="B1718" s="7">
        <v>5.72</v>
      </c>
      <c r="C1718" s="7">
        <v>5.65</v>
      </c>
      <c r="D1718" s="6">
        <f t="shared" si="26"/>
        <v>37986</v>
      </c>
    </row>
    <row r="1719" spans="1:4" x14ac:dyDescent="0.25">
      <c r="A1719" s="6">
        <v>37967</v>
      </c>
      <c r="B1719" s="7">
        <v>5.68</v>
      </c>
      <c r="C1719" s="7">
        <v>5.61</v>
      </c>
      <c r="D1719" s="6">
        <f t="shared" si="26"/>
        <v>37986</v>
      </c>
    </row>
    <row r="1720" spans="1:4" x14ac:dyDescent="0.25">
      <c r="A1720" s="6">
        <v>37970</v>
      </c>
      <c r="B1720" s="7">
        <v>5.68</v>
      </c>
      <c r="C1720" s="7">
        <v>5.6</v>
      </c>
      <c r="D1720" s="6">
        <f t="shared" si="26"/>
        <v>37986</v>
      </c>
    </row>
    <row r="1721" spans="1:4" x14ac:dyDescent="0.25">
      <c r="A1721" s="6">
        <v>37971</v>
      </c>
      <c r="B1721" s="7">
        <v>5.74</v>
      </c>
      <c r="C1721" s="7">
        <v>5.65</v>
      </c>
      <c r="D1721" s="6">
        <f t="shared" si="26"/>
        <v>37986</v>
      </c>
    </row>
    <row r="1722" spans="1:4" x14ac:dyDescent="0.25">
      <c r="A1722" s="6">
        <v>37972</v>
      </c>
      <c r="B1722" s="7">
        <v>5.7</v>
      </c>
      <c r="C1722" s="7">
        <v>5.6</v>
      </c>
      <c r="D1722" s="6">
        <f t="shared" si="26"/>
        <v>37986</v>
      </c>
    </row>
    <row r="1723" spans="1:4" x14ac:dyDescent="0.25">
      <c r="A1723" s="6">
        <v>37973</v>
      </c>
      <c r="B1723" s="7">
        <v>5.68</v>
      </c>
      <c r="C1723" s="7">
        <v>5.58</v>
      </c>
      <c r="D1723" s="6">
        <f t="shared" si="26"/>
        <v>37986</v>
      </c>
    </row>
    <row r="1724" spans="1:4" x14ac:dyDescent="0.25">
      <c r="A1724" s="6">
        <v>37974</v>
      </c>
      <c r="B1724" s="7">
        <v>5.67</v>
      </c>
      <c r="C1724" s="7">
        <v>5.58</v>
      </c>
      <c r="D1724" s="6">
        <f t="shared" si="26"/>
        <v>37986</v>
      </c>
    </row>
    <row r="1725" spans="1:4" x14ac:dyDescent="0.25">
      <c r="A1725" s="6">
        <v>37977</v>
      </c>
      <c r="B1725" s="7">
        <v>5.66</v>
      </c>
      <c r="C1725" s="7">
        <v>5.59</v>
      </c>
      <c r="D1725" s="6">
        <f t="shared" si="26"/>
        <v>37986</v>
      </c>
    </row>
    <row r="1726" spans="1:4" x14ac:dyDescent="0.25">
      <c r="A1726" s="6">
        <v>37978</v>
      </c>
      <c r="B1726" s="7">
        <v>5.67</v>
      </c>
      <c r="C1726" s="7">
        <v>5.6</v>
      </c>
      <c r="D1726" s="6">
        <f t="shared" si="26"/>
        <v>37986</v>
      </c>
    </row>
    <row r="1727" spans="1:4" x14ac:dyDescent="0.25">
      <c r="A1727" s="6">
        <v>37979</v>
      </c>
      <c r="B1727" s="7">
        <v>5.66</v>
      </c>
      <c r="C1727" s="7">
        <v>5.59</v>
      </c>
      <c r="D1727" s="6">
        <f t="shared" si="26"/>
        <v>37986</v>
      </c>
    </row>
    <row r="1728" spans="1:4" x14ac:dyDescent="0.25">
      <c r="A1728" s="6">
        <v>37984</v>
      </c>
      <c r="B1728" s="7">
        <v>5.66</v>
      </c>
      <c r="C1728" s="7">
        <v>5.6</v>
      </c>
      <c r="D1728" s="6">
        <f t="shared" si="26"/>
        <v>37986</v>
      </c>
    </row>
    <row r="1729" spans="1:4" x14ac:dyDescent="0.25">
      <c r="A1729" s="6">
        <v>37985</v>
      </c>
      <c r="B1729" s="7">
        <v>5.68</v>
      </c>
      <c r="C1729" s="7">
        <v>5.6</v>
      </c>
      <c r="D1729" s="6">
        <f t="shared" si="26"/>
        <v>37986</v>
      </c>
    </row>
    <row r="1730" spans="1:4" x14ac:dyDescent="0.25">
      <c r="A1730" s="6">
        <v>37986</v>
      </c>
      <c r="B1730" s="7">
        <v>5.69</v>
      </c>
      <c r="C1730" s="7">
        <v>5.6</v>
      </c>
      <c r="D1730" s="6">
        <f t="shared" si="26"/>
        <v>37986</v>
      </c>
    </row>
    <row r="1731" spans="1:4" x14ac:dyDescent="0.25">
      <c r="A1731" s="6">
        <v>37988</v>
      </c>
      <c r="B1731" s="7">
        <v>5.6</v>
      </c>
      <c r="C1731" s="7">
        <v>5.52</v>
      </c>
      <c r="D1731" s="6">
        <f t="shared" ref="D1731:D1794" si="27">EOMONTH(A1731,0)</f>
        <v>38017</v>
      </c>
    </row>
    <row r="1732" spans="1:4" x14ac:dyDescent="0.25">
      <c r="A1732" s="6">
        <v>37991</v>
      </c>
      <c r="B1732" s="7">
        <v>5.6</v>
      </c>
      <c r="C1732" s="7">
        <v>5.5</v>
      </c>
      <c r="D1732" s="6">
        <f t="shared" si="27"/>
        <v>38017</v>
      </c>
    </row>
    <row r="1733" spans="1:4" x14ac:dyDescent="0.25">
      <c r="A1733" s="6">
        <v>37992</v>
      </c>
      <c r="B1733" s="7">
        <v>5.57</v>
      </c>
      <c r="C1733" s="7">
        <v>5.49</v>
      </c>
      <c r="D1733" s="6">
        <f t="shared" si="27"/>
        <v>38017</v>
      </c>
    </row>
    <row r="1734" spans="1:4" x14ac:dyDescent="0.25">
      <c r="A1734" s="6">
        <v>37993</v>
      </c>
      <c r="B1734" s="7">
        <v>5.48</v>
      </c>
      <c r="C1734" s="7">
        <v>5.41</v>
      </c>
      <c r="D1734" s="6">
        <f t="shared" si="27"/>
        <v>38017</v>
      </c>
    </row>
    <row r="1735" spans="1:4" x14ac:dyDescent="0.25">
      <c r="A1735" s="6">
        <v>37994</v>
      </c>
      <c r="B1735" s="7">
        <v>5.45</v>
      </c>
      <c r="C1735" s="7">
        <v>5.39</v>
      </c>
      <c r="D1735" s="6">
        <f t="shared" si="27"/>
        <v>38017</v>
      </c>
    </row>
    <row r="1736" spans="1:4" x14ac:dyDescent="0.25">
      <c r="A1736" s="6">
        <v>37995</v>
      </c>
      <c r="B1736" s="7">
        <v>5.45</v>
      </c>
      <c r="C1736" s="7">
        <v>5.43</v>
      </c>
      <c r="D1736" s="6">
        <f t="shared" si="27"/>
        <v>38017</v>
      </c>
    </row>
    <row r="1737" spans="1:4" x14ac:dyDescent="0.25">
      <c r="A1737" s="6">
        <v>37998</v>
      </c>
      <c r="B1737" s="7">
        <v>5.46</v>
      </c>
      <c r="C1737" s="7">
        <v>5.45</v>
      </c>
      <c r="D1737" s="6">
        <f t="shared" si="27"/>
        <v>38017</v>
      </c>
    </row>
    <row r="1738" spans="1:4" x14ac:dyDescent="0.25">
      <c r="A1738" s="6">
        <v>37999</v>
      </c>
      <c r="B1738" s="7">
        <v>5.43</v>
      </c>
      <c r="C1738" s="7">
        <v>5.41</v>
      </c>
      <c r="D1738" s="6">
        <f t="shared" si="27"/>
        <v>38017</v>
      </c>
    </row>
    <row r="1739" spans="1:4" x14ac:dyDescent="0.25">
      <c r="A1739" s="6">
        <v>38000</v>
      </c>
      <c r="B1739" s="7">
        <v>5.51</v>
      </c>
      <c r="C1739" s="7">
        <v>5.45</v>
      </c>
      <c r="D1739" s="6">
        <f t="shared" si="27"/>
        <v>38017</v>
      </c>
    </row>
    <row r="1740" spans="1:4" x14ac:dyDescent="0.25">
      <c r="A1740" s="6">
        <v>38001</v>
      </c>
      <c r="B1740" s="7">
        <v>5.56</v>
      </c>
      <c r="C1740" s="7">
        <v>5.47</v>
      </c>
      <c r="D1740" s="6">
        <f t="shared" si="27"/>
        <v>38017</v>
      </c>
    </row>
    <row r="1741" spans="1:4" x14ac:dyDescent="0.25">
      <c r="A1741" s="6">
        <v>38002</v>
      </c>
      <c r="B1741" s="7">
        <v>5.64</v>
      </c>
      <c r="C1741" s="7">
        <v>5.56</v>
      </c>
      <c r="D1741" s="6">
        <f t="shared" si="27"/>
        <v>38017</v>
      </c>
    </row>
    <row r="1742" spans="1:4" x14ac:dyDescent="0.25">
      <c r="A1742" s="6">
        <v>38005</v>
      </c>
      <c r="B1742" s="7">
        <v>5.63</v>
      </c>
      <c r="C1742" s="7">
        <v>5.55</v>
      </c>
      <c r="D1742" s="6">
        <f t="shared" si="27"/>
        <v>38017</v>
      </c>
    </row>
    <row r="1743" spans="1:4" x14ac:dyDescent="0.25">
      <c r="A1743" s="6">
        <v>38006</v>
      </c>
      <c r="B1743" s="7">
        <v>5.57</v>
      </c>
      <c r="C1743" s="7">
        <v>5.5</v>
      </c>
      <c r="D1743" s="6">
        <f t="shared" si="27"/>
        <v>38017</v>
      </c>
    </row>
    <row r="1744" spans="1:4" x14ac:dyDescent="0.25">
      <c r="A1744" s="6">
        <v>38007</v>
      </c>
      <c r="B1744" s="7">
        <v>5.5</v>
      </c>
      <c r="C1744" s="7">
        <v>5.47</v>
      </c>
      <c r="D1744" s="6">
        <f t="shared" si="27"/>
        <v>38017</v>
      </c>
    </row>
    <row r="1745" spans="1:4" x14ac:dyDescent="0.25">
      <c r="A1745" s="6">
        <v>38008</v>
      </c>
      <c r="B1745" s="7">
        <v>5.5</v>
      </c>
      <c r="C1745" s="7">
        <v>5.43</v>
      </c>
      <c r="D1745" s="6">
        <f t="shared" si="27"/>
        <v>38017</v>
      </c>
    </row>
    <row r="1746" spans="1:4" x14ac:dyDescent="0.25">
      <c r="A1746" s="6">
        <v>38009</v>
      </c>
      <c r="B1746" s="7">
        <v>5.49</v>
      </c>
      <c r="C1746" s="7">
        <v>5.41</v>
      </c>
      <c r="D1746" s="6">
        <f t="shared" si="27"/>
        <v>38017</v>
      </c>
    </row>
    <row r="1747" spans="1:4" x14ac:dyDescent="0.25">
      <c r="A1747" s="6">
        <v>38012</v>
      </c>
      <c r="B1747" s="7">
        <v>5.51</v>
      </c>
      <c r="C1747" s="7">
        <v>5.47</v>
      </c>
      <c r="D1747" s="6">
        <f t="shared" si="27"/>
        <v>38017</v>
      </c>
    </row>
    <row r="1748" spans="1:4" x14ac:dyDescent="0.25">
      <c r="A1748" s="6">
        <v>38013</v>
      </c>
      <c r="B1748" s="7">
        <v>5.57</v>
      </c>
      <c r="C1748" s="7">
        <v>5.44</v>
      </c>
      <c r="D1748" s="6">
        <f t="shared" si="27"/>
        <v>38017</v>
      </c>
    </row>
    <row r="1749" spans="1:4" x14ac:dyDescent="0.25">
      <c r="A1749" s="6">
        <v>38014</v>
      </c>
      <c r="B1749" s="7">
        <v>5.55</v>
      </c>
      <c r="C1749" s="7">
        <v>5.44</v>
      </c>
      <c r="D1749" s="6">
        <f t="shared" si="27"/>
        <v>38017</v>
      </c>
    </row>
    <row r="1750" spans="1:4" x14ac:dyDescent="0.25">
      <c r="A1750" s="6">
        <v>38015</v>
      </c>
      <c r="B1750" s="7">
        <v>5.55</v>
      </c>
      <c r="C1750" s="7">
        <v>5.45</v>
      </c>
      <c r="D1750" s="6">
        <f t="shared" si="27"/>
        <v>38017</v>
      </c>
    </row>
    <row r="1751" spans="1:4" x14ac:dyDescent="0.25">
      <c r="A1751" s="6">
        <v>38016</v>
      </c>
      <c r="B1751" s="7">
        <v>5.56</v>
      </c>
      <c r="C1751" s="7">
        <v>5.46</v>
      </c>
      <c r="D1751" s="6">
        <f t="shared" si="27"/>
        <v>38017</v>
      </c>
    </row>
    <row r="1752" spans="1:4" x14ac:dyDescent="0.25">
      <c r="A1752" s="6">
        <v>38019</v>
      </c>
      <c r="B1752" s="7">
        <v>5.57</v>
      </c>
      <c r="C1752" s="7">
        <v>5.5</v>
      </c>
      <c r="D1752" s="6">
        <f t="shared" si="27"/>
        <v>38046</v>
      </c>
    </row>
    <row r="1753" spans="1:4" x14ac:dyDescent="0.25">
      <c r="A1753" s="6">
        <v>38020</v>
      </c>
      <c r="B1753" s="7">
        <v>5.6</v>
      </c>
      <c r="C1753" s="7">
        <v>5.5</v>
      </c>
      <c r="D1753" s="6">
        <f t="shared" si="27"/>
        <v>38046</v>
      </c>
    </row>
    <row r="1754" spans="1:4" x14ac:dyDescent="0.25">
      <c r="A1754" s="6">
        <v>38021</v>
      </c>
      <c r="B1754" s="7">
        <v>5.52</v>
      </c>
      <c r="C1754" s="7">
        <v>5.47</v>
      </c>
      <c r="D1754" s="6">
        <f t="shared" si="27"/>
        <v>38046</v>
      </c>
    </row>
    <row r="1755" spans="1:4" x14ac:dyDescent="0.25">
      <c r="A1755" s="6">
        <v>38022</v>
      </c>
      <c r="B1755" s="7">
        <v>5.57</v>
      </c>
      <c r="C1755" s="7">
        <v>5.47</v>
      </c>
      <c r="D1755" s="6">
        <f t="shared" si="27"/>
        <v>38046</v>
      </c>
    </row>
    <row r="1756" spans="1:4" x14ac:dyDescent="0.25">
      <c r="A1756" s="6">
        <v>38023</v>
      </c>
      <c r="B1756" s="7">
        <v>5.63</v>
      </c>
      <c r="C1756" s="7">
        <v>5.5</v>
      </c>
      <c r="D1756" s="6">
        <f t="shared" si="27"/>
        <v>38046</v>
      </c>
    </row>
    <row r="1757" spans="1:4" x14ac:dyDescent="0.25">
      <c r="A1757" s="6">
        <v>38026</v>
      </c>
      <c r="B1757" s="7">
        <v>5.6</v>
      </c>
      <c r="C1757" s="7">
        <v>5.47</v>
      </c>
      <c r="D1757" s="6">
        <f t="shared" si="27"/>
        <v>38046</v>
      </c>
    </row>
    <row r="1758" spans="1:4" x14ac:dyDescent="0.25">
      <c r="A1758" s="6">
        <v>38027</v>
      </c>
      <c r="B1758" s="7">
        <v>5.58</v>
      </c>
      <c r="C1758" s="7">
        <v>5.48</v>
      </c>
      <c r="D1758" s="6">
        <f t="shared" si="27"/>
        <v>38046</v>
      </c>
    </row>
    <row r="1759" spans="1:4" x14ac:dyDescent="0.25">
      <c r="A1759" s="6">
        <v>38028</v>
      </c>
      <c r="B1759" s="7">
        <v>5.55</v>
      </c>
      <c r="C1759" s="7">
        <v>5.46</v>
      </c>
      <c r="D1759" s="6">
        <f t="shared" si="27"/>
        <v>38046</v>
      </c>
    </row>
    <row r="1760" spans="1:4" x14ac:dyDescent="0.25">
      <c r="A1760" s="6">
        <v>38029</v>
      </c>
      <c r="B1760" s="7">
        <v>5.55</v>
      </c>
      <c r="C1760" s="7">
        <v>5.47</v>
      </c>
      <c r="D1760" s="6">
        <f t="shared" si="27"/>
        <v>38046</v>
      </c>
    </row>
    <row r="1761" spans="1:4" x14ac:dyDescent="0.25">
      <c r="A1761" s="6">
        <v>38030</v>
      </c>
      <c r="B1761" s="7">
        <v>5.56</v>
      </c>
      <c r="C1761" s="7">
        <v>5.46</v>
      </c>
      <c r="D1761" s="6">
        <f t="shared" si="27"/>
        <v>38046</v>
      </c>
    </row>
    <row r="1762" spans="1:4" x14ac:dyDescent="0.25">
      <c r="A1762" s="6">
        <v>38033</v>
      </c>
      <c r="B1762" s="7">
        <v>5.56</v>
      </c>
      <c r="C1762" s="7">
        <v>5.46</v>
      </c>
      <c r="D1762" s="6">
        <f t="shared" si="27"/>
        <v>38046</v>
      </c>
    </row>
    <row r="1763" spans="1:4" x14ac:dyDescent="0.25">
      <c r="A1763" s="6">
        <v>38034</v>
      </c>
      <c r="B1763" s="7">
        <v>5.52</v>
      </c>
      <c r="C1763" s="7">
        <v>5.43</v>
      </c>
      <c r="D1763" s="6">
        <f t="shared" si="27"/>
        <v>38046</v>
      </c>
    </row>
    <row r="1764" spans="1:4" x14ac:dyDescent="0.25">
      <c r="A1764" s="6">
        <v>38035</v>
      </c>
      <c r="B1764" s="7">
        <v>5.53</v>
      </c>
      <c r="C1764" s="7">
        <v>5.44</v>
      </c>
      <c r="D1764" s="6">
        <f t="shared" si="27"/>
        <v>38046</v>
      </c>
    </row>
    <row r="1765" spans="1:4" x14ac:dyDescent="0.25">
      <c r="A1765" s="6">
        <v>38036</v>
      </c>
      <c r="B1765" s="7">
        <v>5.52</v>
      </c>
      <c r="C1765" s="7">
        <v>5.42</v>
      </c>
      <c r="D1765" s="6">
        <f t="shared" si="27"/>
        <v>38046</v>
      </c>
    </row>
    <row r="1766" spans="1:4" x14ac:dyDescent="0.25">
      <c r="A1766" s="6">
        <v>38037</v>
      </c>
      <c r="B1766" s="7">
        <v>5.5</v>
      </c>
      <c r="C1766" s="7">
        <v>5.4</v>
      </c>
      <c r="D1766" s="6">
        <f t="shared" si="27"/>
        <v>38046</v>
      </c>
    </row>
    <row r="1767" spans="1:4" x14ac:dyDescent="0.25">
      <c r="A1767" s="6">
        <v>38040</v>
      </c>
      <c r="B1767" s="7">
        <v>5.53</v>
      </c>
      <c r="C1767" s="7">
        <v>5.44</v>
      </c>
      <c r="D1767" s="6">
        <f t="shared" si="27"/>
        <v>38046</v>
      </c>
    </row>
    <row r="1768" spans="1:4" x14ac:dyDescent="0.25">
      <c r="A1768" s="6">
        <v>38041</v>
      </c>
      <c r="B1768" s="7">
        <v>5.5</v>
      </c>
      <c r="C1768" s="7">
        <v>5.4</v>
      </c>
      <c r="D1768" s="6">
        <f t="shared" si="27"/>
        <v>38046</v>
      </c>
    </row>
    <row r="1769" spans="1:4" x14ac:dyDescent="0.25">
      <c r="A1769" s="6">
        <v>38042</v>
      </c>
      <c r="B1769" s="7">
        <v>5.51</v>
      </c>
      <c r="C1769" s="7">
        <v>5.42</v>
      </c>
      <c r="D1769" s="6">
        <f t="shared" si="27"/>
        <v>38046</v>
      </c>
    </row>
    <row r="1770" spans="1:4" x14ac:dyDescent="0.25">
      <c r="A1770" s="6">
        <v>38043</v>
      </c>
      <c r="B1770" s="7">
        <v>5.59</v>
      </c>
      <c r="C1770" s="7">
        <v>5.48</v>
      </c>
      <c r="D1770" s="6">
        <f t="shared" si="27"/>
        <v>38046</v>
      </c>
    </row>
    <row r="1771" spans="1:4" x14ac:dyDescent="0.25">
      <c r="A1771" s="6">
        <v>38044</v>
      </c>
      <c r="B1771" s="7">
        <v>5.63</v>
      </c>
      <c r="C1771" s="7">
        <v>5.5</v>
      </c>
      <c r="D1771" s="6">
        <f t="shared" si="27"/>
        <v>38046</v>
      </c>
    </row>
    <row r="1772" spans="1:4" x14ac:dyDescent="0.25">
      <c r="A1772" s="6">
        <v>38047</v>
      </c>
      <c r="B1772" s="7">
        <v>5.64</v>
      </c>
      <c r="C1772" s="7">
        <v>5.52</v>
      </c>
      <c r="D1772" s="6">
        <f t="shared" si="27"/>
        <v>38077</v>
      </c>
    </row>
    <row r="1773" spans="1:4" x14ac:dyDescent="0.25">
      <c r="A1773" s="6">
        <v>38048</v>
      </c>
      <c r="B1773" s="7">
        <v>5.64</v>
      </c>
      <c r="C1773" s="7">
        <v>5.52</v>
      </c>
      <c r="D1773" s="6">
        <f t="shared" si="27"/>
        <v>38077</v>
      </c>
    </row>
    <row r="1774" spans="1:4" x14ac:dyDescent="0.25">
      <c r="A1774" s="6">
        <v>38049</v>
      </c>
      <c r="B1774" s="7">
        <v>5.64</v>
      </c>
      <c r="C1774" s="7">
        <v>5.52</v>
      </c>
      <c r="D1774" s="6">
        <f t="shared" si="27"/>
        <v>38077</v>
      </c>
    </row>
    <row r="1775" spans="1:4" x14ac:dyDescent="0.25">
      <c r="A1775" s="6">
        <v>38050</v>
      </c>
      <c r="B1775" s="7">
        <v>5.65</v>
      </c>
      <c r="C1775" s="7">
        <v>5.51</v>
      </c>
      <c r="D1775" s="6">
        <f t="shared" si="27"/>
        <v>38077</v>
      </c>
    </row>
    <row r="1776" spans="1:4" x14ac:dyDescent="0.25">
      <c r="A1776" s="6">
        <v>38051</v>
      </c>
      <c r="B1776" s="7">
        <v>5.64</v>
      </c>
      <c r="C1776" s="7">
        <v>5.5</v>
      </c>
      <c r="D1776" s="6">
        <f t="shared" si="27"/>
        <v>38077</v>
      </c>
    </row>
    <row r="1777" spans="1:4" x14ac:dyDescent="0.25">
      <c r="A1777" s="6">
        <v>38054</v>
      </c>
      <c r="B1777" s="7">
        <v>5.65</v>
      </c>
      <c r="C1777" s="7">
        <v>5.51</v>
      </c>
      <c r="D1777" s="6">
        <f t="shared" si="27"/>
        <v>38077</v>
      </c>
    </row>
    <row r="1778" spans="1:4" x14ac:dyDescent="0.25">
      <c r="A1778" s="6">
        <v>38055</v>
      </c>
      <c r="B1778" s="7">
        <v>5.61</v>
      </c>
      <c r="C1778" s="7">
        <v>5.5</v>
      </c>
      <c r="D1778" s="6">
        <f t="shared" si="27"/>
        <v>38077</v>
      </c>
    </row>
    <row r="1779" spans="1:4" x14ac:dyDescent="0.25">
      <c r="A1779" s="6">
        <v>38056</v>
      </c>
      <c r="B1779" s="7">
        <v>5.61</v>
      </c>
      <c r="C1779" s="7">
        <v>5.51</v>
      </c>
      <c r="D1779" s="6">
        <f t="shared" si="27"/>
        <v>38077</v>
      </c>
    </row>
    <row r="1780" spans="1:4" x14ac:dyDescent="0.25">
      <c r="A1780" s="6">
        <v>38057</v>
      </c>
      <c r="B1780" s="7">
        <v>5.6</v>
      </c>
      <c r="C1780" s="7">
        <v>5.5</v>
      </c>
      <c r="D1780" s="6">
        <f t="shared" si="27"/>
        <v>38077</v>
      </c>
    </row>
    <row r="1781" spans="1:4" x14ac:dyDescent="0.25">
      <c r="A1781" s="6">
        <v>38058</v>
      </c>
      <c r="B1781" s="7">
        <v>5.6</v>
      </c>
      <c r="C1781" s="7">
        <v>5.49</v>
      </c>
      <c r="D1781" s="6">
        <f t="shared" si="27"/>
        <v>38077</v>
      </c>
    </row>
    <row r="1782" spans="1:4" x14ac:dyDescent="0.25">
      <c r="A1782" s="6">
        <v>38061</v>
      </c>
      <c r="B1782" s="7">
        <v>5.62</v>
      </c>
      <c r="C1782" s="7">
        <v>5.5</v>
      </c>
      <c r="D1782" s="6">
        <f t="shared" si="27"/>
        <v>38077</v>
      </c>
    </row>
    <row r="1783" spans="1:4" x14ac:dyDescent="0.25">
      <c r="A1783" s="6">
        <v>38062</v>
      </c>
      <c r="B1783" s="7">
        <v>5.61</v>
      </c>
      <c r="C1783" s="7">
        <v>5.49</v>
      </c>
      <c r="D1783" s="6">
        <f t="shared" si="27"/>
        <v>38077</v>
      </c>
    </row>
    <row r="1784" spans="1:4" x14ac:dyDescent="0.25">
      <c r="A1784" s="6">
        <v>38063</v>
      </c>
      <c r="B1784" s="7">
        <v>5.6</v>
      </c>
      <c r="C1784" s="7">
        <v>5.48</v>
      </c>
      <c r="D1784" s="6">
        <f t="shared" si="27"/>
        <v>38077</v>
      </c>
    </row>
    <row r="1785" spans="1:4" x14ac:dyDescent="0.25">
      <c r="A1785" s="6">
        <v>38064</v>
      </c>
      <c r="B1785" s="7">
        <v>5.63</v>
      </c>
      <c r="C1785" s="7">
        <v>5.47</v>
      </c>
      <c r="D1785" s="6">
        <f t="shared" si="27"/>
        <v>38077</v>
      </c>
    </row>
    <row r="1786" spans="1:4" x14ac:dyDescent="0.25">
      <c r="A1786" s="6">
        <v>38065</v>
      </c>
      <c r="B1786" s="7">
        <v>5.63</v>
      </c>
      <c r="C1786" s="7">
        <v>5.47</v>
      </c>
      <c r="D1786" s="6">
        <f t="shared" si="27"/>
        <v>38077</v>
      </c>
    </row>
    <row r="1787" spans="1:4" x14ac:dyDescent="0.25">
      <c r="A1787" s="6">
        <v>38068</v>
      </c>
      <c r="B1787" s="7">
        <v>5.6</v>
      </c>
      <c r="C1787" s="7">
        <v>5.47</v>
      </c>
      <c r="D1787" s="6">
        <f t="shared" si="27"/>
        <v>38077</v>
      </c>
    </row>
    <row r="1788" spans="1:4" x14ac:dyDescent="0.25">
      <c r="A1788" s="6">
        <v>38069</v>
      </c>
      <c r="B1788" s="7">
        <v>5.6</v>
      </c>
      <c r="C1788" s="7">
        <v>5.48</v>
      </c>
      <c r="D1788" s="6">
        <f t="shared" si="27"/>
        <v>38077</v>
      </c>
    </row>
    <row r="1789" spans="1:4" x14ac:dyDescent="0.25">
      <c r="A1789" s="6">
        <v>38070</v>
      </c>
      <c r="B1789" s="7">
        <v>5.59</v>
      </c>
      <c r="C1789" s="7">
        <v>5.46</v>
      </c>
      <c r="D1789" s="6">
        <f t="shared" si="27"/>
        <v>38077</v>
      </c>
    </row>
    <row r="1790" spans="1:4" x14ac:dyDescent="0.25">
      <c r="A1790" s="6">
        <v>38071</v>
      </c>
      <c r="B1790" s="7">
        <v>5.63</v>
      </c>
      <c r="C1790" s="7">
        <v>5.48</v>
      </c>
      <c r="D1790" s="6">
        <f t="shared" si="27"/>
        <v>38077</v>
      </c>
    </row>
    <row r="1791" spans="1:4" x14ac:dyDescent="0.25">
      <c r="A1791" s="6">
        <v>38072</v>
      </c>
      <c r="B1791" s="7">
        <v>5.63</v>
      </c>
      <c r="C1791" s="7">
        <v>5.49</v>
      </c>
      <c r="D1791" s="6">
        <f t="shared" si="27"/>
        <v>38077</v>
      </c>
    </row>
    <row r="1792" spans="1:4" x14ac:dyDescent="0.25">
      <c r="A1792" s="6">
        <v>38075</v>
      </c>
      <c r="B1792" s="7">
        <v>5.62</v>
      </c>
      <c r="C1792" s="7">
        <v>5.48</v>
      </c>
      <c r="D1792" s="6">
        <f t="shared" si="27"/>
        <v>38077</v>
      </c>
    </row>
    <row r="1793" spans="1:4" x14ac:dyDescent="0.25">
      <c r="A1793" s="6">
        <v>38076</v>
      </c>
      <c r="B1793" s="7">
        <v>5.62</v>
      </c>
      <c r="C1793" s="7">
        <v>5.5</v>
      </c>
      <c r="D1793" s="6">
        <f t="shared" si="27"/>
        <v>38077</v>
      </c>
    </row>
    <row r="1794" spans="1:4" x14ac:dyDescent="0.25">
      <c r="A1794" s="6">
        <v>38077</v>
      </c>
      <c r="B1794" s="7">
        <v>5.64</v>
      </c>
      <c r="C1794" s="7">
        <v>5.49</v>
      </c>
      <c r="D1794" s="6">
        <f t="shared" si="27"/>
        <v>38077</v>
      </c>
    </row>
    <row r="1795" spans="1:4" x14ac:dyDescent="0.25">
      <c r="A1795" s="6">
        <v>38078</v>
      </c>
      <c r="B1795" s="7">
        <v>5.66</v>
      </c>
      <c r="C1795" s="7">
        <v>5.5</v>
      </c>
      <c r="D1795" s="6">
        <f t="shared" ref="D1795:D1858" si="28">EOMONTH(A1795,0)</f>
        <v>38107</v>
      </c>
    </row>
    <row r="1796" spans="1:4" x14ac:dyDescent="0.25">
      <c r="A1796" s="6">
        <v>38079</v>
      </c>
      <c r="B1796" s="7">
        <v>5.73</v>
      </c>
      <c r="C1796" s="7">
        <v>5.6</v>
      </c>
      <c r="D1796" s="6">
        <f t="shared" si="28"/>
        <v>38107</v>
      </c>
    </row>
    <row r="1797" spans="1:4" x14ac:dyDescent="0.25">
      <c r="A1797" s="6">
        <v>38082</v>
      </c>
      <c r="B1797" s="7">
        <v>5.79</v>
      </c>
      <c r="C1797" s="7">
        <v>5.67</v>
      </c>
      <c r="D1797" s="6">
        <f t="shared" si="28"/>
        <v>38107</v>
      </c>
    </row>
    <row r="1798" spans="1:4" x14ac:dyDescent="0.25">
      <c r="A1798" s="6">
        <v>38083</v>
      </c>
      <c r="B1798" s="7">
        <v>5.75</v>
      </c>
      <c r="C1798" s="7">
        <v>5.64</v>
      </c>
      <c r="D1798" s="6">
        <f t="shared" si="28"/>
        <v>38107</v>
      </c>
    </row>
    <row r="1799" spans="1:4" x14ac:dyDescent="0.25">
      <c r="A1799" s="6">
        <v>38084</v>
      </c>
      <c r="B1799" s="7">
        <v>5.73</v>
      </c>
      <c r="C1799" s="7">
        <v>5.58</v>
      </c>
      <c r="D1799" s="6">
        <f t="shared" si="28"/>
        <v>38107</v>
      </c>
    </row>
    <row r="1800" spans="1:4" x14ac:dyDescent="0.25">
      <c r="A1800" s="6">
        <v>38085</v>
      </c>
      <c r="B1800" s="7">
        <v>5.82</v>
      </c>
      <c r="C1800" s="7">
        <v>5.67</v>
      </c>
      <c r="D1800" s="6">
        <f t="shared" si="28"/>
        <v>38107</v>
      </c>
    </row>
    <row r="1801" spans="1:4" x14ac:dyDescent="0.25">
      <c r="A1801" s="6">
        <v>38086</v>
      </c>
      <c r="B1801" s="7">
        <v>5.8</v>
      </c>
      <c r="C1801" s="7">
        <v>5.62</v>
      </c>
      <c r="D1801" s="6">
        <f t="shared" si="28"/>
        <v>38107</v>
      </c>
    </row>
    <row r="1802" spans="1:4" x14ac:dyDescent="0.25">
      <c r="A1802" s="6">
        <v>38090</v>
      </c>
      <c r="B1802" s="7">
        <v>5.8</v>
      </c>
      <c r="C1802" s="7">
        <v>5.62</v>
      </c>
      <c r="D1802" s="6">
        <f t="shared" si="28"/>
        <v>38107</v>
      </c>
    </row>
    <row r="1803" spans="1:4" x14ac:dyDescent="0.25">
      <c r="A1803" s="6">
        <v>38091</v>
      </c>
      <c r="B1803" s="7">
        <v>5.86</v>
      </c>
      <c r="C1803" s="7">
        <v>5.68</v>
      </c>
      <c r="D1803" s="6">
        <f t="shared" si="28"/>
        <v>38107</v>
      </c>
    </row>
    <row r="1804" spans="1:4" x14ac:dyDescent="0.25">
      <c r="A1804" s="6">
        <v>38092</v>
      </c>
      <c r="B1804" s="7">
        <v>5.98</v>
      </c>
      <c r="C1804" s="7">
        <v>5.78</v>
      </c>
      <c r="D1804" s="6">
        <f t="shared" si="28"/>
        <v>38107</v>
      </c>
    </row>
    <row r="1805" spans="1:4" x14ac:dyDescent="0.25">
      <c r="A1805" s="6">
        <v>38093</v>
      </c>
      <c r="B1805" s="7">
        <v>5.96</v>
      </c>
      <c r="C1805" s="7">
        <v>5.77</v>
      </c>
      <c r="D1805" s="6">
        <f t="shared" si="28"/>
        <v>38107</v>
      </c>
    </row>
    <row r="1806" spans="1:4" x14ac:dyDescent="0.25">
      <c r="A1806" s="6">
        <v>38096</v>
      </c>
      <c r="B1806" s="7">
        <v>5.93</v>
      </c>
      <c r="C1806" s="7">
        <v>5.75</v>
      </c>
      <c r="D1806" s="6">
        <f t="shared" si="28"/>
        <v>38107</v>
      </c>
    </row>
    <row r="1807" spans="1:4" x14ac:dyDescent="0.25">
      <c r="A1807" s="6">
        <v>38097</v>
      </c>
      <c r="B1807" s="7">
        <v>5.9</v>
      </c>
      <c r="C1807" s="7">
        <v>5.73</v>
      </c>
      <c r="D1807" s="6">
        <f t="shared" si="28"/>
        <v>38107</v>
      </c>
    </row>
    <row r="1808" spans="1:4" x14ac:dyDescent="0.25">
      <c r="A1808" s="6">
        <v>38098</v>
      </c>
      <c r="B1808" s="7">
        <v>5.95</v>
      </c>
      <c r="C1808" s="7">
        <v>5.73</v>
      </c>
      <c r="D1808" s="6">
        <f t="shared" si="28"/>
        <v>38107</v>
      </c>
    </row>
    <row r="1809" spans="1:4" x14ac:dyDescent="0.25">
      <c r="A1809" s="6">
        <v>38099</v>
      </c>
      <c r="B1809" s="7">
        <v>5.91</v>
      </c>
      <c r="C1809" s="7">
        <v>5.65</v>
      </c>
      <c r="D1809" s="6">
        <f t="shared" si="28"/>
        <v>38107</v>
      </c>
    </row>
    <row r="1810" spans="1:4" x14ac:dyDescent="0.25">
      <c r="A1810" s="6">
        <v>38100</v>
      </c>
      <c r="B1810" s="7">
        <v>5.91</v>
      </c>
      <c r="C1810" s="7">
        <v>5.66</v>
      </c>
      <c r="D1810" s="6">
        <f t="shared" si="28"/>
        <v>38107</v>
      </c>
    </row>
    <row r="1811" spans="1:4" x14ac:dyDescent="0.25">
      <c r="A1811" s="6">
        <v>38103</v>
      </c>
      <c r="B1811" s="7">
        <v>6</v>
      </c>
      <c r="C1811" s="7">
        <v>5.73</v>
      </c>
      <c r="D1811" s="6">
        <f t="shared" si="28"/>
        <v>38107</v>
      </c>
    </row>
    <row r="1812" spans="1:4" x14ac:dyDescent="0.25">
      <c r="A1812" s="6">
        <v>38104</v>
      </c>
      <c r="B1812" s="7">
        <v>6</v>
      </c>
      <c r="C1812" s="7">
        <v>5.74</v>
      </c>
      <c r="D1812" s="6">
        <f t="shared" si="28"/>
        <v>38107</v>
      </c>
    </row>
    <row r="1813" spans="1:4" x14ac:dyDescent="0.25">
      <c r="A1813" s="6">
        <v>38105</v>
      </c>
      <c r="B1813" s="7">
        <v>6.04</v>
      </c>
      <c r="C1813" s="7">
        <v>5.75</v>
      </c>
      <c r="D1813" s="6">
        <f t="shared" si="28"/>
        <v>38107</v>
      </c>
    </row>
    <row r="1814" spans="1:4" x14ac:dyDescent="0.25">
      <c r="A1814" s="6">
        <v>38106</v>
      </c>
      <c r="B1814" s="7">
        <v>6.06</v>
      </c>
      <c r="C1814" s="7">
        <v>5.81</v>
      </c>
      <c r="D1814" s="6">
        <f t="shared" si="28"/>
        <v>38107</v>
      </c>
    </row>
    <row r="1815" spans="1:4" x14ac:dyDescent="0.25">
      <c r="A1815" s="6">
        <v>38107</v>
      </c>
      <c r="B1815" s="7">
        <v>6.06</v>
      </c>
      <c r="C1815" s="7">
        <v>5.85</v>
      </c>
      <c r="D1815" s="6">
        <f t="shared" si="28"/>
        <v>38107</v>
      </c>
    </row>
    <row r="1816" spans="1:4" x14ac:dyDescent="0.25">
      <c r="A1816" s="6">
        <v>38111</v>
      </c>
      <c r="B1816" s="7">
        <v>6.13</v>
      </c>
      <c r="C1816" s="7">
        <v>5.91</v>
      </c>
      <c r="D1816" s="6">
        <f t="shared" si="28"/>
        <v>38138</v>
      </c>
    </row>
    <row r="1817" spans="1:4" x14ac:dyDescent="0.25">
      <c r="A1817" s="6">
        <v>38112</v>
      </c>
      <c r="B1817" s="7">
        <v>6.2</v>
      </c>
      <c r="C1817" s="7">
        <v>6.08</v>
      </c>
      <c r="D1817" s="6">
        <f t="shared" si="28"/>
        <v>38138</v>
      </c>
    </row>
    <row r="1818" spans="1:4" x14ac:dyDescent="0.25">
      <c r="A1818" s="6">
        <v>38113</v>
      </c>
      <c r="B1818" s="7">
        <v>6.22</v>
      </c>
      <c r="C1818" s="7">
        <v>6.03</v>
      </c>
      <c r="D1818" s="6">
        <f t="shared" si="28"/>
        <v>38138</v>
      </c>
    </row>
    <row r="1819" spans="1:4" x14ac:dyDescent="0.25">
      <c r="A1819" s="6">
        <v>38114</v>
      </c>
      <c r="B1819" s="7">
        <v>6.32</v>
      </c>
      <c r="C1819" s="7">
        <v>6.04</v>
      </c>
      <c r="D1819" s="6">
        <f t="shared" si="28"/>
        <v>38138</v>
      </c>
    </row>
    <row r="1820" spans="1:4" x14ac:dyDescent="0.25">
      <c r="A1820" s="6">
        <v>38117</v>
      </c>
      <c r="B1820" s="7">
        <v>6.25</v>
      </c>
      <c r="C1820" s="7">
        <v>5.99</v>
      </c>
      <c r="D1820" s="6">
        <f t="shared" si="28"/>
        <v>38138</v>
      </c>
    </row>
    <row r="1821" spans="1:4" x14ac:dyDescent="0.25">
      <c r="A1821" s="6">
        <v>38118</v>
      </c>
      <c r="B1821" s="7">
        <v>6.2</v>
      </c>
      <c r="C1821" s="7">
        <v>5.94</v>
      </c>
      <c r="D1821" s="6">
        <f t="shared" si="28"/>
        <v>38138</v>
      </c>
    </row>
    <row r="1822" spans="1:4" x14ac:dyDescent="0.25">
      <c r="A1822" s="6">
        <v>38119</v>
      </c>
      <c r="B1822" s="7">
        <v>6.32</v>
      </c>
      <c r="C1822" s="7">
        <v>6.01</v>
      </c>
      <c r="D1822" s="6">
        <f t="shared" si="28"/>
        <v>38138</v>
      </c>
    </row>
    <row r="1823" spans="1:4" x14ac:dyDescent="0.25">
      <c r="A1823" s="6">
        <v>38120</v>
      </c>
      <c r="B1823" s="7">
        <v>6.35</v>
      </c>
      <c r="C1823" s="7">
        <v>6.04</v>
      </c>
      <c r="D1823" s="6">
        <f t="shared" si="28"/>
        <v>38138</v>
      </c>
    </row>
    <row r="1824" spans="1:4" x14ac:dyDescent="0.25">
      <c r="A1824" s="6">
        <v>38121</v>
      </c>
      <c r="B1824" s="7">
        <v>6.28</v>
      </c>
      <c r="C1824" s="7">
        <v>5.98</v>
      </c>
      <c r="D1824" s="6">
        <f t="shared" si="28"/>
        <v>38138</v>
      </c>
    </row>
    <row r="1825" spans="1:4" x14ac:dyDescent="0.25">
      <c r="A1825" s="6">
        <v>38124</v>
      </c>
      <c r="B1825" s="7">
        <v>6.3</v>
      </c>
      <c r="C1825" s="7">
        <v>6</v>
      </c>
      <c r="D1825" s="6">
        <f t="shared" si="28"/>
        <v>38138</v>
      </c>
    </row>
    <row r="1826" spans="1:4" x14ac:dyDescent="0.25">
      <c r="A1826" s="6">
        <v>38125</v>
      </c>
      <c r="B1826" s="7">
        <v>6.27</v>
      </c>
      <c r="C1826" s="7">
        <v>5.98</v>
      </c>
      <c r="D1826" s="6">
        <f t="shared" si="28"/>
        <v>38138</v>
      </c>
    </row>
    <row r="1827" spans="1:4" x14ac:dyDescent="0.25">
      <c r="A1827" s="6">
        <v>38126</v>
      </c>
      <c r="B1827" s="7">
        <v>6.18</v>
      </c>
      <c r="C1827" s="7">
        <v>5.89</v>
      </c>
      <c r="D1827" s="6">
        <f t="shared" si="28"/>
        <v>38138</v>
      </c>
    </row>
    <row r="1828" spans="1:4" x14ac:dyDescent="0.25">
      <c r="A1828" s="6">
        <v>38127</v>
      </c>
      <c r="B1828" s="7">
        <v>6.19</v>
      </c>
      <c r="C1828" s="7">
        <v>5.92</v>
      </c>
      <c r="D1828" s="6">
        <f t="shared" si="28"/>
        <v>38138</v>
      </c>
    </row>
    <row r="1829" spans="1:4" x14ac:dyDescent="0.25">
      <c r="A1829" s="6">
        <v>38128</v>
      </c>
      <c r="B1829" s="7">
        <v>6.39</v>
      </c>
      <c r="C1829" s="7">
        <v>6.03</v>
      </c>
      <c r="D1829" s="6">
        <f t="shared" si="28"/>
        <v>38138</v>
      </c>
    </row>
    <row r="1830" spans="1:4" x14ac:dyDescent="0.25">
      <c r="A1830" s="6">
        <v>38131</v>
      </c>
      <c r="B1830" s="7">
        <v>6.39</v>
      </c>
      <c r="C1830" s="7">
        <v>6.03</v>
      </c>
      <c r="D1830" s="6">
        <f t="shared" si="28"/>
        <v>38138</v>
      </c>
    </row>
    <row r="1831" spans="1:4" x14ac:dyDescent="0.25">
      <c r="A1831" s="6">
        <v>38132</v>
      </c>
      <c r="B1831" s="7">
        <v>6.36</v>
      </c>
      <c r="C1831" s="7">
        <v>5.99</v>
      </c>
      <c r="D1831" s="6">
        <f t="shared" si="28"/>
        <v>38138</v>
      </c>
    </row>
    <row r="1832" spans="1:4" x14ac:dyDescent="0.25">
      <c r="A1832" s="6">
        <v>38133</v>
      </c>
      <c r="B1832" s="7">
        <v>6.35</v>
      </c>
      <c r="C1832" s="7">
        <v>6</v>
      </c>
      <c r="D1832" s="6">
        <f t="shared" si="28"/>
        <v>38138</v>
      </c>
    </row>
    <row r="1833" spans="1:4" x14ac:dyDescent="0.25">
      <c r="A1833" s="6">
        <v>38134</v>
      </c>
      <c r="B1833" s="7">
        <v>6.34</v>
      </c>
      <c r="C1833" s="7">
        <v>6</v>
      </c>
      <c r="D1833" s="6">
        <f t="shared" si="28"/>
        <v>38138</v>
      </c>
    </row>
    <row r="1834" spans="1:4" x14ac:dyDescent="0.25">
      <c r="A1834" s="6">
        <v>38135</v>
      </c>
      <c r="B1834" s="7">
        <v>6.33</v>
      </c>
      <c r="C1834" s="7">
        <v>6.01</v>
      </c>
      <c r="D1834" s="6">
        <f t="shared" si="28"/>
        <v>38138</v>
      </c>
    </row>
    <row r="1835" spans="1:4" x14ac:dyDescent="0.25">
      <c r="A1835" s="6">
        <v>38138</v>
      </c>
      <c r="B1835" s="7">
        <v>6.34</v>
      </c>
      <c r="C1835" s="7">
        <v>6</v>
      </c>
      <c r="D1835" s="6">
        <f t="shared" si="28"/>
        <v>38138</v>
      </c>
    </row>
    <row r="1836" spans="1:4" x14ac:dyDescent="0.25">
      <c r="A1836" s="6">
        <v>38139</v>
      </c>
      <c r="B1836" s="7">
        <v>6.34</v>
      </c>
      <c r="C1836" s="7">
        <v>5.95</v>
      </c>
      <c r="D1836" s="6">
        <f t="shared" si="28"/>
        <v>38168</v>
      </c>
    </row>
    <row r="1837" spans="1:4" x14ac:dyDescent="0.25">
      <c r="A1837" s="6">
        <v>38140</v>
      </c>
      <c r="B1837" s="7">
        <v>6.31</v>
      </c>
      <c r="C1837" s="7">
        <v>5.9</v>
      </c>
      <c r="D1837" s="6">
        <f t="shared" si="28"/>
        <v>38168</v>
      </c>
    </row>
    <row r="1838" spans="1:4" x14ac:dyDescent="0.25">
      <c r="A1838" s="6">
        <v>38141</v>
      </c>
      <c r="B1838" s="7">
        <v>6.31</v>
      </c>
      <c r="C1838" s="7">
        <v>5.89</v>
      </c>
      <c r="D1838" s="6">
        <f t="shared" si="28"/>
        <v>38168</v>
      </c>
    </row>
    <row r="1839" spans="1:4" x14ac:dyDescent="0.25">
      <c r="A1839" s="6">
        <v>38142</v>
      </c>
      <c r="B1839" s="7">
        <v>6.3</v>
      </c>
      <c r="C1839" s="7">
        <v>5.87</v>
      </c>
      <c r="D1839" s="6">
        <f t="shared" si="28"/>
        <v>38168</v>
      </c>
    </row>
    <row r="1840" spans="1:4" x14ac:dyDescent="0.25">
      <c r="A1840" s="6">
        <v>38145</v>
      </c>
      <c r="B1840" s="7">
        <v>6.21</v>
      </c>
      <c r="C1840" s="7">
        <v>5.83</v>
      </c>
      <c r="D1840" s="6">
        <f t="shared" si="28"/>
        <v>38168</v>
      </c>
    </row>
    <row r="1841" spans="1:4" x14ac:dyDescent="0.25">
      <c r="A1841" s="6">
        <v>38146</v>
      </c>
      <c r="B1841" s="7">
        <v>6.19</v>
      </c>
      <c r="C1841" s="7">
        <v>5.8</v>
      </c>
      <c r="D1841" s="6">
        <f t="shared" si="28"/>
        <v>38168</v>
      </c>
    </row>
    <row r="1842" spans="1:4" x14ac:dyDescent="0.25">
      <c r="A1842" s="6">
        <v>38147</v>
      </c>
      <c r="B1842" s="7">
        <v>6.16</v>
      </c>
      <c r="C1842" s="7">
        <v>5.81</v>
      </c>
      <c r="D1842" s="6">
        <f t="shared" si="28"/>
        <v>38168</v>
      </c>
    </row>
    <row r="1843" spans="1:4" x14ac:dyDescent="0.25">
      <c r="A1843" s="6">
        <v>38149</v>
      </c>
      <c r="B1843" s="7">
        <v>6.22</v>
      </c>
      <c r="C1843" s="7">
        <v>5.83</v>
      </c>
      <c r="D1843" s="6">
        <f t="shared" si="28"/>
        <v>38168</v>
      </c>
    </row>
    <row r="1844" spans="1:4" x14ac:dyDescent="0.25">
      <c r="A1844" s="6">
        <v>38152</v>
      </c>
      <c r="B1844" s="7">
        <v>6.24</v>
      </c>
      <c r="C1844" s="7">
        <v>5.84</v>
      </c>
      <c r="D1844" s="6">
        <f t="shared" si="28"/>
        <v>38168</v>
      </c>
    </row>
    <row r="1845" spans="1:4" x14ac:dyDescent="0.25">
      <c r="A1845" s="6">
        <v>38153</v>
      </c>
      <c r="B1845" s="7">
        <v>6.3</v>
      </c>
      <c r="C1845" s="7">
        <v>5.95</v>
      </c>
      <c r="D1845" s="6">
        <f t="shared" si="28"/>
        <v>38168</v>
      </c>
    </row>
    <row r="1846" spans="1:4" x14ac:dyDescent="0.25">
      <c r="A1846" s="6">
        <v>38154</v>
      </c>
      <c r="B1846" s="7">
        <v>6.29</v>
      </c>
      <c r="C1846" s="7">
        <v>5.95</v>
      </c>
      <c r="D1846" s="6">
        <f t="shared" si="28"/>
        <v>38168</v>
      </c>
    </row>
    <row r="1847" spans="1:4" x14ac:dyDescent="0.25">
      <c r="A1847" s="6">
        <v>38155</v>
      </c>
      <c r="B1847" s="7">
        <v>6.29</v>
      </c>
      <c r="C1847" s="7">
        <v>5.95</v>
      </c>
      <c r="D1847" s="6">
        <f t="shared" si="28"/>
        <v>38168</v>
      </c>
    </row>
    <row r="1848" spans="1:4" x14ac:dyDescent="0.25">
      <c r="A1848" s="6">
        <v>38156</v>
      </c>
      <c r="B1848" s="7">
        <v>6.29</v>
      </c>
      <c r="C1848" s="7">
        <v>5.96</v>
      </c>
      <c r="D1848" s="6">
        <f t="shared" si="28"/>
        <v>38168</v>
      </c>
    </row>
    <row r="1849" spans="1:4" x14ac:dyDescent="0.25">
      <c r="A1849" s="6">
        <v>38159</v>
      </c>
      <c r="B1849" s="7">
        <v>6.27</v>
      </c>
      <c r="C1849" s="7">
        <v>5.94</v>
      </c>
      <c r="D1849" s="6">
        <f t="shared" si="28"/>
        <v>38168</v>
      </c>
    </row>
    <row r="1850" spans="1:4" x14ac:dyDescent="0.25">
      <c r="A1850" s="6">
        <v>38160</v>
      </c>
      <c r="B1850" s="7">
        <v>6.25</v>
      </c>
      <c r="C1850" s="7">
        <v>5.94</v>
      </c>
      <c r="D1850" s="6">
        <f t="shared" si="28"/>
        <v>38168</v>
      </c>
    </row>
    <row r="1851" spans="1:4" x14ac:dyDescent="0.25">
      <c r="A1851" s="6">
        <v>38161</v>
      </c>
      <c r="B1851" s="7">
        <v>6.27</v>
      </c>
      <c r="C1851" s="7">
        <v>5.92</v>
      </c>
      <c r="D1851" s="6">
        <f t="shared" si="28"/>
        <v>38168</v>
      </c>
    </row>
    <row r="1852" spans="1:4" x14ac:dyDescent="0.25">
      <c r="A1852" s="6">
        <v>38162</v>
      </c>
      <c r="B1852" s="7">
        <v>6.21</v>
      </c>
      <c r="C1852" s="7">
        <v>5.85</v>
      </c>
      <c r="D1852" s="6">
        <f t="shared" si="28"/>
        <v>38168</v>
      </c>
    </row>
    <row r="1853" spans="1:4" x14ac:dyDescent="0.25">
      <c r="A1853" s="6">
        <v>38163</v>
      </c>
      <c r="B1853" s="7">
        <v>6.21</v>
      </c>
      <c r="C1853" s="7">
        <v>5.85</v>
      </c>
      <c r="D1853" s="6">
        <f t="shared" si="28"/>
        <v>38168</v>
      </c>
    </row>
    <row r="1854" spans="1:4" x14ac:dyDescent="0.25">
      <c r="A1854" s="6">
        <v>38166</v>
      </c>
      <c r="B1854" s="7">
        <v>6.33</v>
      </c>
      <c r="C1854" s="7">
        <v>6.01</v>
      </c>
      <c r="D1854" s="6">
        <f t="shared" si="28"/>
        <v>38168</v>
      </c>
    </row>
    <row r="1855" spans="1:4" x14ac:dyDescent="0.25">
      <c r="A1855" s="6">
        <v>38167</v>
      </c>
      <c r="B1855" s="7">
        <v>6.37</v>
      </c>
      <c r="C1855" s="7">
        <v>6.04</v>
      </c>
      <c r="D1855" s="6">
        <f t="shared" si="28"/>
        <v>38168</v>
      </c>
    </row>
    <row r="1856" spans="1:4" x14ac:dyDescent="0.25">
      <c r="A1856" s="6">
        <v>38168</v>
      </c>
      <c r="B1856" s="7">
        <v>6.41</v>
      </c>
      <c r="C1856" s="7">
        <v>6.05</v>
      </c>
      <c r="D1856" s="6">
        <f t="shared" si="28"/>
        <v>38168</v>
      </c>
    </row>
    <row r="1857" spans="1:4" x14ac:dyDescent="0.25">
      <c r="A1857" s="6">
        <v>38169</v>
      </c>
      <c r="B1857" s="7">
        <v>6.58</v>
      </c>
      <c r="C1857" s="7">
        <v>6.18</v>
      </c>
      <c r="D1857" s="6">
        <f t="shared" si="28"/>
        <v>38199</v>
      </c>
    </row>
    <row r="1858" spans="1:4" x14ac:dyDescent="0.25">
      <c r="A1858" s="6">
        <v>38170</v>
      </c>
      <c r="B1858" s="7">
        <v>6.54</v>
      </c>
      <c r="C1858" s="7">
        <v>6.18</v>
      </c>
      <c r="D1858" s="6">
        <f t="shared" si="28"/>
        <v>38199</v>
      </c>
    </row>
    <row r="1859" spans="1:4" x14ac:dyDescent="0.25">
      <c r="A1859" s="6">
        <v>38173</v>
      </c>
      <c r="B1859" s="7">
        <v>6.56</v>
      </c>
      <c r="C1859" s="7">
        <v>6.21</v>
      </c>
      <c r="D1859" s="6">
        <f t="shared" ref="D1859:D1922" si="29">EOMONTH(A1859,0)</f>
        <v>38199</v>
      </c>
    </row>
    <row r="1860" spans="1:4" x14ac:dyDescent="0.25">
      <c r="A1860" s="6">
        <v>38174</v>
      </c>
      <c r="B1860" s="7">
        <v>6.56</v>
      </c>
      <c r="C1860" s="7">
        <v>6.25</v>
      </c>
      <c r="D1860" s="6">
        <f t="shared" si="29"/>
        <v>38199</v>
      </c>
    </row>
    <row r="1861" spans="1:4" x14ac:dyDescent="0.25">
      <c r="A1861" s="6">
        <v>38175</v>
      </c>
      <c r="B1861" s="7">
        <v>6.58</v>
      </c>
      <c r="C1861" s="7">
        <v>6.26</v>
      </c>
      <c r="D1861" s="6">
        <f t="shared" si="29"/>
        <v>38199</v>
      </c>
    </row>
    <row r="1862" spans="1:4" x14ac:dyDescent="0.25">
      <c r="A1862" s="6">
        <v>38176</v>
      </c>
      <c r="B1862" s="7">
        <v>6.56</v>
      </c>
      <c r="C1862" s="7">
        <v>6.24</v>
      </c>
      <c r="D1862" s="6">
        <f t="shared" si="29"/>
        <v>38199</v>
      </c>
    </row>
    <row r="1863" spans="1:4" x14ac:dyDescent="0.25">
      <c r="A1863" s="6">
        <v>38177</v>
      </c>
      <c r="B1863" s="7">
        <v>6.62</v>
      </c>
      <c r="C1863" s="7">
        <v>6.3</v>
      </c>
      <c r="D1863" s="6">
        <f t="shared" si="29"/>
        <v>38199</v>
      </c>
    </row>
    <row r="1864" spans="1:4" x14ac:dyDescent="0.25">
      <c r="A1864" s="6">
        <v>38180</v>
      </c>
      <c r="B1864" s="7">
        <v>6.72</v>
      </c>
      <c r="C1864" s="7">
        <v>6.34</v>
      </c>
      <c r="D1864" s="6">
        <f t="shared" si="29"/>
        <v>38199</v>
      </c>
    </row>
    <row r="1865" spans="1:4" x14ac:dyDescent="0.25">
      <c r="A1865" s="6">
        <v>38181</v>
      </c>
      <c r="B1865" s="7">
        <v>6.85</v>
      </c>
      <c r="C1865" s="7">
        <v>6.41</v>
      </c>
      <c r="D1865" s="6">
        <f t="shared" si="29"/>
        <v>38199</v>
      </c>
    </row>
    <row r="1866" spans="1:4" x14ac:dyDescent="0.25">
      <c r="A1866" s="6">
        <v>38182</v>
      </c>
      <c r="B1866" s="7">
        <v>6.81</v>
      </c>
      <c r="C1866" s="7">
        <v>6.37</v>
      </c>
      <c r="D1866" s="6">
        <f t="shared" si="29"/>
        <v>38199</v>
      </c>
    </row>
    <row r="1867" spans="1:4" x14ac:dyDescent="0.25">
      <c r="A1867" s="6">
        <v>38183</v>
      </c>
      <c r="B1867" s="7">
        <v>6.84</v>
      </c>
      <c r="C1867" s="7">
        <v>6.41</v>
      </c>
      <c r="D1867" s="6">
        <f t="shared" si="29"/>
        <v>38199</v>
      </c>
    </row>
    <row r="1868" spans="1:4" x14ac:dyDescent="0.25">
      <c r="A1868" s="6">
        <v>38184</v>
      </c>
      <c r="B1868" s="7">
        <v>6.88</v>
      </c>
      <c r="C1868" s="7">
        <v>6.45</v>
      </c>
      <c r="D1868" s="6">
        <f t="shared" si="29"/>
        <v>38199</v>
      </c>
    </row>
    <row r="1869" spans="1:4" x14ac:dyDescent="0.25">
      <c r="A1869" s="6">
        <v>38187</v>
      </c>
      <c r="B1869" s="7">
        <v>6.85</v>
      </c>
      <c r="C1869" s="7">
        <v>6.41</v>
      </c>
      <c r="D1869" s="6">
        <f t="shared" si="29"/>
        <v>38199</v>
      </c>
    </row>
    <row r="1870" spans="1:4" x14ac:dyDescent="0.25">
      <c r="A1870" s="6">
        <v>38188</v>
      </c>
      <c r="B1870" s="7">
        <v>6.81</v>
      </c>
      <c r="C1870" s="7">
        <v>6.34</v>
      </c>
      <c r="D1870" s="6">
        <f t="shared" si="29"/>
        <v>38199</v>
      </c>
    </row>
    <row r="1871" spans="1:4" x14ac:dyDescent="0.25">
      <c r="A1871" s="6">
        <v>38189</v>
      </c>
      <c r="B1871" s="7">
        <v>6.81</v>
      </c>
      <c r="C1871" s="7">
        <v>6.34</v>
      </c>
      <c r="D1871" s="6">
        <f t="shared" si="29"/>
        <v>38199</v>
      </c>
    </row>
    <row r="1872" spans="1:4" x14ac:dyDescent="0.25">
      <c r="A1872" s="6">
        <v>38190</v>
      </c>
      <c r="B1872" s="7">
        <v>6.81</v>
      </c>
      <c r="C1872" s="7">
        <v>6.33</v>
      </c>
      <c r="D1872" s="6">
        <f t="shared" si="29"/>
        <v>38199</v>
      </c>
    </row>
    <row r="1873" spans="1:4" x14ac:dyDescent="0.25">
      <c r="A1873" s="6">
        <v>38191</v>
      </c>
      <c r="B1873" s="7">
        <v>6.85</v>
      </c>
      <c r="C1873" s="7">
        <v>6.36</v>
      </c>
      <c r="D1873" s="6">
        <f t="shared" si="29"/>
        <v>38199</v>
      </c>
    </row>
    <row r="1874" spans="1:4" x14ac:dyDescent="0.25">
      <c r="A1874" s="6">
        <v>38194</v>
      </c>
      <c r="B1874" s="7">
        <v>6.8</v>
      </c>
      <c r="C1874" s="7">
        <v>6.36</v>
      </c>
      <c r="D1874" s="6">
        <f t="shared" si="29"/>
        <v>38199</v>
      </c>
    </row>
    <row r="1875" spans="1:4" x14ac:dyDescent="0.25">
      <c r="A1875" s="6">
        <v>38195</v>
      </c>
      <c r="B1875" s="7">
        <v>6.84</v>
      </c>
      <c r="C1875" s="7">
        <v>6.41</v>
      </c>
      <c r="D1875" s="6">
        <f t="shared" si="29"/>
        <v>38199</v>
      </c>
    </row>
    <row r="1876" spans="1:4" x14ac:dyDescent="0.25">
      <c r="A1876" s="6">
        <v>38196</v>
      </c>
      <c r="B1876" s="7">
        <v>6.87</v>
      </c>
      <c r="C1876" s="7">
        <v>6.45</v>
      </c>
      <c r="D1876" s="6">
        <f t="shared" si="29"/>
        <v>38199</v>
      </c>
    </row>
    <row r="1877" spans="1:4" x14ac:dyDescent="0.25">
      <c r="A1877" s="6">
        <v>38197</v>
      </c>
      <c r="B1877" s="7">
        <v>6.78</v>
      </c>
      <c r="C1877" s="7">
        <v>6.41</v>
      </c>
      <c r="D1877" s="6">
        <f t="shared" si="29"/>
        <v>38199</v>
      </c>
    </row>
    <row r="1878" spans="1:4" x14ac:dyDescent="0.25">
      <c r="A1878" s="6">
        <v>38198</v>
      </c>
      <c r="B1878" s="7">
        <v>6.73</v>
      </c>
      <c r="C1878" s="7">
        <v>6.41</v>
      </c>
      <c r="D1878" s="6">
        <f t="shared" si="29"/>
        <v>38199</v>
      </c>
    </row>
    <row r="1879" spans="1:4" x14ac:dyDescent="0.25">
      <c r="A1879" s="6">
        <v>38201</v>
      </c>
      <c r="B1879" s="7">
        <v>6.75</v>
      </c>
      <c r="C1879" s="7">
        <v>6.41</v>
      </c>
      <c r="D1879" s="6">
        <f t="shared" si="29"/>
        <v>38230</v>
      </c>
    </row>
    <row r="1880" spans="1:4" x14ac:dyDescent="0.25">
      <c r="A1880" s="6">
        <v>38202</v>
      </c>
      <c r="B1880" s="7">
        <v>6.75</v>
      </c>
      <c r="C1880" s="7">
        <v>6.4</v>
      </c>
      <c r="D1880" s="6">
        <f t="shared" si="29"/>
        <v>38230</v>
      </c>
    </row>
    <row r="1881" spans="1:4" x14ac:dyDescent="0.25">
      <c r="A1881" s="6">
        <v>38203</v>
      </c>
      <c r="B1881" s="7">
        <v>6.81</v>
      </c>
      <c r="C1881" s="7">
        <v>6.43</v>
      </c>
      <c r="D1881" s="6">
        <f t="shared" si="29"/>
        <v>38230</v>
      </c>
    </row>
    <row r="1882" spans="1:4" x14ac:dyDescent="0.25">
      <c r="A1882" s="6">
        <v>38204</v>
      </c>
      <c r="B1882" s="7">
        <v>6.79</v>
      </c>
      <c r="C1882" s="7">
        <v>6.44</v>
      </c>
      <c r="D1882" s="6">
        <f t="shared" si="29"/>
        <v>38230</v>
      </c>
    </row>
    <row r="1883" spans="1:4" x14ac:dyDescent="0.25">
      <c r="A1883" s="6">
        <v>38205</v>
      </c>
      <c r="B1883" s="7">
        <v>6.8</v>
      </c>
      <c r="C1883" s="7">
        <v>6.47</v>
      </c>
      <c r="D1883" s="6">
        <f t="shared" si="29"/>
        <v>38230</v>
      </c>
    </row>
    <row r="1884" spans="1:4" x14ac:dyDescent="0.25">
      <c r="A1884" s="6">
        <v>38208</v>
      </c>
      <c r="B1884" s="7">
        <v>6.78</v>
      </c>
      <c r="C1884" s="7">
        <v>6.46</v>
      </c>
      <c r="D1884" s="6">
        <f t="shared" si="29"/>
        <v>38230</v>
      </c>
    </row>
    <row r="1885" spans="1:4" x14ac:dyDescent="0.25">
      <c r="A1885" s="6">
        <v>38209</v>
      </c>
      <c r="B1885" s="7">
        <v>6.82</v>
      </c>
      <c r="C1885" s="7">
        <v>6.46</v>
      </c>
      <c r="D1885" s="6">
        <f t="shared" si="29"/>
        <v>38230</v>
      </c>
    </row>
    <row r="1886" spans="1:4" x14ac:dyDescent="0.25">
      <c r="A1886" s="6">
        <v>38210</v>
      </c>
      <c r="B1886" s="7">
        <v>6.85</v>
      </c>
      <c r="C1886" s="7">
        <v>6.51</v>
      </c>
      <c r="D1886" s="6">
        <f t="shared" si="29"/>
        <v>38230</v>
      </c>
    </row>
    <row r="1887" spans="1:4" x14ac:dyDescent="0.25">
      <c r="A1887" s="6">
        <v>38211</v>
      </c>
      <c r="B1887" s="7">
        <v>6.9</v>
      </c>
      <c r="C1887" s="7">
        <v>6.55</v>
      </c>
      <c r="D1887" s="6">
        <f t="shared" si="29"/>
        <v>38230</v>
      </c>
    </row>
    <row r="1888" spans="1:4" x14ac:dyDescent="0.25">
      <c r="A1888" s="6">
        <v>38212</v>
      </c>
      <c r="B1888" s="7">
        <v>6.9</v>
      </c>
      <c r="C1888" s="7">
        <v>6.55</v>
      </c>
      <c r="D1888" s="6">
        <f t="shared" si="29"/>
        <v>38230</v>
      </c>
    </row>
    <row r="1889" spans="1:4" x14ac:dyDescent="0.25">
      <c r="A1889" s="6">
        <v>38215</v>
      </c>
      <c r="B1889" s="7">
        <v>6.91</v>
      </c>
      <c r="C1889" s="7">
        <v>6.59</v>
      </c>
      <c r="D1889" s="6">
        <f t="shared" si="29"/>
        <v>38230</v>
      </c>
    </row>
    <row r="1890" spans="1:4" x14ac:dyDescent="0.25">
      <c r="A1890" s="6">
        <v>38216</v>
      </c>
      <c r="B1890" s="7">
        <v>6.89</v>
      </c>
      <c r="C1890" s="7">
        <v>6.55</v>
      </c>
      <c r="D1890" s="6">
        <f t="shared" si="29"/>
        <v>38230</v>
      </c>
    </row>
    <row r="1891" spans="1:4" x14ac:dyDescent="0.25">
      <c r="A1891" s="6">
        <v>38217</v>
      </c>
      <c r="B1891" s="7">
        <v>6.81</v>
      </c>
      <c r="C1891" s="7">
        <v>6.55</v>
      </c>
      <c r="D1891" s="6">
        <f t="shared" si="29"/>
        <v>38230</v>
      </c>
    </row>
    <row r="1892" spans="1:4" x14ac:dyDescent="0.25">
      <c r="A1892" s="6">
        <v>38218</v>
      </c>
      <c r="B1892" s="7">
        <v>6.78</v>
      </c>
      <c r="C1892" s="7">
        <v>6.52</v>
      </c>
      <c r="D1892" s="6">
        <f t="shared" si="29"/>
        <v>38230</v>
      </c>
    </row>
    <row r="1893" spans="1:4" x14ac:dyDescent="0.25">
      <c r="A1893" s="6">
        <v>38219</v>
      </c>
      <c r="B1893" s="7">
        <v>6.78</v>
      </c>
      <c r="C1893" s="7">
        <v>6.5</v>
      </c>
      <c r="D1893" s="6">
        <f t="shared" si="29"/>
        <v>38230</v>
      </c>
    </row>
    <row r="1894" spans="1:4" x14ac:dyDescent="0.25">
      <c r="A1894" s="6">
        <v>38222</v>
      </c>
      <c r="B1894" s="7">
        <v>6.79</v>
      </c>
      <c r="C1894" s="7">
        <v>6.49</v>
      </c>
      <c r="D1894" s="6">
        <f t="shared" si="29"/>
        <v>38230</v>
      </c>
    </row>
    <row r="1895" spans="1:4" x14ac:dyDescent="0.25">
      <c r="A1895" s="6">
        <v>38223</v>
      </c>
      <c r="B1895" s="7">
        <v>6.8</v>
      </c>
      <c r="C1895" s="7">
        <v>6.53</v>
      </c>
      <c r="D1895" s="6">
        <f t="shared" si="29"/>
        <v>38230</v>
      </c>
    </row>
    <row r="1896" spans="1:4" x14ac:dyDescent="0.25">
      <c r="A1896" s="6">
        <v>38224</v>
      </c>
      <c r="B1896" s="7">
        <v>6.81</v>
      </c>
      <c r="C1896" s="7">
        <v>6.51</v>
      </c>
      <c r="D1896" s="6">
        <f t="shared" si="29"/>
        <v>38230</v>
      </c>
    </row>
    <row r="1897" spans="1:4" x14ac:dyDescent="0.25">
      <c r="A1897" s="6">
        <v>38225</v>
      </c>
      <c r="B1897" s="7">
        <v>7.15</v>
      </c>
      <c r="C1897" s="7">
        <v>6.95</v>
      </c>
      <c r="D1897" s="6">
        <f t="shared" si="29"/>
        <v>38230</v>
      </c>
    </row>
    <row r="1898" spans="1:4" x14ac:dyDescent="0.25">
      <c r="A1898" s="6">
        <v>38226</v>
      </c>
      <c r="B1898" s="7">
        <v>7.23</v>
      </c>
      <c r="C1898" s="7">
        <v>7.02</v>
      </c>
      <c r="D1898" s="6">
        <f t="shared" si="29"/>
        <v>38230</v>
      </c>
    </row>
    <row r="1899" spans="1:4" x14ac:dyDescent="0.25">
      <c r="A1899" s="6">
        <v>38229</v>
      </c>
      <c r="B1899" s="7">
        <v>7.23</v>
      </c>
      <c r="C1899" s="7">
        <v>6.95</v>
      </c>
      <c r="D1899" s="6">
        <f t="shared" si="29"/>
        <v>38230</v>
      </c>
    </row>
    <row r="1900" spans="1:4" x14ac:dyDescent="0.25">
      <c r="A1900" s="6">
        <v>38230</v>
      </c>
      <c r="B1900" s="7">
        <v>7.25</v>
      </c>
      <c r="C1900" s="7">
        <v>7</v>
      </c>
      <c r="D1900" s="6">
        <f t="shared" si="29"/>
        <v>38230</v>
      </c>
    </row>
    <row r="1901" spans="1:4" x14ac:dyDescent="0.25">
      <c r="A1901" s="6">
        <v>38231</v>
      </c>
      <c r="B1901" s="7">
        <v>7.35</v>
      </c>
      <c r="C1901" s="7">
        <v>7.09</v>
      </c>
      <c r="D1901" s="6">
        <f t="shared" si="29"/>
        <v>38260</v>
      </c>
    </row>
    <row r="1902" spans="1:4" x14ac:dyDescent="0.25">
      <c r="A1902" s="6">
        <v>38232</v>
      </c>
      <c r="B1902" s="7">
        <v>7.35</v>
      </c>
      <c r="C1902" s="7">
        <v>7.14</v>
      </c>
      <c r="D1902" s="6">
        <f t="shared" si="29"/>
        <v>38260</v>
      </c>
    </row>
    <row r="1903" spans="1:4" x14ac:dyDescent="0.25">
      <c r="A1903" s="6">
        <v>38233</v>
      </c>
      <c r="B1903" s="7">
        <v>7.4</v>
      </c>
      <c r="C1903" s="7">
        <v>7.14</v>
      </c>
      <c r="D1903" s="6">
        <f t="shared" si="29"/>
        <v>38260</v>
      </c>
    </row>
    <row r="1904" spans="1:4" x14ac:dyDescent="0.25">
      <c r="A1904" s="6">
        <v>38236</v>
      </c>
      <c r="B1904" s="7">
        <v>7.4</v>
      </c>
      <c r="C1904" s="7">
        <v>7.16</v>
      </c>
      <c r="D1904" s="6">
        <f t="shared" si="29"/>
        <v>38260</v>
      </c>
    </row>
    <row r="1905" spans="1:4" x14ac:dyDescent="0.25">
      <c r="A1905" s="6">
        <v>38237</v>
      </c>
      <c r="B1905" s="7">
        <v>7.36</v>
      </c>
      <c r="C1905" s="7">
        <v>7.12</v>
      </c>
      <c r="D1905" s="6">
        <f t="shared" si="29"/>
        <v>38260</v>
      </c>
    </row>
    <row r="1906" spans="1:4" x14ac:dyDescent="0.25">
      <c r="A1906" s="6">
        <v>38238</v>
      </c>
      <c r="B1906" s="7">
        <v>7.36</v>
      </c>
      <c r="C1906" s="7">
        <v>7.1</v>
      </c>
      <c r="D1906" s="6">
        <f t="shared" si="29"/>
        <v>38260</v>
      </c>
    </row>
    <row r="1907" spans="1:4" x14ac:dyDescent="0.25">
      <c r="A1907" s="6">
        <v>38239</v>
      </c>
      <c r="B1907" s="7">
        <v>7.36</v>
      </c>
      <c r="C1907" s="7">
        <v>7.12</v>
      </c>
      <c r="D1907" s="6">
        <f t="shared" si="29"/>
        <v>38260</v>
      </c>
    </row>
    <row r="1908" spans="1:4" x14ac:dyDescent="0.25">
      <c r="A1908" s="6">
        <v>38240</v>
      </c>
      <c r="B1908" s="7">
        <v>7.34</v>
      </c>
      <c r="C1908" s="7">
        <v>7.12</v>
      </c>
      <c r="D1908" s="6">
        <f t="shared" si="29"/>
        <v>38260</v>
      </c>
    </row>
    <row r="1909" spans="1:4" x14ac:dyDescent="0.25">
      <c r="A1909" s="6">
        <v>38243</v>
      </c>
      <c r="B1909" s="7">
        <v>7.38</v>
      </c>
      <c r="C1909" s="7">
        <v>7.17</v>
      </c>
      <c r="D1909" s="6">
        <f t="shared" si="29"/>
        <v>38260</v>
      </c>
    </row>
    <row r="1910" spans="1:4" x14ac:dyDescent="0.25">
      <c r="A1910" s="6">
        <v>38244</v>
      </c>
      <c r="B1910" s="7">
        <v>7.38</v>
      </c>
      <c r="C1910" s="7">
        <v>7.18</v>
      </c>
      <c r="D1910" s="6">
        <f t="shared" si="29"/>
        <v>38260</v>
      </c>
    </row>
    <row r="1911" spans="1:4" x14ac:dyDescent="0.25">
      <c r="A1911" s="6">
        <v>38245</v>
      </c>
      <c r="B1911" s="7">
        <v>7.38</v>
      </c>
      <c r="C1911" s="7">
        <v>7.17</v>
      </c>
      <c r="D1911" s="6">
        <f t="shared" si="29"/>
        <v>38260</v>
      </c>
    </row>
    <row r="1912" spans="1:4" x14ac:dyDescent="0.25">
      <c r="A1912" s="6">
        <v>38246</v>
      </c>
      <c r="B1912" s="7">
        <v>7.34</v>
      </c>
      <c r="C1912" s="7">
        <v>7.14</v>
      </c>
      <c r="D1912" s="6">
        <f t="shared" si="29"/>
        <v>38260</v>
      </c>
    </row>
    <row r="1913" spans="1:4" x14ac:dyDescent="0.25">
      <c r="A1913" s="6">
        <v>38247</v>
      </c>
      <c r="B1913" s="7">
        <v>7.31</v>
      </c>
      <c r="C1913" s="7">
        <v>7.11</v>
      </c>
      <c r="D1913" s="6">
        <f t="shared" si="29"/>
        <v>38260</v>
      </c>
    </row>
    <row r="1914" spans="1:4" x14ac:dyDescent="0.25">
      <c r="A1914" s="6">
        <v>38250</v>
      </c>
      <c r="B1914" s="7">
        <v>7.31</v>
      </c>
      <c r="C1914" s="7">
        <v>7.13</v>
      </c>
      <c r="D1914" s="6">
        <f t="shared" si="29"/>
        <v>38260</v>
      </c>
    </row>
    <row r="1915" spans="1:4" x14ac:dyDescent="0.25">
      <c r="A1915" s="6">
        <v>38251</v>
      </c>
      <c r="B1915" s="7">
        <v>7.34</v>
      </c>
      <c r="C1915" s="7">
        <v>7.13</v>
      </c>
      <c r="D1915" s="6">
        <f t="shared" si="29"/>
        <v>38260</v>
      </c>
    </row>
    <row r="1916" spans="1:4" x14ac:dyDescent="0.25">
      <c r="A1916" s="6">
        <v>38252</v>
      </c>
      <c r="B1916" s="7">
        <v>7.31</v>
      </c>
      <c r="C1916" s="7">
        <v>7.14</v>
      </c>
      <c r="D1916" s="6">
        <f t="shared" si="29"/>
        <v>38260</v>
      </c>
    </row>
    <row r="1917" spans="1:4" x14ac:dyDescent="0.25">
      <c r="A1917" s="6">
        <v>38253</v>
      </c>
      <c r="B1917" s="7">
        <v>7.23</v>
      </c>
      <c r="C1917" s="7">
        <v>7.09</v>
      </c>
      <c r="D1917" s="6">
        <f t="shared" si="29"/>
        <v>38260</v>
      </c>
    </row>
    <row r="1918" spans="1:4" x14ac:dyDescent="0.25">
      <c r="A1918" s="6">
        <v>38254</v>
      </c>
      <c r="B1918" s="7">
        <v>7.25</v>
      </c>
      <c r="C1918" s="7">
        <v>7.09</v>
      </c>
      <c r="D1918" s="6">
        <f t="shared" si="29"/>
        <v>38260</v>
      </c>
    </row>
    <row r="1919" spans="1:4" x14ac:dyDescent="0.25">
      <c r="A1919" s="6">
        <v>38257</v>
      </c>
      <c r="B1919" s="7">
        <v>7.22</v>
      </c>
      <c r="C1919" s="7">
        <v>7.1</v>
      </c>
      <c r="D1919" s="6">
        <f t="shared" si="29"/>
        <v>38260</v>
      </c>
    </row>
    <row r="1920" spans="1:4" x14ac:dyDescent="0.25">
      <c r="A1920" s="6">
        <v>38258</v>
      </c>
      <c r="B1920" s="7">
        <v>7.27</v>
      </c>
      <c r="C1920" s="7">
        <v>7.11</v>
      </c>
      <c r="D1920" s="6">
        <f t="shared" si="29"/>
        <v>38260</v>
      </c>
    </row>
    <row r="1921" spans="1:4" x14ac:dyDescent="0.25">
      <c r="A1921" s="6">
        <v>38259</v>
      </c>
      <c r="B1921" s="7">
        <v>7.3</v>
      </c>
      <c r="C1921" s="7">
        <v>7.15</v>
      </c>
      <c r="D1921" s="6">
        <f t="shared" si="29"/>
        <v>38260</v>
      </c>
    </row>
    <row r="1922" spans="1:4" x14ac:dyDescent="0.25">
      <c r="A1922" s="6">
        <v>38260</v>
      </c>
      <c r="B1922" s="7">
        <v>7.01</v>
      </c>
      <c r="C1922" s="7">
        <v>6.91</v>
      </c>
      <c r="D1922" s="6">
        <f t="shared" si="29"/>
        <v>38260</v>
      </c>
    </row>
    <row r="1923" spans="1:4" x14ac:dyDescent="0.25">
      <c r="A1923" s="6">
        <v>38261</v>
      </c>
      <c r="B1923" s="7">
        <v>7.03</v>
      </c>
      <c r="C1923" s="7">
        <v>6.92</v>
      </c>
      <c r="D1923" s="6">
        <f t="shared" ref="D1923:D1986" si="30">EOMONTH(A1923,0)</f>
        <v>38291</v>
      </c>
    </row>
    <row r="1924" spans="1:4" x14ac:dyDescent="0.25">
      <c r="A1924" s="6">
        <v>38264</v>
      </c>
      <c r="B1924" s="7">
        <v>7.04</v>
      </c>
      <c r="C1924" s="7">
        <v>6.9</v>
      </c>
      <c r="D1924" s="6">
        <f t="shared" si="30"/>
        <v>38291</v>
      </c>
    </row>
    <row r="1925" spans="1:4" x14ac:dyDescent="0.25">
      <c r="A1925" s="6">
        <v>38265</v>
      </c>
      <c r="B1925" s="7">
        <v>7.02</v>
      </c>
      <c r="C1925" s="7">
        <v>6.9</v>
      </c>
      <c r="D1925" s="6">
        <f t="shared" si="30"/>
        <v>38291</v>
      </c>
    </row>
    <row r="1926" spans="1:4" x14ac:dyDescent="0.25">
      <c r="A1926" s="6">
        <v>38266</v>
      </c>
      <c r="B1926" s="7">
        <v>7.03</v>
      </c>
      <c r="C1926" s="7">
        <v>6.9</v>
      </c>
      <c r="D1926" s="6">
        <f t="shared" si="30"/>
        <v>38291</v>
      </c>
    </row>
    <row r="1927" spans="1:4" x14ac:dyDescent="0.25">
      <c r="A1927" s="6">
        <v>38267</v>
      </c>
      <c r="B1927" s="7">
        <v>7.02</v>
      </c>
      <c r="C1927" s="7">
        <v>6.9</v>
      </c>
      <c r="D1927" s="6">
        <f t="shared" si="30"/>
        <v>38291</v>
      </c>
    </row>
    <row r="1928" spans="1:4" x14ac:dyDescent="0.25">
      <c r="A1928" s="6">
        <v>38268</v>
      </c>
      <c r="B1928" s="7">
        <v>7.05</v>
      </c>
      <c r="C1928" s="7">
        <v>6.92</v>
      </c>
      <c r="D1928" s="6">
        <f t="shared" si="30"/>
        <v>38291</v>
      </c>
    </row>
    <row r="1929" spans="1:4" x14ac:dyDescent="0.25">
      <c r="A1929" s="6">
        <v>38271</v>
      </c>
      <c r="B1929" s="7">
        <v>7.05</v>
      </c>
      <c r="C1929" s="7">
        <v>6.94</v>
      </c>
      <c r="D1929" s="6">
        <f t="shared" si="30"/>
        <v>38291</v>
      </c>
    </row>
    <row r="1930" spans="1:4" x14ac:dyDescent="0.25">
      <c r="A1930" s="6">
        <v>38272</v>
      </c>
      <c r="B1930" s="7">
        <v>7.03</v>
      </c>
      <c r="C1930" s="7">
        <v>6.93</v>
      </c>
      <c r="D1930" s="6">
        <f t="shared" si="30"/>
        <v>38291</v>
      </c>
    </row>
    <row r="1931" spans="1:4" x14ac:dyDescent="0.25">
      <c r="A1931" s="6">
        <v>38273</v>
      </c>
      <c r="B1931" s="7">
        <v>7.03</v>
      </c>
      <c r="C1931" s="7">
        <v>6.9</v>
      </c>
      <c r="D1931" s="6">
        <f t="shared" si="30"/>
        <v>38291</v>
      </c>
    </row>
    <row r="1932" spans="1:4" x14ac:dyDescent="0.25">
      <c r="A1932" s="6">
        <v>38274</v>
      </c>
      <c r="B1932" s="7">
        <v>7.01</v>
      </c>
      <c r="C1932" s="7">
        <v>6.88</v>
      </c>
      <c r="D1932" s="6">
        <f t="shared" si="30"/>
        <v>38291</v>
      </c>
    </row>
    <row r="1933" spans="1:4" x14ac:dyDescent="0.25">
      <c r="A1933" s="6">
        <v>38275</v>
      </c>
      <c r="B1933" s="7">
        <v>7</v>
      </c>
      <c r="C1933" s="7">
        <v>6.85</v>
      </c>
      <c r="D1933" s="6">
        <f t="shared" si="30"/>
        <v>38291</v>
      </c>
    </row>
    <row r="1934" spans="1:4" x14ac:dyDescent="0.25">
      <c r="A1934" s="6">
        <v>38278</v>
      </c>
      <c r="B1934" s="7">
        <v>6.96</v>
      </c>
      <c r="C1934" s="7">
        <v>6.86</v>
      </c>
      <c r="D1934" s="6">
        <f t="shared" si="30"/>
        <v>38291</v>
      </c>
    </row>
    <row r="1935" spans="1:4" x14ac:dyDescent="0.25">
      <c r="A1935" s="6">
        <v>38279</v>
      </c>
      <c r="B1935" s="7">
        <v>6.98</v>
      </c>
      <c r="C1935" s="7">
        <v>6.87</v>
      </c>
      <c r="D1935" s="6">
        <f t="shared" si="30"/>
        <v>38291</v>
      </c>
    </row>
    <row r="1936" spans="1:4" x14ac:dyDescent="0.25">
      <c r="A1936" s="6">
        <v>38280</v>
      </c>
      <c r="B1936" s="7">
        <v>6.99</v>
      </c>
      <c r="C1936" s="7">
        <v>6.87</v>
      </c>
      <c r="D1936" s="6">
        <f t="shared" si="30"/>
        <v>38291</v>
      </c>
    </row>
    <row r="1937" spans="1:4" x14ac:dyDescent="0.25">
      <c r="A1937" s="6">
        <v>38281</v>
      </c>
      <c r="B1937" s="7">
        <v>6.99</v>
      </c>
      <c r="C1937" s="7">
        <v>6.88</v>
      </c>
      <c r="D1937" s="6">
        <f t="shared" si="30"/>
        <v>38291</v>
      </c>
    </row>
    <row r="1938" spans="1:4" x14ac:dyDescent="0.25">
      <c r="A1938" s="6">
        <v>38282</v>
      </c>
      <c r="B1938" s="7">
        <v>6.99</v>
      </c>
      <c r="C1938" s="7">
        <v>6.88</v>
      </c>
      <c r="D1938" s="6">
        <f t="shared" si="30"/>
        <v>38291</v>
      </c>
    </row>
    <row r="1939" spans="1:4" x14ac:dyDescent="0.25">
      <c r="A1939" s="6">
        <v>38285</v>
      </c>
      <c r="B1939" s="7">
        <v>6.97</v>
      </c>
      <c r="C1939" s="7">
        <v>6.88</v>
      </c>
      <c r="D1939" s="6">
        <f t="shared" si="30"/>
        <v>38291</v>
      </c>
    </row>
    <row r="1940" spans="1:4" x14ac:dyDescent="0.25">
      <c r="A1940" s="6">
        <v>38286</v>
      </c>
      <c r="B1940" s="7">
        <v>7</v>
      </c>
      <c r="C1940" s="7">
        <v>6.89</v>
      </c>
      <c r="D1940" s="6">
        <f t="shared" si="30"/>
        <v>38291</v>
      </c>
    </row>
    <row r="1941" spans="1:4" x14ac:dyDescent="0.25">
      <c r="A1941" s="6">
        <v>38287</v>
      </c>
      <c r="B1941" s="7">
        <v>7</v>
      </c>
      <c r="C1941" s="7">
        <v>6.87</v>
      </c>
      <c r="D1941" s="6">
        <f t="shared" si="30"/>
        <v>38291</v>
      </c>
    </row>
    <row r="1942" spans="1:4" x14ac:dyDescent="0.25">
      <c r="A1942" s="6">
        <v>38288</v>
      </c>
      <c r="B1942" s="7">
        <v>6.9</v>
      </c>
      <c r="C1942" s="7">
        <v>6.83</v>
      </c>
      <c r="D1942" s="6">
        <f t="shared" si="30"/>
        <v>38291</v>
      </c>
    </row>
    <row r="1943" spans="1:4" x14ac:dyDescent="0.25">
      <c r="A1943" s="6">
        <v>38289</v>
      </c>
      <c r="B1943" s="7">
        <v>6.92</v>
      </c>
      <c r="C1943" s="7">
        <v>6.84</v>
      </c>
      <c r="D1943" s="6">
        <f t="shared" si="30"/>
        <v>38291</v>
      </c>
    </row>
    <row r="1944" spans="1:4" x14ac:dyDescent="0.25">
      <c r="A1944" s="6">
        <v>38293</v>
      </c>
      <c r="B1944" s="7">
        <v>6.94</v>
      </c>
      <c r="C1944" s="7">
        <v>6.84</v>
      </c>
      <c r="D1944" s="6">
        <f t="shared" si="30"/>
        <v>38321</v>
      </c>
    </row>
    <row r="1945" spans="1:4" x14ac:dyDescent="0.25">
      <c r="A1945" s="6">
        <v>38294</v>
      </c>
      <c r="B1945" s="7">
        <v>6.95</v>
      </c>
      <c r="C1945" s="7">
        <v>6.85</v>
      </c>
      <c r="D1945" s="6">
        <f t="shared" si="30"/>
        <v>38321</v>
      </c>
    </row>
    <row r="1946" spans="1:4" x14ac:dyDescent="0.25">
      <c r="A1946" s="6">
        <v>38295</v>
      </c>
      <c r="B1946" s="7">
        <v>6.95</v>
      </c>
      <c r="C1946" s="7">
        <v>6.84</v>
      </c>
      <c r="D1946" s="6">
        <f t="shared" si="30"/>
        <v>38321</v>
      </c>
    </row>
    <row r="1947" spans="1:4" x14ac:dyDescent="0.25">
      <c r="A1947" s="6">
        <v>38296</v>
      </c>
      <c r="B1947" s="7">
        <v>6.96</v>
      </c>
      <c r="C1947" s="7">
        <v>6.85</v>
      </c>
      <c r="D1947" s="6">
        <f t="shared" si="30"/>
        <v>38321</v>
      </c>
    </row>
    <row r="1948" spans="1:4" x14ac:dyDescent="0.25">
      <c r="A1948" s="6">
        <v>38299</v>
      </c>
      <c r="B1948" s="7">
        <v>6.95</v>
      </c>
      <c r="C1948" s="7">
        <v>6.85</v>
      </c>
      <c r="D1948" s="6">
        <f t="shared" si="30"/>
        <v>38321</v>
      </c>
    </row>
    <row r="1949" spans="1:4" x14ac:dyDescent="0.25">
      <c r="A1949" s="6">
        <v>38300</v>
      </c>
      <c r="B1949" s="7">
        <v>6.93</v>
      </c>
      <c r="C1949" s="7">
        <v>6.82</v>
      </c>
      <c r="D1949" s="6">
        <f t="shared" si="30"/>
        <v>38321</v>
      </c>
    </row>
    <row r="1950" spans="1:4" x14ac:dyDescent="0.25">
      <c r="A1950" s="6">
        <v>38301</v>
      </c>
      <c r="B1950" s="7">
        <v>6.88</v>
      </c>
      <c r="C1950" s="7">
        <v>6.8</v>
      </c>
      <c r="D1950" s="6">
        <f t="shared" si="30"/>
        <v>38321</v>
      </c>
    </row>
    <row r="1951" spans="1:4" x14ac:dyDescent="0.25">
      <c r="A1951" s="6">
        <v>38303</v>
      </c>
      <c r="B1951" s="7">
        <v>6.87</v>
      </c>
      <c r="C1951" s="7">
        <v>6.79</v>
      </c>
      <c r="D1951" s="6">
        <f t="shared" si="30"/>
        <v>38321</v>
      </c>
    </row>
    <row r="1952" spans="1:4" x14ac:dyDescent="0.25">
      <c r="A1952" s="6">
        <v>38306</v>
      </c>
      <c r="B1952" s="7">
        <v>6.86</v>
      </c>
      <c r="C1952" s="7">
        <v>6.77</v>
      </c>
      <c r="D1952" s="6">
        <f t="shared" si="30"/>
        <v>38321</v>
      </c>
    </row>
    <row r="1953" spans="1:4" x14ac:dyDescent="0.25">
      <c r="A1953" s="6">
        <v>38307</v>
      </c>
      <c r="B1953" s="7">
        <v>6.91</v>
      </c>
      <c r="C1953" s="7">
        <v>6.85</v>
      </c>
      <c r="D1953" s="6">
        <f t="shared" si="30"/>
        <v>38321</v>
      </c>
    </row>
    <row r="1954" spans="1:4" x14ac:dyDescent="0.25">
      <c r="A1954" s="6">
        <v>38308</v>
      </c>
      <c r="B1954" s="7">
        <v>6.91</v>
      </c>
      <c r="C1954" s="7">
        <v>6.85</v>
      </c>
      <c r="D1954" s="6">
        <f t="shared" si="30"/>
        <v>38321</v>
      </c>
    </row>
    <row r="1955" spans="1:4" x14ac:dyDescent="0.25">
      <c r="A1955" s="6">
        <v>38309</v>
      </c>
      <c r="B1955" s="7">
        <v>6.89</v>
      </c>
      <c r="C1955" s="7">
        <v>6.8</v>
      </c>
      <c r="D1955" s="6">
        <f t="shared" si="30"/>
        <v>38321</v>
      </c>
    </row>
    <row r="1956" spans="1:4" x14ac:dyDescent="0.25">
      <c r="A1956" s="6">
        <v>38310</v>
      </c>
      <c r="B1956" s="7">
        <v>6.9</v>
      </c>
      <c r="C1956" s="7">
        <v>6.81</v>
      </c>
      <c r="D1956" s="6">
        <f t="shared" si="30"/>
        <v>38321</v>
      </c>
    </row>
    <row r="1957" spans="1:4" x14ac:dyDescent="0.25">
      <c r="A1957" s="6">
        <v>38313</v>
      </c>
      <c r="B1957" s="7">
        <v>6.9</v>
      </c>
      <c r="C1957" s="7">
        <v>6.8</v>
      </c>
      <c r="D1957" s="6">
        <f t="shared" si="30"/>
        <v>38321</v>
      </c>
    </row>
    <row r="1958" spans="1:4" x14ac:dyDescent="0.25">
      <c r="A1958" s="6">
        <v>38314</v>
      </c>
      <c r="B1958" s="7">
        <v>6.9</v>
      </c>
      <c r="C1958" s="7">
        <v>6.8</v>
      </c>
      <c r="D1958" s="6">
        <f t="shared" si="30"/>
        <v>38321</v>
      </c>
    </row>
    <row r="1959" spans="1:4" x14ac:dyDescent="0.25">
      <c r="A1959" s="6">
        <v>38315</v>
      </c>
      <c r="B1959" s="7">
        <v>6.88</v>
      </c>
      <c r="C1959" s="7">
        <v>6.8</v>
      </c>
      <c r="D1959" s="6">
        <f t="shared" si="30"/>
        <v>38321</v>
      </c>
    </row>
    <row r="1960" spans="1:4" x14ac:dyDescent="0.25">
      <c r="A1960" s="6">
        <v>38316</v>
      </c>
      <c r="B1960" s="7">
        <v>6.85</v>
      </c>
      <c r="C1960" s="7">
        <v>6.76</v>
      </c>
      <c r="D1960" s="6">
        <f t="shared" si="30"/>
        <v>38321</v>
      </c>
    </row>
    <row r="1961" spans="1:4" x14ac:dyDescent="0.25">
      <c r="A1961" s="6">
        <v>38317</v>
      </c>
      <c r="B1961" s="7">
        <v>6.85</v>
      </c>
      <c r="C1961" s="7">
        <v>6.78</v>
      </c>
      <c r="D1961" s="6">
        <f t="shared" si="30"/>
        <v>38321</v>
      </c>
    </row>
    <row r="1962" spans="1:4" x14ac:dyDescent="0.25">
      <c r="A1962" s="6">
        <v>38320</v>
      </c>
      <c r="B1962" s="7">
        <v>6.85</v>
      </c>
      <c r="C1962" s="7">
        <v>6.77</v>
      </c>
      <c r="D1962" s="6">
        <f t="shared" si="30"/>
        <v>38321</v>
      </c>
    </row>
    <row r="1963" spans="1:4" x14ac:dyDescent="0.25">
      <c r="A1963" s="6">
        <v>38321</v>
      </c>
      <c r="B1963" s="7">
        <v>6.84</v>
      </c>
      <c r="C1963" s="7">
        <v>6.77</v>
      </c>
      <c r="D1963" s="6">
        <f t="shared" si="30"/>
        <v>38321</v>
      </c>
    </row>
    <row r="1964" spans="1:4" x14ac:dyDescent="0.25">
      <c r="A1964" s="6">
        <v>38322</v>
      </c>
      <c r="B1964" s="7">
        <v>6.82</v>
      </c>
      <c r="C1964" s="7">
        <v>6.76</v>
      </c>
      <c r="D1964" s="6">
        <f t="shared" si="30"/>
        <v>38352</v>
      </c>
    </row>
    <row r="1965" spans="1:4" x14ac:dyDescent="0.25">
      <c r="A1965" s="6">
        <v>38323</v>
      </c>
      <c r="B1965" s="7">
        <v>6.8</v>
      </c>
      <c r="C1965" s="7">
        <v>6.76</v>
      </c>
      <c r="D1965" s="6">
        <f t="shared" si="30"/>
        <v>38352</v>
      </c>
    </row>
    <row r="1966" spans="1:4" x14ac:dyDescent="0.25">
      <c r="A1966" s="6">
        <v>38324</v>
      </c>
      <c r="B1966" s="7">
        <v>6.79</v>
      </c>
      <c r="C1966" s="7">
        <v>6.76</v>
      </c>
      <c r="D1966" s="6">
        <f t="shared" si="30"/>
        <v>38352</v>
      </c>
    </row>
    <row r="1967" spans="1:4" x14ac:dyDescent="0.25">
      <c r="A1967" s="6">
        <v>38327</v>
      </c>
      <c r="B1967" s="7">
        <v>6.79</v>
      </c>
      <c r="C1967" s="7">
        <v>6.76</v>
      </c>
      <c r="D1967" s="6">
        <f t="shared" si="30"/>
        <v>38352</v>
      </c>
    </row>
    <row r="1968" spans="1:4" x14ac:dyDescent="0.25">
      <c r="A1968" s="6">
        <v>38328</v>
      </c>
      <c r="B1968" s="7">
        <v>6.77</v>
      </c>
      <c r="C1968" s="7">
        <v>6.75</v>
      </c>
      <c r="D1968" s="6">
        <f t="shared" si="30"/>
        <v>38352</v>
      </c>
    </row>
    <row r="1969" spans="1:4" x14ac:dyDescent="0.25">
      <c r="A1969" s="6">
        <v>38329</v>
      </c>
      <c r="B1969" s="7">
        <v>6.75</v>
      </c>
      <c r="C1969" s="7">
        <v>6.73</v>
      </c>
      <c r="D1969" s="6">
        <f t="shared" si="30"/>
        <v>38352</v>
      </c>
    </row>
    <row r="1970" spans="1:4" x14ac:dyDescent="0.25">
      <c r="A1970" s="6">
        <v>38330</v>
      </c>
      <c r="B1970" s="7">
        <v>6.72</v>
      </c>
      <c r="C1970" s="7">
        <v>6.71</v>
      </c>
      <c r="D1970" s="6">
        <f t="shared" si="30"/>
        <v>38352</v>
      </c>
    </row>
    <row r="1971" spans="1:4" x14ac:dyDescent="0.25">
      <c r="A1971" s="6">
        <v>38331</v>
      </c>
      <c r="B1971" s="7">
        <v>6.72</v>
      </c>
      <c r="C1971" s="7">
        <v>6.72</v>
      </c>
      <c r="D1971" s="6">
        <f t="shared" si="30"/>
        <v>38352</v>
      </c>
    </row>
    <row r="1972" spans="1:4" x14ac:dyDescent="0.25">
      <c r="A1972" s="6">
        <v>38334</v>
      </c>
      <c r="B1972" s="7">
        <v>6.73</v>
      </c>
      <c r="C1972" s="7">
        <v>6.71</v>
      </c>
      <c r="D1972" s="6">
        <f t="shared" si="30"/>
        <v>38352</v>
      </c>
    </row>
    <row r="1973" spans="1:4" x14ac:dyDescent="0.25">
      <c r="A1973" s="6">
        <v>38335</v>
      </c>
      <c r="B1973" s="7">
        <v>6.71</v>
      </c>
      <c r="C1973" s="7">
        <v>6.7</v>
      </c>
      <c r="D1973" s="6">
        <f t="shared" si="30"/>
        <v>38352</v>
      </c>
    </row>
    <row r="1974" spans="1:4" x14ac:dyDescent="0.25">
      <c r="A1974" s="6">
        <v>38336</v>
      </c>
      <c r="B1974" s="7">
        <v>6.71</v>
      </c>
      <c r="C1974" s="7">
        <v>6.69</v>
      </c>
      <c r="D1974" s="6">
        <f t="shared" si="30"/>
        <v>38352</v>
      </c>
    </row>
    <row r="1975" spans="1:4" x14ac:dyDescent="0.25">
      <c r="A1975" s="6">
        <v>38337</v>
      </c>
      <c r="B1975" s="7">
        <v>6.71</v>
      </c>
      <c r="C1975" s="7">
        <v>6.7</v>
      </c>
      <c r="D1975" s="6">
        <f t="shared" si="30"/>
        <v>38352</v>
      </c>
    </row>
    <row r="1976" spans="1:4" x14ac:dyDescent="0.25">
      <c r="A1976" s="6">
        <v>38338</v>
      </c>
      <c r="B1976" s="7">
        <v>6.7</v>
      </c>
      <c r="C1976" s="7">
        <v>6.7</v>
      </c>
      <c r="D1976" s="6">
        <f t="shared" si="30"/>
        <v>38352</v>
      </c>
    </row>
    <row r="1977" spans="1:4" x14ac:dyDescent="0.25">
      <c r="A1977" s="6">
        <v>38341</v>
      </c>
      <c r="B1977" s="7">
        <v>6.74</v>
      </c>
      <c r="C1977" s="7">
        <v>6.75</v>
      </c>
      <c r="D1977" s="6">
        <f t="shared" si="30"/>
        <v>38352</v>
      </c>
    </row>
    <row r="1978" spans="1:4" x14ac:dyDescent="0.25">
      <c r="A1978" s="6">
        <v>38342</v>
      </c>
      <c r="B1978" s="7">
        <v>6.74</v>
      </c>
      <c r="C1978" s="7">
        <v>6.8</v>
      </c>
      <c r="D1978" s="6">
        <f t="shared" si="30"/>
        <v>38352</v>
      </c>
    </row>
    <row r="1979" spans="1:4" x14ac:dyDescent="0.25">
      <c r="A1979" s="6">
        <v>38343</v>
      </c>
      <c r="B1979" s="7">
        <v>6.72</v>
      </c>
      <c r="C1979" s="7">
        <v>6.8</v>
      </c>
      <c r="D1979" s="6">
        <f t="shared" si="30"/>
        <v>38352</v>
      </c>
    </row>
    <row r="1980" spans="1:4" x14ac:dyDescent="0.25">
      <c r="A1980" s="6">
        <v>38344</v>
      </c>
      <c r="B1980" s="7">
        <v>6.7</v>
      </c>
      <c r="C1980" s="7">
        <v>6.76</v>
      </c>
      <c r="D1980" s="6">
        <f t="shared" si="30"/>
        <v>38352</v>
      </c>
    </row>
    <row r="1981" spans="1:4" x14ac:dyDescent="0.25">
      <c r="A1981" s="6">
        <v>38345</v>
      </c>
      <c r="B1981" s="7">
        <v>6.69</v>
      </c>
      <c r="C1981" s="7">
        <v>6.7</v>
      </c>
      <c r="D1981" s="6">
        <f t="shared" si="30"/>
        <v>38352</v>
      </c>
    </row>
    <row r="1982" spans="1:4" x14ac:dyDescent="0.25">
      <c r="A1982" s="6">
        <v>38348</v>
      </c>
      <c r="B1982" s="7">
        <v>6.68</v>
      </c>
      <c r="C1982" s="7">
        <v>6.7</v>
      </c>
      <c r="D1982" s="6">
        <f t="shared" si="30"/>
        <v>38352</v>
      </c>
    </row>
    <row r="1983" spans="1:4" x14ac:dyDescent="0.25">
      <c r="A1983" s="6">
        <v>38349</v>
      </c>
      <c r="B1983" s="7">
        <v>6.66</v>
      </c>
      <c r="C1983" s="7">
        <v>6.67</v>
      </c>
      <c r="D1983" s="6">
        <f t="shared" si="30"/>
        <v>38352</v>
      </c>
    </row>
    <row r="1984" spans="1:4" x14ac:dyDescent="0.25">
      <c r="A1984" s="6">
        <v>38350</v>
      </c>
      <c r="B1984" s="7">
        <v>6.62</v>
      </c>
      <c r="C1984" s="7">
        <v>6.65</v>
      </c>
      <c r="D1984" s="6">
        <f t="shared" si="30"/>
        <v>38352</v>
      </c>
    </row>
    <row r="1985" spans="1:4" x14ac:dyDescent="0.25">
      <c r="A1985" s="6">
        <v>38351</v>
      </c>
      <c r="B1985" s="7">
        <v>6.64</v>
      </c>
      <c r="C1985" s="7">
        <v>6.65</v>
      </c>
      <c r="D1985" s="6">
        <f t="shared" si="30"/>
        <v>38352</v>
      </c>
    </row>
    <row r="1986" spans="1:4" x14ac:dyDescent="0.25">
      <c r="A1986" s="6">
        <v>38352</v>
      </c>
      <c r="B1986" s="7">
        <v>6.61</v>
      </c>
      <c r="C1986" s="7">
        <v>6.64</v>
      </c>
      <c r="D1986" s="6">
        <f t="shared" si="30"/>
        <v>38352</v>
      </c>
    </row>
    <row r="1987" spans="1:4" x14ac:dyDescent="0.25">
      <c r="A1987" s="6">
        <v>38355</v>
      </c>
      <c r="B1987" s="7">
        <v>6.6</v>
      </c>
      <c r="C1987" s="7">
        <v>6.61</v>
      </c>
      <c r="D1987" s="6">
        <f t="shared" ref="D1987:D2050" si="31">EOMONTH(A1987,0)</f>
        <v>38383</v>
      </c>
    </row>
    <row r="1988" spans="1:4" x14ac:dyDescent="0.25">
      <c r="A1988" s="6">
        <v>38356</v>
      </c>
      <c r="B1988" s="7">
        <v>6.6</v>
      </c>
      <c r="C1988" s="7">
        <v>6.6</v>
      </c>
      <c r="D1988" s="6">
        <f t="shared" si="31"/>
        <v>38383</v>
      </c>
    </row>
    <row r="1989" spans="1:4" x14ac:dyDescent="0.25">
      <c r="A1989" s="6">
        <v>38357</v>
      </c>
      <c r="B1989" s="7">
        <v>6.6</v>
      </c>
      <c r="C1989" s="7">
        <v>6.62</v>
      </c>
      <c r="D1989" s="6">
        <f t="shared" si="31"/>
        <v>38383</v>
      </c>
    </row>
    <row r="1990" spans="1:4" x14ac:dyDescent="0.25">
      <c r="A1990" s="6">
        <v>38358</v>
      </c>
      <c r="B1990" s="7">
        <v>6.61</v>
      </c>
      <c r="C1990" s="7">
        <v>6.63</v>
      </c>
      <c r="D1990" s="6">
        <f t="shared" si="31"/>
        <v>38383</v>
      </c>
    </row>
    <row r="1991" spans="1:4" x14ac:dyDescent="0.25">
      <c r="A1991" s="6">
        <v>38359</v>
      </c>
      <c r="B1991" s="7">
        <v>6.61</v>
      </c>
      <c r="C1991" s="7">
        <v>6.64</v>
      </c>
      <c r="D1991" s="6">
        <f t="shared" si="31"/>
        <v>38383</v>
      </c>
    </row>
    <row r="1992" spans="1:4" x14ac:dyDescent="0.25">
      <c r="A1992" s="6">
        <v>38362</v>
      </c>
      <c r="B1992" s="7">
        <v>6.62</v>
      </c>
      <c r="C1992" s="7">
        <v>6.64</v>
      </c>
      <c r="D1992" s="6">
        <f t="shared" si="31"/>
        <v>38383</v>
      </c>
    </row>
    <row r="1993" spans="1:4" x14ac:dyDescent="0.25">
      <c r="A1993" s="6">
        <v>38363</v>
      </c>
      <c r="B1993" s="7">
        <v>6.6</v>
      </c>
      <c r="C1993" s="7">
        <v>6.65</v>
      </c>
      <c r="D1993" s="6">
        <f t="shared" si="31"/>
        <v>38383</v>
      </c>
    </row>
    <row r="1994" spans="1:4" x14ac:dyDescent="0.25">
      <c r="A1994" s="6">
        <v>38364</v>
      </c>
      <c r="B1994" s="7">
        <v>6.6</v>
      </c>
      <c r="C1994" s="7">
        <v>6.65</v>
      </c>
      <c r="D1994" s="6">
        <f t="shared" si="31"/>
        <v>38383</v>
      </c>
    </row>
    <row r="1995" spans="1:4" x14ac:dyDescent="0.25">
      <c r="A1995" s="6">
        <v>38365</v>
      </c>
      <c r="B1995" s="7">
        <v>6.61</v>
      </c>
      <c r="C1995" s="7">
        <v>6.65</v>
      </c>
      <c r="D1995" s="6">
        <f t="shared" si="31"/>
        <v>38383</v>
      </c>
    </row>
    <row r="1996" spans="1:4" x14ac:dyDescent="0.25">
      <c r="A1996" s="6">
        <v>38366</v>
      </c>
      <c r="B1996" s="7">
        <v>6.63</v>
      </c>
      <c r="C1996" s="7">
        <v>6.65</v>
      </c>
      <c r="D1996" s="6">
        <f t="shared" si="31"/>
        <v>38383</v>
      </c>
    </row>
    <row r="1997" spans="1:4" x14ac:dyDescent="0.25">
      <c r="A1997" s="6">
        <v>38369</v>
      </c>
      <c r="B1997" s="7">
        <v>6.64</v>
      </c>
      <c r="C1997" s="7">
        <v>6.65</v>
      </c>
      <c r="D1997" s="6">
        <f t="shared" si="31"/>
        <v>38383</v>
      </c>
    </row>
    <row r="1998" spans="1:4" x14ac:dyDescent="0.25">
      <c r="A1998" s="6">
        <v>38370</v>
      </c>
      <c r="B1998" s="7">
        <v>6.62</v>
      </c>
      <c r="C1998" s="7">
        <v>6.64</v>
      </c>
      <c r="D1998" s="6">
        <f t="shared" si="31"/>
        <v>38383</v>
      </c>
    </row>
    <row r="1999" spans="1:4" x14ac:dyDescent="0.25">
      <c r="A1999" s="6">
        <v>38371</v>
      </c>
      <c r="B1999" s="7">
        <v>6.64</v>
      </c>
      <c r="C1999" s="7">
        <v>6.65</v>
      </c>
      <c r="D1999" s="6">
        <f t="shared" si="31"/>
        <v>38383</v>
      </c>
    </row>
    <row r="2000" spans="1:4" x14ac:dyDescent="0.25">
      <c r="A2000" s="6">
        <v>38372</v>
      </c>
      <c r="B2000" s="7">
        <v>6.62</v>
      </c>
      <c r="C2000" s="7">
        <v>6.62</v>
      </c>
      <c r="D2000" s="6">
        <f t="shared" si="31"/>
        <v>38383</v>
      </c>
    </row>
    <row r="2001" spans="1:4" x14ac:dyDescent="0.25">
      <c r="A2001" s="6">
        <v>38373</v>
      </c>
      <c r="B2001" s="7">
        <v>6.6</v>
      </c>
      <c r="C2001" s="7">
        <v>6.63</v>
      </c>
      <c r="D2001" s="6">
        <f t="shared" si="31"/>
        <v>38383</v>
      </c>
    </row>
    <row r="2002" spans="1:4" x14ac:dyDescent="0.25">
      <c r="A2002" s="6">
        <v>38376</v>
      </c>
      <c r="B2002" s="7">
        <v>6.6</v>
      </c>
      <c r="C2002" s="7">
        <v>6.62</v>
      </c>
      <c r="D2002" s="6">
        <f t="shared" si="31"/>
        <v>38383</v>
      </c>
    </row>
    <row r="2003" spans="1:4" x14ac:dyDescent="0.25">
      <c r="A2003" s="6">
        <v>38377</v>
      </c>
      <c r="B2003" s="7">
        <v>6.6</v>
      </c>
      <c r="C2003" s="7">
        <v>6.62</v>
      </c>
      <c r="D2003" s="6">
        <f t="shared" si="31"/>
        <v>38383</v>
      </c>
    </row>
    <row r="2004" spans="1:4" x14ac:dyDescent="0.25">
      <c r="A2004" s="6">
        <v>38378</v>
      </c>
      <c r="B2004" s="7">
        <v>6.6</v>
      </c>
      <c r="C2004" s="7">
        <v>6.64</v>
      </c>
      <c r="D2004" s="6">
        <f t="shared" si="31"/>
        <v>38383</v>
      </c>
    </row>
    <row r="2005" spans="1:4" x14ac:dyDescent="0.25">
      <c r="A2005" s="6">
        <v>38379</v>
      </c>
      <c r="B2005" s="7">
        <v>6.6</v>
      </c>
      <c r="C2005" s="7">
        <v>6.63</v>
      </c>
      <c r="D2005" s="6">
        <f t="shared" si="31"/>
        <v>38383</v>
      </c>
    </row>
    <row r="2006" spans="1:4" x14ac:dyDescent="0.25">
      <c r="A2006" s="6">
        <v>38380</v>
      </c>
      <c r="B2006" s="7">
        <v>6.6</v>
      </c>
      <c r="C2006" s="7">
        <v>6.61</v>
      </c>
      <c r="D2006" s="6">
        <f t="shared" si="31"/>
        <v>38383</v>
      </c>
    </row>
    <row r="2007" spans="1:4" x14ac:dyDescent="0.25">
      <c r="A2007" s="6">
        <v>38383</v>
      </c>
      <c r="B2007" s="7">
        <v>6.6</v>
      </c>
      <c r="C2007" s="7">
        <v>6.61</v>
      </c>
      <c r="D2007" s="6">
        <f t="shared" si="31"/>
        <v>38383</v>
      </c>
    </row>
    <row r="2008" spans="1:4" x14ac:dyDescent="0.25">
      <c r="A2008" s="6">
        <v>38384</v>
      </c>
      <c r="B2008" s="7">
        <v>6.6</v>
      </c>
      <c r="C2008" s="7">
        <v>6.6</v>
      </c>
      <c r="D2008" s="6">
        <f t="shared" si="31"/>
        <v>38411</v>
      </c>
    </row>
    <row r="2009" spans="1:4" x14ac:dyDescent="0.25">
      <c r="A2009" s="6">
        <v>38385</v>
      </c>
      <c r="B2009" s="7">
        <v>6.6</v>
      </c>
      <c r="C2009" s="7">
        <v>6.6</v>
      </c>
      <c r="D2009" s="6">
        <f t="shared" si="31"/>
        <v>38411</v>
      </c>
    </row>
    <row r="2010" spans="1:4" x14ac:dyDescent="0.25">
      <c r="A2010" s="6">
        <v>38386</v>
      </c>
      <c r="B2010" s="7">
        <v>6.59</v>
      </c>
      <c r="C2010" s="7">
        <v>6.6</v>
      </c>
      <c r="D2010" s="6">
        <f t="shared" si="31"/>
        <v>38411</v>
      </c>
    </row>
    <row r="2011" spans="1:4" x14ac:dyDescent="0.25">
      <c r="A2011" s="6">
        <v>38387</v>
      </c>
      <c r="B2011" s="7">
        <v>6.57</v>
      </c>
      <c r="C2011" s="7">
        <v>6.6</v>
      </c>
      <c r="D2011" s="6">
        <f t="shared" si="31"/>
        <v>38411</v>
      </c>
    </row>
    <row r="2012" spans="1:4" x14ac:dyDescent="0.25">
      <c r="A2012" s="6">
        <v>38390</v>
      </c>
      <c r="B2012" s="7">
        <v>6.55</v>
      </c>
      <c r="C2012" s="7">
        <v>6.6</v>
      </c>
      <c r="D2012" s="6">
        <f t="shared" si="31"/>
        <v>38411</v>
      </c>
    </row>
    <row r="2013" spans="1:4" x14ac:dyDescent="0.25">
      <c r="A2013" s="6">
        <v>38391</v>
      </c>
      <c r="B2013" s="7">
        <v>6.54</v>
      </c>
      <c r="C2013" s="7">
        <v>6.6</v>
      </c>
      <c r="D2013" s="6">
        <f t="shared" si="31"/>
        <v>38411</v>
      </c>
    </row>
    <row r="2014" spans="1:4" x14ac:dyDescent="0.25">
      <c r="A2014" s="6">
        <v>38392</v>
      </c>
      <c r="B2014" s="7">
        <v>6.51</v>
      </c>
      <c r="C2014" s="7">
        <v>6.6</v>
      </c>
      <c r="D2014" s="6">
        <f t="shared" si="31"/>
        <v>38411</v>
      </c>
    </row>
    <row r="2015" spans="1:4" x14ac:dyDescent="0.25">
      <c r="A2015" s="6">
        <v>38393</v>
      </c>
      <c r="B2015" s="7">
        <v>6.52</v>
      </c>
      <c r="C2015" s="7">
        <v>6.61</v>
      </c>
      <c r="D2015" s="6">
        <f t="shared" si="31"/>
        <v>38411</v>
      </c>
    </row>
    <row r="2016" spans="1:4" x14ac:dyDescent="0.25">
      <c r="A2016" s="6">
        <v>38394</v>
      </c>
      <c r="B2016" s="7">
        <v>6.5</v>
      </c>
      <c r="C2016" s="7">
        <v>6.6</v>
      </c>
      <c r="D2016" s="6">
        <f t="shared" si="31"/>
        <v>38411</v>
      </c>
    </row>
    <row r="2017" spans="1:4" x14ac:dyDescent="0.25">
      <c r="A2017" s="6">
        <v>38397</v>
      </c>
      <c r="B2017" s="7">
        <v>6.5</v>
      </c>
      <c r="C2017" s="7">
        <v>6.59</v>
      </c>
      <c r="D2017" s="6">
        <f t="shared" si="31"/>
        <v>38411</v>
      </c>
    </row>
    <row r="2018" spans="1:4" x14ac:dyDescent="0.25">
      <c r="A2018" s="6">
        <v>38398</v>
      </c>
      <c r="B2018" s="7">
        <v>6.5</v>
      </c>
      <c r="C2018" s="7">
        <v>6.57</v>
      </c>
      <c r="D2018" s="6">
        <f t="shared" si="31"/>
        <v>38411</v>
      </c>
    </row>
    <row r="2019" spans="1:4" x14ac:dyDescent="0.25">
      <c r="A2019" s="6">
        <v>38399</v>
      </c>
      <c r="B2019" s="7">
        <v>6.35</v>
      </c>
      <c r="C2019" s="7">
        <v>6.51</v>
      </c>
      <c r="D2019" s="6">
        <f t="shared" si="31"/>
        <v>38411</v>
      </c>
    </row>
    <row r="2020" spans="1:4" x14ac:dyDescent="0.25">
      <c r="A2020" s="6">
        <v>38400</v>
      </c>
      <c r="B2020" s="7">
        <v>6.35</v>
      </c>
      <c r="C2020" s="7">
        <v>6.51</v>
      </c>
      <c r="D2020" s="6">
        <f t="shared" si="31"/>
        <v>38411</v>
      </c>
    </row>
    <row r="2021" spans="1:4" x14ac:dyDescent="0.25">
      <c r="A2021" s="6">
        <v>38401</v>
      </c>
      <c r="B2021" s="7">
        <v>6.35</v>
      </c>
      <c r="C2021" s="7">
        <v>6.51</v>
      </c>
      <c r="D2021" s="6">
        <f t="shared" si="31"/>
        <v>38411</v>
      </c>
    </row>
    <row r="2022" spans="1:4" x14ac:dyDescent="0.25">
      <c r="A2022" s="6">
        <v>38404</v>
      </c>
      <c r="B2022" s="7">
        <v>6.35</v>
      </c>
      <c r="C2022" s="7">
        <v>6.49</v>
      </c>
      <c r="D2022" s="6">
        <f t="shared" si="31"/>
        <v>38411</v>
      </c>
    </row>
    <row r="2023" spans="1:4" x14ac:dyDescent="0.25">
      <c r="A2023" s="6">
        <v>38405</v>
      </c>
      <c r="B2023" s="7">
        <v>6.37</v>
      </c>
      <c r="C2023" s="7">
        <v>6.49</v>
      </c>
      <c r="D2023" s="6">
        <f t="shared" si="31"/>
        <v>38411</v>
      </c>
    </row>
    <row r="2024" spans="1:4" x14ac:dyDescent="0.25">
      <c r="A2024" s="6">
        <v>38406</v>
      </c>
      <c r="B2024" s="7">
        <v>6.36</v>
      </c>
      <c r="C2024" s="7">
        <v>6.49</v>
      </c>
      <c r="D2024" s="6">
        <f t="shared" si="31"/>
        <v>38411</v>
      </c>
    </row>
    <row r="2025" spans="1:4" x14ac:dyDescent="0.25">
      <c r="A2025" s="6">
        <v>38407</v>
      </c>
      <c r="B2025" s="7">
        <v>6.35</v>
      </c>
      <c r="C2025" s="7">
        <v>6.48</v>
      </c>
      <c r="D2025" s="6">
        <f t="shared" si="31"/>
        <v>38411</v>
      </c>
    </row>
    <row r="2026" spans="1:4" x14ac:dyDescent="0.25">
      <c r="A2026" s="6">
        <v>38408</v>
      </c>
      <c r="B2026" s="7">
        <v>6.29</v>
      </c>
      <c r="C2026" s="7">
        <v>6.46</v>
      </c>
      <c r="D2026" s="6">
        <f t="shared" si="31"/>
        <v>38411</v>
      </c>
    </row>
    <row r="2027" spans="1:4" x14ac:dyDescent="0.25">
      <c r="A2027" s="6">
        <v>38411</v>
      </c>
      <c r="B2027" s="7">
        <v>6.18</v>
      </c>
      <c r="C2027" s="7">
        <v>6.31</v>
      </c>
      <c r="D2027" s="6">
        <f t="shared" si="31"/>
        <v>38411</v>
      </c>
    </row>
    <row r="2028" spans="1:4" x14ac:dyDescent="0.25">
      <c r="A2028" s="6">
        <v>38412</v>
      </c>
      <c r="B2028" s="7">
        <v>6.1</v>
      </c>
      <c r="C2028" s="7">
        <v>6.3</v>
      </c>
      <c r="D2028" s="6">
        <f t="shared" si="31"/>
        <v>38442</v>
      </c>
    </row>
    <row r="2029" spans="1:4" x14ac:dyDescent="0.25">
      <c r="A2029" s="6">
        <v>38413</v>
      </c>
      <c r="B2029" s="7">
        <v>6.09</v>
      </c>
      <c r="C2029" s="7">
        <v>6.3</v>
      </c>
      <c r="D2029" s="6">
        <f t="shared" si="31"/>
        <v>38442</v>
      </c>
    </row>
    <row r="2030" spans="1:4" x14ac:dyDescent="0.25">
      <c r="A2030" s="6">
        <v>38414</v>
      </c>
      <c r="B2030" s="7">
        <v>6.09</v>
      </c>
      <c r="C2030" s="7">
        <v>6.33</v>
      </c>
      <c r="D2030" s="6">
        <f t="shared" si="31"/>
        <v>38442</v>
      </c>
    </row>
    <row r="2031" spans="1:4" x14ac:dyDescent="0.25">
      <c r="A2031" s="6">
        <v>38415</v>
      </c>
      <c r="B2031" s="7">
        <v>6.1</v>
      </c>
      <c r="C2031" s="7">
        <v>6.35</v>
      </c>
      <c r="D2031" s="6">
        <f t="shared" si="31"/>
        <v>38442</v>
      </c>
    </row>
    <row r="2032" spans="1:4" x14ac:dyDescent="0.25">
      <c r="A2032" s="6">
        <v>38418</v>
      </c>
      <c r="B2032" s="7">
        <v>6.11</v>
      </c>
      <c r="C2032" s="7">
        <v>6.34</v>
      </c>
      <c r="D2032" s="6">
        <f t="shared" si="31"/>
        <v>38442</v>
      </c>
    </row>
    <row r="2033" spans="1:4" x14ac:dyDescent="0.25">
      <c r="A2033" s="6">
        <v>38419</v>
      </c>
      <c r="B2033" s="7">
        <v>6.05</v>
      </c>
      <c r="C2033" s="7">
        <v>6.26</v>
      </c>
      <c r="D2033" s="6">
        <f t="shared" si="31"/>
        <v>38442</v>
      </c>
    </row>
    <row r="2034" spans="1:4" x14ac:dyDescent="0.25">
      <c r="A2034" s="6">
        <v>38420</v>
      </c>
      <c r="B2034" s="7">
        <v>6</v>
      </c>
      <c r="C2034" s="7">
        <v>6.19</v>
      </c>
      <c r="D2034" s="6">
        <f t="shared" si="31"/>
        <v>38442</v>
      </c>
    </row>
    <row r="2035" spans="1:4" x14ac:dyDescent="0.25">
      <c r="A2035" s="6">
        <v>38421</v>
      </c>
      <c r="B2035" s="7">
        <v>5.92</v>
      </c>
      <c r="C2035" s="7">
        <v>6.17</v>
      </c>
      <c r="D2035" s="6">
        <f t="shared" si="31"/>
        <v>38442</v>
      </c>
    </row>
    <row r="2036" spans="1:4" x14ac:dyDescent="0.25">
      <c r="A2036" s="6">
        <v>38422</v>
      </c>
      <c r="B2036" s="7">
        <v>5.91</v>
      </c>
      <c r="C2036" s="7">
        <v>6.16</v>
      </c>
      <c r="D2036" s="6">
        <f t="shared" si="31"/>
        <v>38442</v>
      </c>
    </row>
    <row r="2037" spans="1:4" x14ac:dyDescent="0.25">
      <c r="A2037" s="6">
        <v>38425</v>
      </c>
      <c r="B2037" s="7">
        <v>5.91</v>
      </c>
      <c r="C2037" s="7">
        <v>6.15</v>
      </c>
      <c r="D2037" s="6">
        <f t="shared" si="31"/>
        <v>38442</v>
      </c>
    </row>
    <row r="2038" spans="1:4" x14ac:dyDescent="0.25">
      <c r="A2038" s="6">
        <v>38426</v>
      </c>
      <c r="B2038" s="7">
        <v>5.82</v>
      </c>
      <c r="C2038" s="7">
        <v>6.05</v>
      </c>
      <c r="D2038" s="6">
        <f t="shared" si="31"/>
        <v>38442</v>
      </c>
    </row>
    <row r="2039" spans="1:4" x14ac:dyDescent="0.25">
      <c r="A2039" s="6">
        <v>38427</v>
      </c>
      <c r="B2039" s="7">
        <v>5.88</v>
      </c>
      <c r="C2039" s="7">
        <v>6.1</v>
      </c>
      <c r="D2039" s="6">
        <f t="shared" si="31"/>
        <v>38442</v>
      </c>
    </row>
    <row r="2040" spans="1:4" x14ac:dyDescent="0.25">
      <c r="A2040" s="6">
        <v>38428</v>
      </c>
      <c r="B2040" s="7">
        <v>5.97</v>
      </c>
      <c r="C2040" s="7">
        <v>6.15</v>
      </c>
      <c r="D2040" s="6">
        <f t="shared" si="31"/>
        <v>38442</v>
      </c>
    </row>
    <row r="2041" spans="1:4" x14ac:dyDescent="0.25">
      <c r="A2041" s="6">
        <v>38429</v>
      </c>
      <c r="B2041" s="7">
        <v>5.9</v>
      </c>
      <c r="C2041" s="7">
        <v>6.1</v>
      </c>
      <c r="D2041" s="6">
        <f t="shared" si="31"/>
        <v>38442</v>
      </c>
    </row>
    <row r="2042" spans="1:4" x14ac:dyDescent="0.25">
      <c r="A2042" s="6">
        <v>38432</v>
      </c>
      <c r="B2042" s="7">
        <v>5.9</v>
      </c>
      <c r="C2042" s="7">
        <v>6.1</v>
      </c>
      <c r="D2042" s="6">
        <f t="shared" si="31"/>
        <v>38442</v>
      </c>
    </row>
    <row r="2043" spans="1:4" x14ac:dyDescent="0.25">
      <c r="A2043" s="6">
        <v>38433</v>
      </c>
      <c r="B2043" s="7">
        <v>5.9</v>
      </c>
      <c r="C2043" s="7">
        <v>6.09</v>
      </c>
      <c r="D2043" s="6">
        <f t="shared" si="31"/>
        <v>38442</v>
      </c>
    </row>
    <row r="2044" spans="1:4" x14ac:dyDescent="0.25">
      <c r="A2044" s="6">
        <v>38434</v>
      </c>
      <c r="B2044" s="7">
        <v>5.9</v>
      </c>
      <c r="C2044" s="7">
        <v>6.1</v>
      </c>
      <c r="D2044" s="6">
        <f t="shared" si="31"/>
        <v>38442</v>
      </c>
    </row>
    <row r="2045" spans="1:4" x14ac:dyDescent="0.25">
      <c r="A2045" s="6">
        <v>38435</v>
      </c>
      <c r="B2045" s="7">
        <v>5.9</v>
      </c>
      <c r="C2045" s="7">
        <v>6.05</v>
      </c>
      <c r="D2045" s="6">
        <f t="shared" si="31"/>
        <v>38442</v>
      </c>
    </row>
    <row r="2046" spans="1:4" x14ac:dyDescent="0.25">
      <c r="A2046" s="6">
        <v>38440</v>
      </c>
      <c r="B2046" s="7">
        <v>5.86</v>
      </c>
      <c r="C2046" s="7">
        <v>6.06</v>
      </c>
      <c r="D2046" s="6">
        <f t="shared" si="31"/>
        <v>38442</v>
      </c>
    </row>
    <row r="2047" spans="1:4" x14ac:dyDescent="0.25">
      <c r="A2047" s="6">
        <v>38441</v>
      </c>
      <c r="B2047" s="7">
        <v>5.87</v>
      </c>
      <c r="C2047" s="7">
        <v>6.09</v>
      </c>
      <c r="D2047" s="6">
        <f t="shared" si="31"/>
        <v>38442</v>
      </c>
    </row>
    <row r="2048" spans="1:4" x14ac:dyDescent="0.25">
      <c r="A2048" s="6">
        <v>38442</v>
      </c>
      <c r="B2048" s="7">
        <v>5.78</v>
      </c>
      <c r="C2048" s="7">
        <v>5.91</v>
      </c>
      <c r="D2048" s="6">
        <f t="shared" si="31"/>
        <v>38442</v>
      </c>
    </row>
    <row r="2049" spans="1:4" x14ac:dyDescent="0.25">
      <c r="A2049" s="6">
        <v>38443</v>
      </c>
      <c r="B2049" s="7">
        <v>5.75</v>
      </c>
      <c r="C2049" s="7">
        <v>5.89</v>
      </c>
      <c r="D2049" s="6">
        <f t="shared" si="31"/>
        <v>38472</v>
      </c>
    </row>
    <row r="2050" spans="1:4" x14ac:dyDescent="0.25">
      <c r="A2050" s="6">
        <v>38446</v>
      </c>
      <c r="B2050" s="7">
        <v>5.75</v>
      </c>
      <c r="C2050" s="7">
        <v>5.9</v>
      </c>
      <c r="D2050" s="6">
        <f t="shared" si="31"/>
        <v>38472</v>
      </c>
    </row>
    <row r="2051" spans="1:4" x14ac:dyDescent="0.25">
      <c r="A2051" s="6">
        <v>38447</v>
      </c>
      <c r="B2051" s="7">
        <v>5.75</v>
      </c>
      <c r="C2051" s="7">
        <v>5.9</v>
      </c>
      <c r="D2051" s="6">
        <f t="shared" ref="D2051:D2114" si="32">EOMONTH(A2051,0)</f>
        <v>38472</v>
      </c>
    </row>
    <row r="2052" spans="1:4" x14ac:dyDescent="0.25">
      <c r="A2052" s="6">
        <v>38448</v>
      </c>
      <c r="B2052" s="7">
        <v>5.75</v>
      </c>
      <c r="C2052" s="7">
        <v>5.91</v>
      </c>
      <c r="D2052" s="6">
        <f t="shared" si="32"/>
        <v>38472</v>
      </c>
    </row>
    <row r="2053" spans="1:4" x14ac:dyDescent="0.25">
      <c r="A2053" s="6">
        <v>38449</v>
      </c>
      <c r="B2053" s="7">
        <v>5.73</v>
      </c>
      <c r="C2053" s="7">
        <v>5.9</v>
      </c>
      <c r="D2053" s="6">
        <f t="shared" si="32"/>
        <v>38472</v>
      </c>
    </row>
    <row r="2054" spans="1:4" x14ac:dyDescent="0.25">
      <c r="A2054" s="6">
        <v>38453</v>
      </c>
      <c r="B2054" s="7">
        <v>5.74</v>
      </c>
      <c r="C2054" s="7">
        <v>5.89</v>
      </c>
      <c r="D2054" s="6">
        <f t="shared" si="32"/>
        <v>38472</v>
      </c>
    </row>
    <row r="2055" spans="1:4" x14ac:dyDescent="0.25">
      <c r="A2055" s="6">
        <v>38454</v>
      </c>
      <c r="B2055" s="7">
        <v>5.7</v>
      </c>
      <c r="C2055" s="7">
        <v>5.89</v>
      </c>
      <c r="D2055" s="6">
        <f t="shared" si="32"/>
        <v>38472</v>
      </c>
    </row>
    <row r="2056" spans="1:4" x14ac:dyDescent="0.25">
      <c r="A2056" s="6">
        <v>38455</v>
      </c>
      <c r="B2056" s="7">
        <v>5.68</v>
      </c>
      <c r="C2056" s="7">
        <v>5.88</v>
      </c>
      <c r="D2056" s="6">
        <f t="shared" si="32"/>
        <v>38472</v>
      </c>
    </row>
    <row r="2057" spans="1:4" x14ac:dyDescent="0.25">
      <c r="A2057" s="6">
        <v>38456</v>
      </c>
      <c r="B2057" s="7">
        <v>5.7</v>
      </c>
      <c r="C2057" s="7">
        <v>5.86</v>
      </c>
      <c r="D2057" s="6">
        <f t="shared" si="32"/>
        <v>38472</v>
      </c>
    </row>
    <row r="2058" spans="1:4" x14ac:dyDescent="0.25">
      <c r="A2058" s="6">
        <v>38457</v>
      </c>
      <c r="B2058" s="7">
        <v>5.65</v>
      </c>
      <c r="C2058" s="7">
        <v>5.79</v>
      </c>
      <c r="D2058" s="6">
        <f t="shared" si="32"/>
        <v>38472</v>
      </c>
    </row>
    <row r="2059" spans="1:4" x14ac:dyDescent="0.25">
      <c r="A2059" s="6">
        <v>38460</v>
      </c>
      <c r="B2059" s="7">
        <v>5.65</v>
      </c>
      <c r="C2059" s="7">
        <v>5.79</v>
      </c>
      <c r="D2059" s="6">
        <f t="shared" si="32"/>
        <v>38472</v>
      </c>
    </row>
    <row r="2060" spans="1:4" x14ac:dyDescent="0.25">
      <c r="A2060" s="6">
        <v>38461</v>
      </c>
      <c r="B2060" s="7">
        <v>5.65</v>
      </c>
      <c r="C2060" s="7">
        <v>5.77</v>
      </c>
      <c r="D2060" s="6">
        <f t="shared" si="32"/>
        <v>38472</v>
      </c>
    </row>
    <row r="2061" spans="1:4" x14ac:dyDescent="0.25">
      <c r="A2061" s="6">
        <v>38462</v>
      </c>
      <c r="B2061" s="7">
        <v>5.61</v>
      </c>
      <c r="C2061" s="7">
        <v>5.7</v>
      </c>
      <c r="D2061" s="6">
        <f t="shared" si="32"/>
        <v>38472</v>
      </c>
    </row>
    <row r="2062" spans="1:4" x14ac:dyDescent="0.25">
      <c r="A2062" s="6">
        <v>38463</v>
      </c>
      <c r="B2062" s="7">
        <v>5.59</v>
      </c>
      <c r="C2062" s="7">
        <v>5.7</v>
      </c>
      <c r="D2062" s="6">
        <f t="shared" si="32"/>
        <v>38472</v>
      </c>
    </row>
    <row r="2063" spans="1:4" x14ac:dyDescent="0.25">
      <c r="A2063" s="6">
        <v>38464</v>
      </c>
      <c r="B2063" s="7">
        <v>5.55</v>
      </c>
      <c r="C2063" s="7">
        <v>5.66</v>
      </c>
      <c r="D2063" s="6">
        <f t="shared" si="32"/>
        <v>38472</v>
      </c>
    </row>
    <row r="2064" spans="1:4" x14ac:dyDescent="0.25">
      <c r="A2064" s="6">
        <v>38467</v>
      </c>
      <c r="B2064" s="7">
        <v>5.55</v>
      </c>
      <c r="C2064" s="7">
        <v>5.65</v>
      </c>
      <c r="D2064" s="6">
        <f t="shared" si="32"/>
        <v>38472</v>
      </c>
    </row>
    <row r="2065" spans="1:4" x14ac:dyDescent="0.25">
      <c r="A2065" s="6">
        <v>38468</v>
      </c>
      <c r="B2065" s="7">
        <v>5.5</v>
      </c>
      <c r="C2065" s="7">
        <v>5.65</v>
      </c>
      <c r="D2065" s="6">
        <f t="shared" si="32"/>
        <v>38472</v>
      </c>
    </row>
    <row r="2066" spans="1:4" x14ac:dyDescent="0.25">
      <c r="A2066" s="6">
        <v>38469</v>
      </c>
      <c r="B2066" s="7">
        <v>5.48</v>
      </c>
      <c r="C2066" s="7">
        <v>5.61</v>
      </c>
      <c r="D2066" s="6">
        <f t="shared" si="32"/>
        <v>38472</v>
      </c>
    </row>
    <row r="2067" spans="1:4" x14ac:dyDescent="0.25">
      <c r="A2067" s="6">
        <v>38470</v>
      </c>
      <c r="B2067" s="7">
        <v>5.49</v>
      </c>
      <c r="C2067" s="7">
        <v>5.6</v>
      </c>
      <c r="D2067" s="6">
        <f t="shared" si="32"/>
        <v>38472</v>
      </c>
    </row>
    <row r="2068" spans="1:4" x14ac:dyDescent="0.25">
      <c r="A2068" s="6">
        <v>38471</v>
      </c>
      <c r="B2068" s="7">
        <v>5.51</v>
      </c>
      <c r="C2068" s="7">
        <v>5.59</v>
      </c>
      <c r="D2068" s="6">
        <f t="shared" si="32"/>
        <v>38472</v>
      </c>
    </row>
    <row r="2069" spans="1:4" x14ac:dyDescent="0.25">
      <c r="A2069" s="6">
        <v>38474</v>
      </c>
      <c r="B2069" s="7">
        <v>5.5</v>
      </c>
      <c r="C2069" s="7">
        <v>5.58</v>
      </c>
      <c r="D2069" s="6">
        <f t="shared" si="32"/>
        <v>38503</v>
      </c>
    </row>
    <row r="2070" spans="1:4" x14ac:dyDescent="0.25">
      <c r="A2070" s="6">
        <v>38476</v>
      </c>
      <c r="B2070" s="7">
        <v>5.5</v>
      </c>
      <c r="C2070" s="7">
        <v>5.56</v>
      </c>
      <c r="D2070" s="6">
        <f t="shared" si="32"/>
        <v>38503</v>
      </c>
    </row>
    <row r="2071" spans="1:4" x14ac:dyDescent="0.25">
      <c r="A2071" s="6">
        <v>38477</v>
      </c>
      <c r="B2071" s="7">
        <v>5.45</v>
      </c>
      <c r="C2071" s="7">
        <v>5.56</v>
      </c>
      <c r="D2071" s="6">
        <f t="shared" si="32"/>
        <v>38503</v>
      </c>
    </row>
    <row r="2072" spans="1:4" x14ac:dyDescent="0.25">
      <c r="A2072" s="6">
        <v>38478</v>
      </c>
      <c r="B2072" s="7">
        <v>5.4</v>
      </c>
      <c r="C2072" s="7">
        <v>5.55</v>
      </c>
      <c r="D2072" s="6">
        <f t="shared" si="32"/>
        <v>38503</v>
      </c>
    </row>
    <row r="2073" spans="1:4" x14ac:dyDescent="0.25">
      <c r="A2073" s="6">
        <v>38481</v>
      </c>
      <c r="B2073" s="7">
        <v>5.39</v>
      </c>
      <c r="C2073" s="7">
        <v>5.51</v>
      </c>
      <c r="D2073" s="6">
        <f t="shared" si="32"/>
        <v>38503</v>
      </c>
    </row>
    <row r="2074" spans="1:4" x14ac:dyDescent="0.25">
      <c r="A2074" s="6">
        <v>38482</v>
      </c>
      <c r="B2074" s="7">
        <v>5.41</v>
      </c>
      <c r="C2074" s="7">
        <v>5.5</v>
      </c>
      <c r="D2074" s="6">
        <f t="shared" si="32"/>
        <v>38503</v>
      </c>
    </row>
    <row r="2075" spans="1:4" x14ac:dyDescent="0.25">
      <c r="A2075" s="6">
        <v>38483</v>
      </c>
      <c r="B2075" s="7">
        <v>5.42</v>
      </c>
      <c r="C2075" s="7">
        <v>5.51</v>
      </c>
      <c r="D2075" s="6">
        <f t="shared" si="32"/>
        <v>38503</v>
      </c>
    </row>
    <row r="2076" spans="1:4" x14ac:dyDescent="0.25">
      <c r="A2076" s="6">
        <v>38484</v>
      </c>
      <c r="B2076" s="7">
        <v>5.44</v>
      </c>
      <c r="C2076" s="7">
        <v>5.5</v>
      </c>
      <c r="D2076" s="6">
        <f t="shared" si="32"/>
        <v>38503</v>
      </c>
    </row>
    <row r="2077" spans="1:4" x14ac:dyDescent="0.25">
      <c r="A2077" s="6">
        <v>38485</v>
      </c>
      <c r="B2077" s="7">
        <v>5.43</v>
      </c>
      <c r="C2077" s="7">
        <v>5.5</v>
      </c>
      <c r="D2077" s="6">
        <f t="shared" si="32"/>
        <v>38503</v>
      </c>
    </row>
    <row r="2078" spans="1:4" x14ac:dyDescent="0.25">
      <c r="A2078" s="6">
        <v>38488</v>
      </c>
      <c r="B2078" s="7">
        <v>5.4</v>
      </c>
      <c r="C2078" s="7">
        <v>5.42</v>
      </c>
      <c r="D2078" s="6">
        <f t="shared" si="32"/>
        <v>38503</v>
      </c>
    </row>
    <row r="2079" spans="1:4" x14ac:dyDescent="0.25">
      <c r="A2079" s="6">
        <v>38489</v>
      </c>
      <c r="B2079" s="7">
        <v>5.41</v>
      </c>
      <c r="C2079" s="7">
        <v>5.46</v>
      </c>
      <c r="D2079" s="6">
        <f t="shared" si="32"/>
        <v>38503</v>
      </c>
    </row>
    <row r="2080" spans="1:4" x14ac:dyDescent="0.25">
      <c r="A2080" s="6">
        <v>38490</v>
      </c>
      <c r="B2080" s="7">
        <v>5.4</v>
      </c>
      <c r="C2080" s="7">
        <v>5.46</v>
      </c>
      <c r="D2080" s="6">
        <f t="shared" si="32"/>
        <v>38503</v>
      </c>
    </row>
    <row r="2081" spans="1:4" x14ac:dyDescent="0.25">
      <c r="A2081" s="6">
        <v>38491</v>
      </c>
      <c r="B2081" s="7">
        <v>5.39</v>
      </c>
      <c r="C2081" s="7">
        <v>5.44</v>
      </c>
      <c r="D2081" s="6">
        <f t="shared" si="32"/>
        <v>38503</v>
      </c>
    </row>
    <row r="2082" spans="1:4" x14ac:dyDescent="0.25">
      <c r="A2082" s="6">
        <v>38492</v>
      </c>
      <c r="B2082" s="7">
        <v>5.37</v>
      </c>
      <c r="C2082" s="7">
        <v>5.43</v>
      </c>
      <c r="D2082" s="6">
        <f t="shared" si="32"/>
        <v>38503</v>
      </c>
    </row>
    <row r="2083" spans="1:4" x14ac:dyDescent="0.25">
      <c r="A2083" s="6">
        <v>38495</v>
      </c>
      <c r="B2083" s="7">
        <v>5.37</v>
      </c>
      <c r="C2083" s="7">
        <v>5.45</v>
      </c>
      <c r="D2083" s="6">
        <f t="shared" si="32"/>
        <v>38503</v>
      </c>
    </row>
    <row r="2084" spans="1:4" x14ac:dyDescent="0.25">
      <c r="A2084" s="6">
        <v>38496</v>
      </c>
      <c r="B2084" s="7">
        <v>5.38</v>
      </c>
      <c r="C2084" s="7">
        <v>5.45</v>
      </c>
      <c r="D2084" s="6">
        <f t="shared" si="32"/>
        <v>38503</v>
      </c>
    </row>
    <row r="2085" spans="1:4" x14ac:dyDescent="0.25">
      <c r="A2085" s="6">
        <v>38497</v>
      </c>
      <c r="B2085" s="7">
        <v>5.36</v>
      </c>
      <c r="C2085" s="7">
        <v>5.43</v>
      </c>
      <c r="D2085" s="6">
        <f t="shared" si="32"/>
        <v>38503</v>
      </c>
    </row>
    <row r="2086" spans="1:4" x14ac:dyDescent="0.25">
      <c r="A2086" s="6">
        <v>38499</v>
      </c>
      <c r="B2086" s="7">
        <v>5.36</v>
      </c>
      <c r="C2086" s="7">
        <v>5.44</v>
      </c>
      <c r="D2086" s="6">
        <f t="shared" si="32"/>
        <v>38503</v>
      </c>
    </row>
    <row r="2087" spans="1:4" x14ac:dyDescent="0.25">
      <c r="A2087" s="6">
        <v>38502</v>
      </c>
      <c r="B2087" s="7">
        <v>5.37</v>
      </c>
      <c r="C2087" s="7">
        <v>5.44</v>
      </c>
      <c r="D2087" s="6">
        <f t="shared" si="32"/>
        <v>38503</v>
      </c>
    </row>
    <row r="2088" spans="1:4" x14ac:dyDescent="0.25">
      <c r="A2088" s="6">
        <v>38503</v>
      </c>
      <c r="B2088" s="7">
        <v>5.37</v>
      </c>
      <c r="C2088" s="7">
        <v>5.44</v>
      </c>
      <c r="D2088" s="6">
        <f t="shared" si="32"/>
        <v>38503</v>
      </c>
    </row>
    <row r="2089" spans="1:4" x14ac:dyDescent="0.25">
      <c r="A2089" s="6">
        <v>38504</v>
      </c>
      <c r="B2089" s="7">
        <v>5.18</v>
      </c>
      <c r="C2089" s="7">
        <v>5.28</v>
      </c>
      <c r="D2089" s="6">
        <f t="shared" si="32"/>
        <v>38533</v>
      </c>
    </row>
    <row r="2090" spans="1:4" x14ac:dyDescent="0.25">
      <c r="A2090" s="6">
        <v>38505</v>
      </c>
      <c r="B2090" s="7">
        <v>5.16</v>
      </c>
      <c r="C2090" s="7">
        <v>5.3</v>
      </c>
      <c r="D2090" s="6">
        <f t="shared" si="32"/>
        <v>38533</v>
      </c>
    </row>
    <row r="2091" spans="1:4" x14ac:dyDescent="0.25">
      <c r="A2091" s="6">
        <v>38506</v>
      </c>
      <c r="B2091" s="7">
        <v>5.18</v>
      </c>
      <c r="C2091" s="7">
        <v>5.3</v>
      </c>
      <c r="D2091" s="6">
        <f t="shared" si="32"/>
        <v>38533</v>
      </c>
    </row>
    <row r="2092" spans="1:4" x14ac:dyDescent="0.25">
      <c r="A2092" s="6">
        <v>38509</v>
      </c>
      <c r="B2092" s="7">
        <v>5.19</v>
      </c>
      <c r="C2092" s="7">
        <v>5.32</v>
      </c>
      <c r="D2092" s="6">
        <f t="shared" si="32"/>
        <v>38533</v>
      </c>
    </row>
    <row r="2093" spans="1:4" x14ac:dyDescent="0.25">
      <c r="A2093" s="6">
        <v>38510</v>
      </c>
      <c r="B2093" s="7">
        <v>5.13</v>
      </c>
      <c r="C2093" s="7">
        <v>5.31</v>
      </c>
      <c r="D2093" s="6">
        <f t="shared" si="32"/>
        <v>38533</v>
      </c>
    </row>
    <row r="2094" spans="1:4" x14ac:dyDescent="0.25">
      <c r="A2094" s="6">
        <v>38511</v>
      </c>
      <c r="B2094" s="7">
        <v>5.09</v>
      </c>
      <c r="C2094" s="7">
        <v>5.28</v>
      </c>
      <c r="D2094" s="6">
        <f t="shared" si="32"/>
        <v>38533</v>
      </c>
    </row>
    <row r="2095" spans="1:4" x14ac:dyDescent="0.25">
      <c r="A2095" s="6">
        <v>38512</v>
      </c>
      <c r="B2095" s="7">
        <v>5.09</v>
      </c>
      <c r="C2095" s="7">
        <v>5.29</v>
      </c>
      <c r="D2095" s="6">
        <f t="shared" si="32"/>
        <v>38533</v>
      </c>
    </row>
    <row r="2096" spans="1:4" x14ac:dyDescent="0.25">
      <c r="A2096" s="6">
        <v>38513</v>
      </c>
      <c r="B2096" s="7">
        <v>5.14</v>
      </c>
      <c r="C2096" s="7">
        <v>5.29</v>
      </c>
      <c r="D2096" s="6">
        <f t="shared" si="32"/>
        <v>38533</v>
      </c>
    </row>
    <row r="2097" spans="1:4" x14ac:dyDescent="0.25">
      <c r="A2097" s="6">
        <v>38516</v>
      </c>
      <c r="B2097" s="7">
        <v>5.13</v>
      </c>
      <c r="C2097" s="7">
        <v>5.26</v>
      </c>
      <c r="D2097" s="6">
        <f t="shared" si="32"/>
        <v>38533</v>
      </c>
    </row>
    <row r="2098" spans="1:4" x14ac:dyDescent="0.25">
      <c r="A2098" s="6">
        <v>38517</v>
      </c>
      <c r="B2098" s="7">
        <v>5.14</v>
      </c>
      <c r="C2098" s="7">
        <v>5.25</v>
      </c>
      <c r="D2098" s="6">
        <f t="shared" si="32"/>
        <v>38533</v>
      </c>
    </row>
    <row r="2099" spans="1:4" x14ac:dyDescent="0.25">
      <c r="A2099" s="6">
        <v>38518</v>
      </c>
      <c r="B2099" s="7">
        <v>5.15</v>
      </c>
      <c r="C2099" s="7">
        <v>5.26</v>
      </c>
      <c r="D2099" s="6">
        <f t="shared" si="32"/>
        <v>38533</v>
      </c>
    </row>
    <row r="2100" spans="1:4" x14ac:dyDescent="0.25">
      <c r="A2100" s="6">
        <v>38519</v>
      </c>
      <c r="B2100" s="7">
        <v>5.14</v>
      </c>
      <c r="C2100" s="7">
        <v>5.27</v>
      </c>
      <c r="D2100" s="6">
        <f t="shared" si="32"/>
        <v>38533</v>
      </c>
    </row>
    <row r="2101" spans="1:4" x14ac:dyDescent="0.25">
      <c r="A2101" s="6">
        <v>38520</v>
      </c>
      <c r="B2101" s="7">
        <v>5.14</v>
      </c>
      <c r="C2101" s="7">
        <v>5.28</v>
      </c>
      <c r="D2101" s="6">
        <f t="shared" si="32"/>
        <v>38533</v>
      </c>
    </row>
    <row r="2102" spans="1:4" x14ac:dyDescent="0.25">
      <c r="A2102" s="6">
        <v>38523</v>
      </c>
      <c r="B2102" s="7">
        <v>5.05</v>
      </c>
      <c r="C2102" s="7">
        <v>5.2</v>
      </c>
      <c r="D2102" s="6">
        <f t="shared" si="32"/>
        <v>38533</v>
      </c>
    </row>
    <row r="2103" spans="1:4" x14ac:dyDescent="0.25">
      <c r="A2103" s="6">
        <v>38524</v>
      </c>
      <c r="B2103" s="7">
        <v>5.0199999999999996</v>
      </c>
      <c r="C2103" s="7">
        <v>5.2</v>
      </c>
      <c r="D2103" s="6">
        <f t="shared" si="32"/>
        <v>38533</v>
      </c>
    </row>
    <row r="2104" spans="1:4" x14ac:dyDescent="0.25">
      <c r="A2104" s="6">
        <v>38525</v>
      </c>
      <c r="B2104" s="7">
        <v>5.01</v>
      </c>
      <c r="C2104" s="7">
        <v>5.2</v>
      </c>
      <c r="D2104" s="6">
        <f t="shared" si="32"/>
        <v>38533</v>
      </c>
    </row>
    <row r="2105" spans="1:4" x14ac:dyDescent="0.25">
      <c r="A2105" s="6">
        <v>38526</v>
      </c>
      <c r="B2105" s="7">
        <v>5</v>
      </c>
      <c r="C2105" s="7">
        <v>5.17</v>
      </c>
      <c r="D2105" s="6">
        <f t="shared" si="32"/>
        <v>38533</v>
      </c>
    </row>
    <row r="2106" spans="1:4" x14ac:dyDescent="0.25">
      <c r="A2106" s="6">
        <v>38527</v>
      </c>
      <c r="B2106" s="7">
        <v>4.9800000000000004</v>
      </c>
      <c r="C2106" s="7">
        <v>5.17</v>
      </c>
      <c r="D2106" s="6">
        <f t="shared" si="32"/>
        <v>38533</v>
      </c>
    </row>
    <row r="2107" spans="1:4" x14ac:dyDescent="0.25">
      <c r="A2107" s="6">
        <v>38530</v>
      </c>
      <c r="B2107" s="7">
        <v>4.9000000000000004</v>
      </c>
      <c r="C2107" s="7">
        <v>5.12</v>
      </c>
      <c r="D2107" s="6">
        <f t="shared" si="32"/>
        <v>38533</v>
      </c>
    </row>
    <row r="2108" spans="1:4" x14ac:dyDescent="0.25">
      <c r="A2108" s="6">
        <v>38531</v>
      </c>
      <c r="B2108" s="7">
        <v>4.91</v>
      </c>
      <c r="C2108" s="7">
        <v>5.0999999999999996</v>
      </c>
      <c r="D2108" s="6">
        <f t="shared" si="32"/>
        <v>38533</v>
      </c>
    </row>
    <row r="2109" spans="1:4" x14ac:dyDescent="0.25">
      <c r="A2109" s="6">
        <v>38532</v>
      </c>
      <c r="B2109" s="7">
        <v>4.91</v>
      </c>
      <c r="C2109" s="7">
        <v>5.05</v>
      </c>
      <c r="D2109" s="6">
        <f t="shared" si="32"/>
        <v>38533</v>
      </c>
    </row>
    <row r="2110" spans="1:4" x14ac:dyDescent="0.25">
      <c r="A2110" s="6">
        <v>38533</v>
      </c>
      <c r="B2110" s="7">
        <v>4.74</v>
      </c>
      <c r="C2110" s="7">
        <v>4.9000000000000004</v>
      </c>
      <c r="D2110" s="6">
        <f t="shared" si="32"/>
        <v>38533</v>
      </c>
    </row>
    <row r="2111" spans="1:4" x14ac:dyDescent="0.25">
      <c r="A2111" s="6">
        <v>38534</v>
      </c>
      <c r="B2111" s="7">
        <v>4.6399999999999997</v>
      </c>
      <c r="C2111" s="7">
        <v>4.76</v>
      </c>
      <c r="D2111" s="6">
        <f t="shared" si="32"/>
        <v>38564</v>
      </c>
    </row>
    <row r="2112" spans="1:4" x14ac:dyDescent="0.25">
      <c r="A2112" s="6">
        <v>38537</v>
      </c>
      <c r="B2112" s="7">
        <v>4.6100000000000003</v>
      </c>
      <c r="C2112" s="7">
        <v>4.71</v>
      </c>
      <c r="D2112" s="6">
        <f t="shared" si="32"/>
        <v>38564</v>
      </c>
    </row>
    <row r="2113" spans="1:4" x14ac:dyDescent="0.25">
      <c r="A2113" s="6">
        <v>38538</v>
      </c>
      <c r="B2113" s="7">
        <v>4.5999999999999996</v>
      </c>
      <c r="C2113" s="7">
        <v>4.74</v>
      </c>
      <c r="D2113" s="6">
        <f t="shared" si="32"/>
        <v>38564</v>
      </c>
    </row>
    <row r="2114" spans="1:4" x14ac:dyDescent="0.25">
      <c r="A2114" s="6">
        <v>38539</v>
      </c>
      <c r="B2114" s="7">
        <v>4.5999999999999996</v>
      </c>
      <c r="C2114" s="7">
        <v>4.74</v>
      </c>
      <c r="D2114" s="6">
        <f t="shared" si="32"/>
        <v>38564</v>
      </c>
    </row>
    <row r="2115" spans="1:4" x14ac:dyDescent="0.25">
      <c r="A2115" s="6">
        <v>38540</v>
      </c>
      <c r="B2115" s="7">
        <v>4.57</v>
      </c>
      <c r="C2115" s="7">
        <v>4.7300000000000004</v>
      </c>
      <c r="D2115" s="6">
        <f t="shared" ref="D2115:D2178" si="33">EOMONTH(A2115,0)</f>
        <v>38564</v>
      </c>
    </row>
    <row r="2116" spans="1:4" x14ac:dyDescent="0.25">
      <c r="A2116" s="6">
        <v>38541</v>
      </c>
      <c r="B2116" s="7">
        <v>4.58</v>
      </c>
      <c r="C2116" s="7">
        <v>4.72</v>
      </c>
      <c r="D2116" s="6">
        <f t="shared" si="33"/>
        <v>38564</v>
      </c>
    </row>
    <row r="2117" spans="1:4" x14ac:dyDescent="0.25">
      <c r="A2117" s="6">
        <v>38544</v>
      </c>
      <c r="B2117" s="7">
        <v>4.58</v>
      </c>
      <c r="C2117" s="7">
        <v>4.7300000000000004</v>
      </c>
      <c r="D2117" s="6">
        <f t="shared" si="33"/>
        <v>38564</v>
      </c>
    </row>
    <row r="2118" spans="1:4" x14ac:dyDescent="0.25">
      <c r="A2118" s="6">
        <v>38545</v>
      </c>
      <c r="B2118" s="7">
        <v>4.55</v>
      </c>
      <c r="C2118" s="7">
        <v>4.7</v>
      </c>
      <c r="D2118" s="6">
        <f t="shared" si="33"/>
        <v>38564</v>
      </c>
    </row>
    <row r="2119" spans="1:4" x14ac:dyDescent="0.25">
      <c r="A2119" s="6">
        <v>38546</v>
      </c>
      <c r="B2119" s="7">
        <v>4.53</v>
      </c>
      <c r="C2119" s="7">
        <v>4.6900000000000004</v>
      </c>
      <c r="D2119" s="6">
        <f t="shared" si="33"/>
        <v>38564</v>
      </c>
    </row>
    <row r="2120" spans="1:4" x14ac:dyDescent="0.25">
      <c r="A2120" s="6">
        <v>38547</v>
      </c>
      <c r="B2120" s="7">
        <v>4.54</v>
      </c>
      <c r="C2120" s="7">
        <v>4.7</v>
      </c>
      <c r="D2120" s="6">
        <f t="shared" si="33"/>
        <v>38564</v>
      </c>
    </row>
    <row r="2121" spans="1:4" x14ac:dyDescent="0.25">
      <c r="A2121" s="6">
        <v>38548</v>
      </c>
      <c r="B2121" s="7">
        <v>4.4400000000000004</v>
      </c>
      <c r="C2121" s="7">
        <v>4.6100000000000003</v>
      </c>
      <c r="D2121" s="6">
        <f t="shared" si="33"/>
        <v>38564</v>
      </c>
    </row>
    <row r="2122" spans="1:4" x14ac:dyDescent="0.25">
      <c r="A2122" s="6">
        <v>38551</v>
      </c>
      <c r="B2122" s="7">
        <v>4.41</v>
      </c>
      <c r="C2122" s="7">
        <v>4.6100000000000003</v>
      </c>
      <c r="D2122" s="6">
        <f t="shared" si="33"/>
        <v>38564</v>
      </c>
    </row>
    <row r="2123" spans="1:4" x14ac:dyDescent="0.25">
      <c r="A2123" s="6">
        <v>38552</v>
      </c>
      <c r="B2123" s="7">
        <v>4.42</v>
      </c>
      <c r="C2123" s="7">
        <v>4.5999999999999996</v>
      </c>
      <c r="D2123" s="6">
        <f t="shared" si="33"/>
        <v>38564</v>
      </c>
    </row>
    <row r="2124" spans="1:4" x14ac:dyDescent="0.25">
      <c r="A2124" s="6">
        <v>38553</v>
      </c>
      <c r="B2124" s="7">
        <v>4.54</v>
      </c>
      <c r="C2124" s="7">
        <v>4.6500000000000004</v>
      </c>
      <c r="D2124" s="6">
        <f t="shared" si="33"/>
        <v>38564</v>
      </c>
    </row>
    <row r="2125" spans="1:4" x14ac:dyDescent="0.25">
      <c r="A2125" s="6">
        <v>38554</v>
      </c>
      <c r="B2125" s="7">
        <v>4.54</v>
      </c>
      <c r="C2125" s="7">
        <v>4.6500000000000004</v>
      </c>
      <c r="D2125" s="6">
        <f t="shared" si="33"/>
        <v>38564</v>
      </c>
    </row>
    <row r="2126" spans="1:4" x14ac:dyDescent="0.25">
      <c r="A2126" s="6">
        <v>38555</v>
      </c>
      <c r="B2126" s="7">
        <v>4.55</v>
      </c>
      <c r="C2126" s="7">
        <v>4.63</v>
      </c>
      <c r="D2126" s="6">
        <f t="shared" si="33"/>
        <v>38564</v>
      </c>
    </row>
    <row r="2127" spans="1:4" x14ac:dyDescent="0.25">
      <c r="A2127" s="6">
        <v>38558</v>
      </c>
      <c r="B2127" s="7">
        <v>4.58</v>
      </c>
      <c r="C2127" s="7">
        <v>4.6500000000000004</v>
      </c>
      <c r="D2127" s="6">
        <f t="shared" si="33"/>
        <v>38564</v>
      </c>
    </row>
    <row r="2128" spans="1:4" x14ac:dyDescent="0.25">
      <c r="A2128" s="6">
        <v>38559</v>
      </c>
      <c r="B2128" s="7">
        <v>4.6100000000000003</v>
      </c>
      <c r="C2128" s="7">
        <v>4.66</v>
      </c>
      <c r="D2128" s="6">
        <f t="shared" si="33"/>
        <v>38564</v>
      </c>
    </row>
    <row r="2129" spans="1:4" x14ac:dyDescent="0.25">
      <c r="A2129" s="6">
        <v>38560</v>
      </c>
      <c r="B2129" s="7">
        <v>4.6100000000000003</v>
      </c>
      <c r="C2129" s="7">
        <v>4.68</v>
      </c>
      <c r="D2129" s="6">
        <f t="shared" si="33"/>
        <v>38564</v>
      </c>
    </row>
    <row r="2130" spans="1:4" x14ac:dyDescent="0.25">
      <c r="A2130" s="6">
        <v>38561</v>
      </c>
      <c r="B2130" s="7">
        <v>4.62</v>
      </c>
      <c r="C2130" s="7">
        <v>4.67</v>
      </c>
      <c r="D2130" s="6">
        <f t="shared" si="33"/>
        <v>38564</v>
      </c>
    </row>
    <row r="2131" spans="1:4" x14ac:dyDescent="0.25">
      <c r="A2131" s="6">
        <v>38562</v>
      </c>
      <c r="B2131" s="7">
        <v>4.5999999999999996</v>
      </c>
      <c r="C2131" s="7">
        <v>4.67</v>
      </c>
      <c r="D2131" s="6">
        <f t="shared" si="33"/>
        <v>38564</v>
      </c>
    </row>
    <row r="2132" spans="1:4" x14ac:dyDescent="0.25">
      <c r="A2132" s="6">
        <v>38565</v>
      </c>
      <c r="B2132" s="7">
        <v>4.6399999999999997</v>
      </c>
      <c r="C2132" s="7">
        <v>4.66</v>
      </c>
      <c r="D2132" s="6">
        <f t="shared" si="33"/>
        <v>38595</v>
      </c>
    </row>
    <row r="2133" spans="1:4" x14ac:dyDescent="0.25">
      <c r="A2133" s="6">
        <v>38566</v>
      </c>
      <c r="B2133" s="7">
        <v>4.63</v>
      </c>
      <c r="C2133" s="7">
        <v>4.66</v>
      </c>
      <c r="D2133" s="6">
        <f t="shared" si="33"/>
        <v>38595</v>
      </c>
    </row>
    <row r="2134" spans="1:4" x14ac:dyDescent="0.25">
      <c r="A2134" s="6">
        <v>38567</v>
      </c>
      <c r="B2134" s="7">
        <v>4.6399999999999997</v>
      </c>
      <c r="C2134" s="7">
        <v>4.66</v>
      </c>
      <c r="D2134" s="6">
        <f t="shared" si="33"/>
        <v>38595</v>
      </c>
    </row>
    <row r="2135" spans="1:4" x14ac:dyDescent="0.25">
      <c r="A2135" s="6">
        <v>38568</v>
      </c>
      <c r="B2135" s="7">
        <v>4.6500000000000004</v>
      </c>
      <c r="C2135" s="7">
        <v>4.67</v>
      </c>
      <c r="D2135" s="6">
        <f t="shared" si="33"/>
        <v>38595</v>
      </c>
    </row>
    <row r="2136" spans="1:4" x14ac:dyDescent="0.25">
      <c r="A2136" s="6">
        <v>38569</v>
      </c>
      <c r="B2136" s="7">
        <v>4.6399999999999997</v>
      </c>
      <c r="C2136" s="7">
        <v>4.6900000000000004</v>
      </c>
      <c r="D2136" s="6">
        <f t="shared" si="33"/>
        <v>38595</v>
      </c>
    </row>
    <row r="2137" spans="1:4" x14ac:dyDescent="0.25">
      <c r="A2137" s="6">
        <v>38572</v>
      </c>
      <c r="B2137" s="7">
        <v>4.6500000000000004</v>
      </c>
      <c r="C2137" s="7">
        <v>4.7</v>
      </c>
      <c r="D2137" s="6">
        <f t="shared" si="33"/>
        <v>38595</v>
      </c>
    </row>
    <row r="2138" spans="1:4" x14ac:dyDescent="0.25">
      <c r="A2138" s="6">
        <v>38573</v>
      </c>
      <c r="B2138" s="7">
        <v>4.63</v>
      </c>
      <c r="C2138" s="7">
        <v>4.7</v>
      </c>
      <c r="D2138" s="6">
        <f t="shared" si="33"/>
        <v>38595</v>
      </c>
    </row>
    <row r="2139" spans="1:4" x14ac:dyDescent="0.25">
      <c r="A2139" s="6">
        <v>38574</v>
      </c>
      <c r="B2139" s="7">
        <v>4.62</v>
      </c>
      <c r="C2139" s="7">
        <v>4.7</v>
      </c>
      <c r="D2139" s="6">
        <f t="shared" si="33"/>
        <v>38595</v>
      </c>
    </row>
    <row r="2140" spans="1:4" x14ac:dyDescent="0.25">
      <c r="A2140" s="6">
        <v>38575</v>
      </c>
      <c r="B2140" s="7">
        <v>4.62</v>
      </c>
      <c r="C2140" s="7">
        <v>4.6900000000000004</v>
      </c>
      <c r="D2140" s="6">
        <f t="shared" si="33"/>
        <v>38595</v>
      </c>
    </row>
    <row r="2141" spans="1:4" x14ac:dyDescent="0.25">
      <c r="A2141" s="6">
        <v>38576</v>
      </c>
      <c r="B2141" s="7">
        <v>4.6100000000000003</v>
      </c>
      <c r="C2141" s="7">
        <v>4.68</v>
      </c>
      <c r="D2141" s="6">
        <f t="shared" si="33"/>
        <v>38595</v>
      </c>
    </row>
    <row r="2142" spans="1:4" x14ac:dyDescent="0.25">
      <c r="A2142" s="6">
        <v>38580</v>
      </c>
      <c r="B2142" s="7">
        <v>4.62</v>
      </c>
      <c r="C2142" s="7">
        <v>4.6500000000000004</v>
      </c>
      <c r="D2142" s="6">
        <f t="shared" si="33"/>
        <v>38595</v>
      </c>
    </row>
    <row r="2143" spans="1:4" x14ac:dyDescent="0.25">
      <c r="A2143" s="6">
        <v>38581</v>
      </c>
      <c r="B2143" s="7">
        <v>4.67</v>
      </c>
      <c r="C2143" s="7">
        <v>4.7</v>
      </c>
      <c r="D2143" s="6">
        <f t="shared" si="33"/>
        <v>38595</v>
      </c>
    </row>
    <row r="2144" spans="1:4" x14ac:dyDescent="0.25">
      <c r="A2144" s="6">
        <v>38582</v>
      </c>
      <c r="B2144" s="7">
        <v>4.68</v>
      </c>
      <c r="C2144" s="7">
        <v>4.7</v>
      </c>
      <c r="D2144" s="6">
        <f t="shared" si="33"/>
        <v>38595</v>
      </c>
    </row>
    <row r="2145" spans="1:4" x14ac:dyDescent="0.25">
      <c r="A2145" s="6">
        <v>38583</v>
      </c>
      <c r="B2145" s="7">
        <v>4.67</v>
      </c>
      <c r="C2145" s="7">
        <v>4.7</v>
      </c>
      <c r="D2145" s="6">
        <f t="shared" si="33"/>
        <v>38595</v>
      </c>
    </row>
    <row r="2146" spans="1:4" x14ac:dyDescent="0.25">
      <c r="A2146" s="6">
        <v>38586</v>
      </c>
      <c r="B2146" s="7">
        <v>4.66</v>
      </c>
      <c r="C2146" s="7">
        <v>4.7</v>
      </c>
      <c r="D2146" s="6">
        <f t="shared" si="33"/>
        <v>38595</v>
      </c>
    </row>
    <row r="2147" spans="1:4" x14ac:dyDescent="0.25">
      <c r="A2147" s="6">
        <v>38587</v>
      </c>
      <c r="B2147" s="7">
        <v>4.6399999999999997</v>
      </c>
      <c r="C2147" s="7">
        <v>4.7</v>
      </c>
      <c r="D2147" s="6">
        <f t="shared" si="33"/>
        <v>38595</v>
      </c>
    </row>
    <row r="2148" spans="1:4" x14ac:dyDescent="0.25">
      <c r="A2148" s="6">
        <v>38588</v>
      </c>
      <c r="B2148" s="7">
        <v>4.62</v>
      </c>
      <c r="C2148" s="7">
        <v>4.68</v>
      </c>
      <c r="D2148" s="6">
        <f t="shared" si="33"/>
        <v>38595</v>
      </c>
    </row>
    <row r="2149" spans="1:4" x14ac:dyDescent="0.25">
      <c r="A2149" s="6">
        <v>38589</v>
      </c>
      <c r="B2149" s="7">
        <v>4.6100000000000003</v>
      </c>
      <c r="C2149" s="7">
        <v>4.66</v>
      </c>
      <c r="D2149" s="6">
        <f t="shared" si="33"/>
        <v>38595</v>
      </c>
    </row>
    <row r="2150" spans="1:4" x14ac:dyDescent="0.25">
      <c r="A2150" s="6">
        <v>38590</v>
      </c>
      <c r="B2150" s="7">
        <v>4.6100000000000003</v>
      </c>
      <c r="C2150" s="7">
        <v>4.66</v>
      </c>
      <c r="D2150" s="6">
        <f t="shared" si="33"/>
        <v>38595</v>
      </c>
    </row>
    <row r="2151" spans="1:4" x14ac:dyDescent="0.25">
      <c r="A2151" s="6">
        <v>38593</v>
      </c>
      <c r="B2151" s="7">
        <v>4.5999999999999996</v>
      </c>
      <c r="C2151" s="7">
        <v>4.63</v>
      </c>
      <c r="D2151" s="6">
        <f t="shared" si="33"/>
        <v>38595</v>
      </c>
    </row>
    <row r="2152" spans="1:4" x14ac:dyDescent="0.25">
      <c r="A2152" s="6">
        <v>38594</v>
      </c>
      <c r="B2152" s="7">
        <v>4.5999999999999996</v>
      </c>
      <c r="C2152" s="7">
        <v>4.63</v>
      </c>
      <c r="D2152" s="6">
        <f t="shared" si="33"/>
        <v>38595</v>
      </c>
    </row>
    <row r="2153" spans="1:4" x14ac:dyDescent="0.25">
      <c r="A2153" s="6">
        <v>38595</v>
      </c>
      <c r="B2153" s="7">
        <v>4.57</v>
      </c>
      <c r="C2153" s="7">
        <v>4.6100000000000003</v>
      </c>
      <c r="D2153" s="6">
        <f t="shared" si="33"/>
        <v>38595</v>
      </c>
    </row>
    <row r="2154" spans="1:4" x14ac:dyDescent="0.25">
      <c r="A2154" s="6">
        <v>38596</v>
      </c>
      <c r="B2154" s="7">
        <v>4.51</v>
      </c>
      <c r="C2154" s="7">
        <v>4.55</v>
      </c>
      <c r="D2154" s="6">
        <f t="shared" si="33"/>
        <v>38625</v>
      </c>
    </row>
    <row r="2155" spans="1:4" x14ac:dyDescent="0.25">
      <c r="A2155" s="6">
        <v>38597</v>
      </c>
      <c r="B2155" s="7">
        <v>4.4800000000000004</v>
      </c>
      <c r="C2155" s="7">
        <v>4.54</v>
      </c>
      <c r="D2155" s="6">
        <f t="shared" si="33"/>
        <v>38625</v>
      </c>
    </row>
    <row r="2156" spans="1:4" x14ac:dyDescent="0.25">
      <c r="A2156" s="6">
        <v>38600</v>
      </c>
      <c r="B2156" s="7">
        <v>4.4800000000000004</v>
      </c>
      <c r="C2156" s="7">
        <v>4.5599999999999996</v>
      </c>
      <c r="D2156" s="6">
        <f t="shared" si="33"/>
        <v>38625</v>
      </c>
    </row>
    <row r="2157" spans="1:4" x14ac:dyDescent="0.25">
      <c r="A2157" s="6">
        <v>38601</v>
      </c>
      <c r="B2157" s="7">
        <v>4.4800000000000004</v>
      </c>
      <c r="C2157" s="7">
        <v>4.57</v>
      </c>
      <c r="D2157" s="6">
        <f t="shared" si="33"/>
        <v>38625</v>
      </c>
    </row>
    <row r="2158" spans="1:4" x14ac:dyDescent="0.25">
      <c r="A2158" s="6">
        <v>38602</v>
      </c>
      <c r="B2158" s="7">
        <v>4.46</v>
      </c>
      <c r="C2158" s="7">
        <v>4.55</v>
      </c>
      <c r="D2158" s="6">
        <f t="shared" si="33"/>
        <v>38625</v>
      </c>
    </row>
    <row r="2159" spans="1:4" x14ac:dyDescent="0.25">
      <c r="A2159" s="6">
        <v>38603</v>
      </c>
      <c r="B2159" s="7">
        <v>4.46</v>
      </c>
      <c r="C2159" s="7">
        <v>4.53</v>
      </c>
      <c r="D2159" s="6">
        <f t="shared" si="33"/>
        <v>38625</v>
      </c>
    </row>
    <row r="2160" spans="1:4" x14ac:dyDescent="0.25">
      <c r="A2160" s="6">
        <v>38604</v>
      </c>
      <c r="B2160" s="7">
        <v>4.46</v>
      </c>
      <c r="C2160" s="7">
        <v>4.53</v>
      </c>
      <c r="D2160" s="6">
        <f t="shared" si="33"/>
        <v>38625</v>
      </c>
    </row>
    <row r="2161" spans="1:4" x14ac:dyDescent="0.25">
      <c r="A2161" s="6">
        <v>38607</v>
      </c>
      <c r="B2161" s="7">
        <v>4.4800000000000004</v>
      </c>
      <c r="C2161" s="7">
        <v>4.55</v>
      </c>
      <c r="D2161" s="6">
        <f t="shared" si="33"/>
        <v>38625</v>
      </c>
    </row>
    <row r="2162" spans="1:4" x14ac:dyDescent="0.25">
      <c r="A2162" s="6">
        <v>38608</v>
      </c>
      <c r="B2162" s="7">
        <v>4.47</v>
      </c>
      <c r="C2162" s="7">
        <v>4.54</v>
      </c>
      <c r="D2162" s="6">
        <f t="shared" si="33"/>
        <v>38625</v>
      </c>
    </row>
    <row r="2163" spans="1:4" x14ac:dyDescent="0.25">
      <c r="A2163" s="6">
        <v>38609</v>
      </c>
      <c r="B2163" s="7">
        <v>4.45</v>
      </c>
      <c r="C2163" s="7">
        <v>4.54</v>
      </c>
      <c r="D2163" s="6">
        <f t="shared" si="33"/>
        <v>38625</v>
      </c>
    </row>
    <row r="2164" spans="1:4" x14ac:dyDescent="0.25">
      <c r="A2164" s="6">
        <v>38610</v>
      </c>
      <c r="B2164" s="7">
        <v>4.43</v>
      </c>
      <c r="C2164" s="7">
        <v>4.53</v>
      </c>
      <c r="D2164" s="6">
        <f t="shared" si="33"/>
        <v>38625</v>
      </c>
    </row>
    <row r="2165" spans="1:4" x14ac:dyDescent="0.25">
      <c r="A2165" s="6">
        <v>38611</v>
      </c>
      <c r="B2165" s="7">
        <v>4.43</v>
      </c>
      <c r="C2165" s="7">
        <v>4.53</v>
      </c>
      <c r="D2165" s="6">
        <f t="shared" si="33"/>
        <v>38625</v>
      </c>
    </row>
    <row r="2166" spans="1:4" x14ac:dyDescent="0.25">
      <c r="A2166" s="6">
        <v>38614</v>
      </c>
      <c r="B2166" s="7">
        <v>4.42</v>
      </c>
      <c r="C2166" s="7">
        <v>4.51</v>
      </c>
      <c r="D2166" s="6">
        <f t="shared" si="33"/>
        <v>38625</v>
      </c>
    </row>
    <row r="2167" spans="1:4" x14ac:dyDescent="0.25">
      <c r="A2167" s="6">
        <v>38615</v>
      </c>
      <c r="B2167" s="7">
        <v>4.3899999999999997</v>
      </c>
      <c r="C2167" s="7">
        <v>4.49</v>
      </c>
      <c r="D2167" s="6">
        <f t="shared" si="33"/>
        <v>38625</v>
      </c>
    </row>
    <row r="2168" spans="1:4" x14ac:dyDescent="0.25">
      <c r="A2168" s="6">
        <v>38616</v>
      </c>
      <c r="B2168" s="7">
        <v>4.3499999999999996</v>
      </c>
      <c r="C2168" s="7">
        <v>4.4800000000000004</v>
      </c>
      <c r="D2168" s="6">
        <f t="shared" si="33"/>
        <v>38625</v>
      </c>
    </row>
    <row r="2169" spans="1:4" x14ac:dyDescent="0.25">
      <c r="A2169" s="6">
        <v>38617</v>
      </c>
      <c r="B2169" s="7">
        <v>4.34</v>
      </c>
      <c r="C2169" s="7">
        <v>4.46</v>
      </c>
      <c r="D2169" s="6">
        <f t="shared" si="33"/>
        <v>38625</v>
      </c>
    </row>
    <row r="2170" spans="1:4" x14ac:dyDescent="0.25">
      <c r="A2170" s="6">
        <v>38618</v>
      </c>
      <c r="B2170" s="7">
        <v>4.3499999999999996</v>
      </c>
      <c r="C2170" s="7">
        <v>4.46</v>
      </c>
      <c r="D2170" s="6">
        <f t="shared" si="33"/>
        <v>38625</v>
      </c>
    </row>
    <row r="2171" spans="1:4" x14ac:dyDescent="0.25">
      <c r="A2171" s="6">
        <v>38621</v>
      </c>
      <c r="B2171" s="7">
        <v>4.3499999999999996</v>
      </c>
      <c r="C2171" s="7">
        <v>4.46</v>
      </c>
      <c r="D2171" s="6">
        <f t="shared" si="33"/>
        <v>38625</v>
      </c>
    </row>
    <row r="2172" spans="1:4" x14ac:dyDescent="0.25">
      <c r="A2172" s="6">
        <v>38622</v>
      </c>
      <c r="B2172" s="7">
        <v>4.3499999999999996</v>
      </c>
      <c r="C2172" s="7">
        <v>4.46</v>
      </c>
      <c r="D2172" s="6">
        <f t="shared" si="33"/>
        <v>38625</v>
      </c>
    </row>
    <row r="2173" spans="1:4" x14ac:dyDescent="0.25">
      <c r="A2173" s="6">
        <v>38623</v>
      </c>
      <c r="B2173" s="7">
        <v>4.3499999999999996</v>
      </c>
      <c r="C2173" s="7">
        <v>4.45</v>
      </c>
      <c r="D2173" s="6">
        <f t="shared" si="33"/>
        <v>38625</v>
      </c>
    </row>
    <row r="2174" spans="1:4" x14ac:dyDescent="0.25">
      <c r="A2174" s="6">
        <v>38624</v>
      </c>
      <c r="B2174" s="7">
        <v>4.4000000000000004</v>
      </c>
      <c r="C2174" s="7">
        <v>4.5</v>
      </c>
      <c r="D2174" s="6">
        <f t="shared" si="33"/>
        <v>38625</v>
      </c>
    </row>
    <row r="2175" spans="1:4" x14ac:dyDescent="0.25">
      <c r="A2175" s="6">
        <v>38625</v>
      </c>
      <c r="B2175" s="7">
        <v>4.41</v>
      </c>
      <c r="C2175" s="7">
        <v>4.5</v>
      </c>
      <c r="D2175" s="6">
        <f t="shared" si="33"/>
        <v>38625</v>
      </c>
    </row>
    <row r="2176" spans="1:4" x14ac:dyDescent="0.25">
      <c r="A2176" s="6">
        <v>38628</v>
      </c>
      <c r="B2176" s="7">
        <v>4.43</v>
      </c>
      <c r="C2176" s="7">
        <v>4.51</v>
      </c>
      <c r="D2176" s="6">
        <f t="shared" si="33"/>
        <v>38656</v>
      </c>
    </row>
    <row r="2177" spans="1:4" x14ac:dyDescent="0.25">
      <c r="A2177" s="6">
        <v>38629</v>
      </c>
      <c r="B2177" s="7">
        <v>4.47</v>
      </c>
      <c r="C2177" s="7">
        <v>4.55</v>
      </c>
      <c r="D2177" s="6">
        <f t="shared" si="33"/>
        <v>38656</v>
      </c>
    </row>
    <row r="2178" spans="1:4" x14ac:dyDescent="0.25">
      <c r="A2178" s="6">
        <v>38630</v>
      </c>
      <c r="B2178" s="7">
        <v>4.4800000000000004</v>
      </c>
      <c r="C2178" s="7">
        <v>4.54</v>
      </c>
      <c r="D2178" s="6">
        <f t="shared" si="33"/>
        <v>38656</v>
      </c>
    </row>
    <row r="2179" spans="1:4" x14ac:dyDescent="0.25">
      <c r="A2179" s="6">
        <v>38631</v>
      </c>
      <c r="B2179" s="7">
        <v>4.47</v>
      </c>
      <c r="C2179" s="7">
        <v>4.55</v>
      </c>
      <c r="D2179" s="6">
        <f t="shared" ref="D2179:D2242" si="34">EOMONTH(A2179,0)</f>
        <v>38656</v>
      </c>
    </row>
    <row r="2180" spans="1:4" x14ac:dyDescent="0.25">
      <c r="A2180" s="6">
        <v>38632</v>
      </c>
      <c r="B2180" s="7">
        <v>4.46</v>
      </c>
      <c r="C2180" s="7">
        <v>4.54</v>
      </c>
      <c r="D2180" s="6">
        <f t="shared" si="34"/>
        <v>38656</v>
      </c>
    </row>
    <row r="2181" spans="1:4" x14ac:dyDescent="0.25">
      <c r="A2181" s="6">
        <v>38635</v>
      </c>
      <c r="B2181" s="7">
        <v>4.47</v>
      </c>
      <c r="C2181" s="7">
        <v>4.55</v>
      </c>
      <c r="D2181" s="6">
        <f t="shared" si="34"/>
        <v>38656</v>
      </c>
    </row>
    <row r="2182" spans="1:4" x14ac:dyDescent="0.25">
      <c r="A2182" s="6">
        <v>38636</v>
      </c>
      <c r="B2182" s="7">
        <v>4.46</v>
      </c>
      <c r="C2182" s="7">
        <v>4.54</v>
      </c>
      <c r="D2182" s="6">
        <f t="shared" si="34"/>
        <v>38656</v>
      </c>
    </row>
    <row r="2183" spans="1:4" x14ac:dyDescent="0.25">
      <c r="A2183" s="6">
        <v>38637</v>
      </c>
      <c r="B2183" s="7">
        <v>4.45</v>
      </c>
      <c r="C2183" s="7">
        <v>4.54</v>
      </c>
      <c r="D2183" s="6">
        <f t="shared" si="34"/>
        <v>38656</v>
      </c>
    </row>
    <row r="2184" spans="1:4" x14ac:dyDescent="0.25">
      <c r="A2184" s="6">
        <v>38638</v>
      </c>
      <c r="B2184" s="7">
        <v>4.45</v>
      </c>
      <c r="C2184" s="7">
        <v>4.53</v>
      </c>
      <c r="D2184" s="6">
        <f t="shared" si="34"/>
        <v>38656</v>
      </c>
    </row>
    <row r="2185" spans="1:4" x14ac:dyDescent="0.25">
      <c r="A2185" s="6">
        <v>38639</v>
      </c>
      <c r="B2185" s="7">
        <v>4.5</v>
      </c>
      <c r="C2185" s="7">
        <v>4.54</v>
      </c>
      <c r="D2185" s="6">
        <f t="shared" si="34"/>
        <v>38656</v>
      </c>
    </row>
    <row r="2186" spans="1:4" x14ac:dyDescent="0.25">
      <c r="A2186" s="6">
        <v>38642</v>
      </c>
      <c r="B2186" s="7">
        <v>4.5</v>
      </c>
      <c r="C2186" s="7">
        <v>4.53</v>
      </c>
      <c r="D2186" s="6">
        <f t="shared" si="34"/>
        <v>38656</v>
      </c>
    </row>
    <row r="2187" spans="1:4" x14ac:dyDescent="0.25">
      <c r="A2187" s="6">
        <v>38643</v>
      </c>
      <c r="B2187" s="7">
        <v>4.47</v>
      </c>
      <c r="C2187" s="7">
        <v>4.51</v>
      </c>
      <c r="D2187" s="6">
        <f t="shared" si="34"/>
        <v>38656</v>
      </c>
    </row>
    <row r="2188" spans="1:4" x14ac:dyDescent="0.25">
      <c r="A2188" s="6">
        <v>38644</v>
      </c>
      <c r="B2188" s="7">
        <v>4.4800000000000004</v>
      </c>
      <c r="C2188" s="7">
        <v>4.5199999999999996</v>
      </c>
      <c r="D2188" s="6">
        <f t="shared" si="34"/>
        <v>38656</v>
      </c>
    </row>
    <row r="2189" spans="1:4" x14ac:dyDescent="0.25">
      <c r="A2189" s="6">
        <v>38645</v>
      </c>
      <c r="B2189" s="7">
        <v>4.49</v>
      </c>
      <c r="C2189" s="7">
        <v>4.51</v>
      </c>
      <c r="D2189" s="6">
        <f t="shared" si="34"/>
        <v>38656</v>
      </c>
    </row>
    <row r="2190" spans="1:4" x14ac:dyDescent="0.25">
      <c r="A2190" s="6">
        <v>38646</v>
      </c>
      <c r="B2190" s="7">
        <v>4.5</v>
      </c>
      <c r="C2190" s="7">
        <v>4.5199999999999996</v>
      </c>
      <c r="D2190" s="6">
        <f t="shared" si="34"/>
        <v>38656</v>
      </c>
    </row>
    <row r="2191" spans="1:4" x14ac:dyDescent="0.25">
      <c r="A2191" s="6">
        <v>38649</v>
      </c>
      <c r="B2191" s="7">
        <v>4.5</v>
      </c>
      <c r="C2191" s="7">
        <v>4.54</v>
      </c>
      <c r="D2191" s="6">
        <f t="shared" si="34"/>
        <v>38656</v>
      </c>
    </row>
    <row r="2192" spans="1:4" x14ac:dyDescent="0.25">
      <c r="A2192" s="6">
        <v>38650</v>
      </c>
      <c r="B2192" s="7">
        <v>4.5</v>
      </c>
      <c r="C2192" s="7">
        <v>4.54</v>
      </c>
      <c r="D2192" s="6">
        <f t="shared" si="34"/>
        <v>38656</v>
      </c>
    </row>
    <row r="2193" spans="1:4" x14ac:dyDescent="0.25">
      <c r="A2193" s="6">
        <v>38651</v>
      </c>
      <c r="B2193" s="7">
        <v>4.5</v>
      </c>
      <c r="C2193" s="7">
        <v>4.53</v>
      </c>
      <c r="D2193" s="6">
        <f t="shared" si="34"/>
        <v>38656</v>
      </c>
    </row>
    <row r="2194" spans="1:4" x14ac:dyDescent="0.25">
      <c r="A2194" s="6">
        <v>38652</v>
      </c>
      <c r="B2194" s="7">
        <v>4.63</v>
      </c>
      <c r="C2194" s="7">
        <v>4.62</v>
      </c>
      <c r="D2194" s="6">
        <f t="shared" si="34"/>
        <v>38656</v>
      </c>
    </row>
    <row r="2195" spans="1:4" x14ac:dyDescent="0.25">
      <c r="A2195" s="6">
        <v>38653</v>
      </c>
      <c r="B2195" s="7">
        <v>4.6500000000000004</v>
      </c>
      <c r="C2195" s="7">
        <v>4.62</v>
      </c>
      <c r="D2195" s="6">
        <f t="shared" si="34"/>
        <v>38656</v>
      </c>
    </row>
    <row r="2196" spans="1:4" x14ac:dyDescent="0.25">
      <c r="A2196" s="6">
        <v>38656</v>
      </c>
      <c r="B2196" s="7">
        <v>4.6399999999999997</v>
      </c>
      <c r="C2196" s="7">
        <v>4.62</v>
      </c>
      <c r="D2196" s="6">
        <f t="shared" si="34"/>
        <v>38656</v>
      </c>
    </row>
    <row r="2197" spans="1:4" x14ac:dyDescent="0.25">
      <c r="A2197" s="6">
        <v>38658</v>
      </c>
      <c r="B2197" s="7">
        <v>4.66</v>
      </c>
      <c r="C2197" s="7">
        <v>4.6399999999999997</v>
      </c>
      <c r="D2197" s="6">
        <f t="shared" si="34"/>
        <v>38686</v>
      </c>
    </row>
    <row r="2198" spans="1:4" x14ac:dyDescent="0.25">
      <c r="A2198" s="6">
        <v>38659</v>
      </c>
      <c r="B2198" s="7">
        <v>4.6500000000000004</v>
      </c>
      <c r="C2198" s="7">
        <v>4.6399999999999997</v>
      </c>
      <c r="D2198" s="6">
        <f t="shared" si="34"/>
        <v>38686</v>
      </c>
    </row>
    <row r="2199" spans="1:4" x14ac:dyDescent="0.25">
      <c r="A2199" s="6">
        <v>38660</v>
      </c>
      <c r="B2199" s="7">
        <v>4.6500000000000004</v>
      </c>
      <c r="C2199" s="7">
        <v>4.6399999999999997</v>
      </c>
      <c r="D2199" s="6">
        <f t="shared" si="34"/>
        <v>38686</v>
      </c>
    </row>
    <row r="2200" spans="1:4" x14ac:dyDescent="0.25">
      <c r="A2200" s="6">
        <v>38663</v>
      </c>
      <c r="B2200" s="7">
        <v>4.7</v>
      </c>
      <c r="C2200" s="7">
        <v>4.6500000000000004</v>
      </c>
      <c r="D2200" s="6">
        <f t="shared" si="34"/>
        <v>38686</v>
      </c>
    </row>
    <row r="2201" spans="1:4" x14ac:dyDescent="0.25">
      <c r="A2201" s="6">
        <v>38664</v>
      </c>
      <c r="B2201" s="7">
        <v>4.72</v>
      </c>
      <c r="C2201" s="7">
        <v>4.6500000000000004</v>
      </c>
      <c r="D2201" s="6">
        <f t="shared" si="34"/>
        <v>38686</v>
      </c>
    </row>
    <row r="2202" spans="1:4" x14ac:dyDescent="0.25">
      <c r="A2202" s="6">
        <v>38665</v>
      </c>
      <c r="B2202" s="7">
        <v>4.71</v>
      </c>
      <c r="C2202" s="7">
        <v>4.6500000000000004</v>
      </c>
      <c r="D2202" s="6">
        <f t="shared" si="34"/>
        <v>38686</v>
      </c>
    </row>
    <row r="2203" spans="1:4" x14ac:dyDescent="0.25">
      <c r="A2203" s="6">
        <v>38666</v>
      </c>
      <c r="B2203" s="7">
        <v>4.7300000000000004</v>
      </c>
      <c r="C2203" s="7">
        <v>4.6500000000000004</v>
      </c>
      <c r="D2203" s="6">
        <f t="shared" si="34"/>
        <v>38686</v>
      </c>
    </row>
    <row r="2204" spans="1:4" x14ac:dyDescent="0.25">
      <c r="A2204" s="6">
        <v>38670</v>
      </c>
      <c r="B2204" s="7">
        <v>4.7300000000000004</v>
      </c>
      <c r="C2204" s="7">
        <v>4.6500000000000004</v>
      </c>
      <c r="D2204" s="6">
        <f t="shared" si="34"/>
        <v>38686</v>
      </c>
    </row>
    <row r="2205" spans="1:4" x14ac:dyDescent="0.25">
      <c r="A2205" s="6">
        <v>38671</v>
      </c>
      <c r="B2205" s="7">
        <v>4.7</v>
      </c>
      <c r="C2205" s="7">
        <v>4.6500000000000004</v>
      </c>
      <c r="D2205" s="6">
        <f t="shared" si="34"/>
        <v>38686</v>
      </c>
    </row>
    <row r="2206" spans="1:4" x14ac:dyDescent="0.25">
      <c r="A2206" s="6">
        <v>38672</v>
      </c>
      <c r="B2206" s="7">
        <v>4.6900000000000004</v>
      </c>
      <c r="C2206" s="7">
        <v>4.6500000000000004</v>
      </c>
      <c r="D2206" s="6">
        <f t="shared" si="34"/>
        <v>38686</v>
      </c>
    </row>
    <row r="2207" spans="1:4" x14ac:dyDescent="0.25">
      <c r="A2207" s="6">
        <v>38673</v>
      </c>
      <c r="B2207" s="7">
        <v>4.67</v>
      </c>
      <c r="C2207" s="7">
        <v>4.6399999999999997</v>
      </c>
      <c r="D2207" s="6">
        <f t="shared" si="34"/>
        <v>38686</v>
      </c>
    </row>
    <row r="2208" spans="1:4" x14ac:dyDescent="0.25">
      <c r="A2208" s="6">
        <v>38674</v>
      </c>
      <c r="B2208" s="7">
        <v>4.68</v>
      </c>
      <c r="C2208" s="7">
        <v>4.6399999999999997</v>
      </c>
      <c r="D2208" s="6">
        <f t="shared" si="34"/>
        <v>38686</v>
      </c>
    </row>
    <row r="2209" spans="1:4" x14ac:dyDescent="0.25">
      <c r="A2209" s="6">
        <v>38677</v>
      </c>
      <c r="B2209" s="7">
        <v>4.6900000000000004</v>
      </c>
      <c r="C2209" s="7">
        <v>4.6399999999999997</v>
      </c>
      <c r="D2209" s="6">
        <f t="shared" si="34"/>
        <v>38686</v>
      </c>
    </row>
    <row r="2210" spans="1:4" x14ac:dyDescent="0.25">
      <c r="A2210" s="6">
        <v>38678</v>
      </c>
      <c r="B2210" s="7">
        <v>4.7</v>
      </c>
      <c r="C2210" s="7">
        <v>4.63</v>
      </c>
      <c r="D2210" s="6">
        <f t="shared" si="34"/>
        <v>38686</v>
      </c>
    </row>
    <row r="2211" spans="1:4" x14ac:dyDescent="0.25">
      <c r="A2211" s="6">
        <v>38679</v>
      </c>
      <c r="B2211" s="7">
        <v>4.6900000000000004</v>
      </c>
      <c r="C2211" s="7">
        <v>4.62</v>
      </c>
      <c r="D2211" s="6">
        <f t="shared" si="34"/>
        <v>38686</v>
      </c>
    </row>
    <row r="2212" spans="1:4" x14ac:dyDescent="0.25">
      <c r="A2212" s="6">
        <v>38680</v>
      </c>
      <c r="B2212" s="7">
        <v>4.66</v>
      </c>
      <c r="C2212" s="7">
        <v>4.62</v>
      </c>
      <c r="D2212" s="6">
        <f t="shared" si="34"/>
        <v>38686</v>
      </c>
    </row>
    <row r="2213" spans="1:4" x14ac:dyDescent="0.25">
      <c r="A2213" s="6">
        <v>38681</v>
      </c>
      <c r="B2213" s="7">
        <v>4.67</v>
      </c>
      <c r="C2213" s="7">
        <v>4.63</v>
      </c>
      <c r="D2213" s="6">
        <f t="shared" si="34"/>
        <v>38686</v>
      </c>
    </row>
    <row r="2214" spans="1:4" x14ac:dyDescent="0.25">
      <c r="A2214" s="6">
        <v>38684</v>
      </c>
      <c r="B2214" s="7">
        <v>4.6500000000000004</v>
      </c>
      <c r="C2214" s="7">
        <v>4.62</v>
      </c>
      <c r="D2214" s="6">
        <f t="shared" si="34"/>
        <v>38686</v>
      </c>
    </row>
    <row r="2215" spans="1:4" x14ac:dyDescent="0.25">
      <c r="A2215" s="6">
        <v>38685</v>
      </c>
      <c r="B2215" s="7">
        <v>4.66</v>
      </c>
      <c r="C2215" s="7">
        <v>4.63</v>
      </c>
      <c r="D2215" s="6">
        <f t="shared" si="34"/>
        <v>38686</v>
      </c>
    </row>
    <row r="2216" spans="1:4" x14ac:dyDescent="0.25">
      <c r="A2216" s="6">
        <v>38686</v>
      </c>
      <c r="B2216" s="7">
        <v>4.6900000000000004</v>
      </c>
      <c r="C2216" s="7">
        <v>4.63</v>
      </c>
      <c r="D2216" s="6">
        <f t="shared" si="34"/>
        <v>38686</v>
      </c>
    </row>
    <row r="2217" spans="1:4" x14ac:dyDescent="0.25">
      <c r="A2217" s="6">
        <v>38687</v>
      </c>
      <c r="B2217" s="7">
        <v>4.72</v>
      </c>
      <c r="C2217" s="7">
        <v>4.6500000000000004</v>
      </c>
      <c r="D2217" s="6">
        <f t="shared" si="34"/>
        <v>38717</v>
      </c>
    </row>
    <row r="2218" spans="1:4" x14ac:dyDescent="0.25">
      <c r="A2218" s="6">
        <v>38688</v>
      </c>
      <c r="B2218" s="7">
        <v>4.71</v>
      </c>
      <c r="C2218" s="7">
        <v>4.6399999999999997</v>
      </c>
      <c r="D2218" s="6">
        <f t="shared" si="34"/>
        <v>38717</v>
      </c>
    </row>
    <row r="2219" spans="1:4" x14ac:dyDescent="0.25">
      <c r="A2219" s="6">
        <v>38691</v>
      </c>
      <c r="B2219" s="7">
        <v>4.71</v>
      </c>
      <c r="C2219" s="7">
        <v>4.6399999999999997</v>
      </c>
      <c r="D2219" s="6">
        <f t="shared" si="34"/>
        <v>38717</v>
      </c>
    </row>
    <row r="2220" spans="1:4" x14ac:dyDescent="0.25">
      <c r="A2220" s="6">
        <v>38692</v>
      </c>
      <c r="B2220" s="7">
        <v>4.7</v>
      </c>
      <c r="C2220" s="7">
        <v>4.6399999999999997</v>
      </c>
      <c r="D2220" s="6">
        <f t="shared" si="34"/>
        <v>38717</v>
      </c>
    </row>
    <row r="2221" spans="1:4" x14ac:dyDescent="0.25">
      <c r="A2221" s="6">
        <v>38693</v>
      </c>
      <c r="B2221" s="7">
        <v>4.7</v>
      </c>
      <c r="C2221" s="7">
        <v>4.6399999999999997</v>
      </c>
      <c r="D2221" s="6">
        <f t="shared" si="34"/>
        <v>38717</v>
      </c>
    </row>
    <row r="2222" spans="1:4" x14ac:dyDescent="0.25">
      <c r="A2222" s="6">
        <v>38694</v>
      </c>
      <c r="B2222" s="7">
        <v>4.6900000000000004</v>
      </c>
      <c r="C2222" s="7">
        <v>4.63</v>
      </c>
      <c r="D2222" s="6">
        <f t="shared" si="34"/>
        <v>38717</v>
      </c>
    </row>
    <row r="2223" spans="1:4" x14ac:dyDescent="0.25">
      <c r="A2223" s="6">
        <v>38695</v>
      </c>
      <c r="B2223" s="7">
        <v>4.7</v>
      </c>
      <c r="C2223" s="7">
        <v>4.63</v>
      </c>
      <c r="D2223" s="6">
        <f t="shared" si="34"/>
        <v>38717</v>
      </c>
    </row>
    <row r="2224" spans="1:4" x14ac:dyDescent="0.25">
      <c r="A2224" s="6">
        <v>38698</v>
      </c>
      <c r="B2224" s="7">
        <v>4.7</v>
      </c>
      <c r="C2224" s="7">
        <v>4.6100000000000003</v>
      </c>
      <c r="D2224" s="6">
        <f t="shared" si="34"/>
        <v>38717</v>
      </c>
    </row>
    <row r="2225" spans="1:4" x14ac:dyDescent="0.25">
      <c r="A2225" s="6">
        <v>38699</v>
      </c>
      <c r="B2225" s="7">
        <v>4.7</v>
      </c>
      <c r="C2225" s="7">
        <v>4.6100000000000003</v>
      </c>
      <c r="D2225" s="6">
        <f t="shared" si="34"/>
        <v>38717</v>
      </c>
    </row>
    <row r="2226" spans="1:4" x14ac:dyDescent="0.25">
      <c r="A2226" s="6">
        <v>38700</v>
      </c>
      <c r="B2226" s="7">
        <v>4.66</v>
      </c>
      <c r="C2226" s="7">
        <v>4.63</v>
      </c>
      <c r="D2226" s="6">
        <f t="shared" si="34"/>
        <v>38717</v>
      </c>
    </row>
    <row r="2227" spans="1:4" x14ac:dyDescent="0.25">
      <c r="A2227" s="6">
        <v>38701</v>
      </c>
      <c r="B2227" s="7">
        <v>4.59</v>
      </c>
      <c r="C2227" s="7">
        <v>4.5599999999999996</v>
      </c>
      <c r="D2227" s="6">
        <f t="shared" si="34"/>
        <v>38717</v>
      </c>
    </row>
    <row r="2228" spans="1:4" x14ac:dyDescent="0.25">
      <c r="A2228" s="6">
        <v>38702</v>
      </c>
      <c r="B2228" s="7">
        <v>4.6100000000000003</v>
      </c>
      <c r="C2228" s="7">
        <v>4.5999999999999996</v>
      </c>
      <c r="D2228" s="6">
        <f t="shared" si="34"/>
        <v>38717</v>
      </c>
    </row>
    <row r="2229" spans="1:4" x14ac:dyDescent="0.25">
      <c r="A2229" s="6">
        <v>38705</v>
      </c>
      <c r="B2229" s="7">
        <v>4.63</v>
      </c>
      <c r="C2229" s="7">
        <v>4.62</v>
      </c>
      <c r="D2229" s="6">
        <f t="shared" si="34"/>
        <v>38717</v>
      </c>
    </row>
    <row r="2230" spans="1:4" x14ac:dyDescent="0.25">
      <c r="A2230" s="6">
        <v>38706</v>
      </c>
      <c r="B2230" s="7">
        <v>4.63</v>
      </c>
      <c r="C2230" s="7">
        <v>4.63</v>
      </c>
      <c r="D2230" s="6">
        <f t="shared" si="34"/>
        <v>38717</v>
      </c>
    </row>
    <row r="2231" spans="1:4" x14ac:dyDescent="0.25">
      <c r="A2231" s="6">
        <v>38707</v>
      </c>
      <c r="B2231" s="7">
        <v>4.62</v>
      </c>
      <c r="C2231" s="7">
        <v>4.6100000000000003</v>
      </c>
      <c r="D2231" s="6">
        <f t="shared" si="34"/>
        <v>38717</v>
      </c>
    </row>
    <row r="2232" spans="1:4" x14ac:dyDescent="0.25">
      <c r="A2232" s="6">
        <v>38708</v>
      </c>
      <c r="B2232" s="7">
        <v>4.6100000000000003</v>
      </c>
      <c r="C2232" s="7">
        <v>4.6100000000000003</v>
      </c>
      <c r="D2232" s="6">
        <f t="shared" si="34"/>
        <v>38717</v>
      </c>
    </row>
    <row r="2233" spans="1:4" x14ac:dyDescent="0.25">
      <c r="A2233" s="6">
        <v>38709</v>
      </c>
      <c r="B2233" s="7">
        <v>4.6100000000000003</v>
      </c>
      <c r="C2233" s="7">
        <v>4.5999999999999996</v>
      </c>
      <c r="D2233" s="6">
        <f t="shared" si="34"/>
        <v>38717</v>
      </c>
    </row>
    <row r="2234" spans="1:4" x14ac:dyDescent="0.25">
      <c r="A2234" s="6">
        <v>38713</v>
      </c>
      <c r="B2234" s="7">
        <v>4.5999999999999996</v>
      </c>
      <c r="C2234" s="7">
        <v>4.5999999999999996</v>
      </c>
      <c r="D2234" s="6">
        <f t="shared" si="34"/>
        <v>38717</v>
      </c>
    </row>
    <row r="2235" spans="1:4" x14ac:dyDescent="0.25">
      <c r="A2235" s="6">
        <v>38714</v>
      </c>
      <c r="B2235" s="7">
        <v>4.5999999999999996</v>
      </c>
      <c r="C2235" s="7">
        <v>4.5999999999999996</v>
      </c>
      <c r="D2235" s="6">
        <f t="shared" si="34"/>
        <v>38717</v>
      </c>
    </row>
    <row r="2236" spans="1:4" x14ac:dyDescent="0.25">
      <c r="A2236" s="6">
        <v>38715</v>
      </c>
      <c r="B2236" s="7">
        <v>4.5999999999999996</v>
      </c>
      <c r="C2236" s="7">
        <v>4.5999999999999996</v>
      </c>
      <c r="D2236" s="6">
        <f t="shared" si="34"/>
        <v>38717</v>
      </c>
    </row>
    <row r="2237" spans="1:4" x14ac:dyDescent="0.25">
      <c r="A2237" s="6">
        <v>38716</v>
      </c>
      <c r="B2237" s="7">
        <v>4.5999999999999996</v>
      </c>
      <c r="C2237" s="7">
        <v>4.5999999999999996</v>
      </c>
      <c r="D2237" s="6">
        <f t="shared" si="34"/>
        <v>38717</v>
      </c>
    </row>
    <row r="2238" spans="1:4" x14ac:dyDescent="0.25">
      <c r="A2238" s="6">
        <v>38719</v>
      </c>
      <c r="B2238" s="7">
        <v>4.5999999999999996</v>
      </c>
      <c r="C2238" s="7">
        <v>4.6100000000000003</v>
      </c>
      <c r="D2238" s="6">
        <f t="shared" si="34"/>
        <v>38748</v>
      </c>
    </row>
    <row r="2239" spans="1:4" x14ac:dyDescent="0.25">
      <c r="A2239" s="6">
        <v>38720</v>
      </c>
      <c r="B2239" s="7">
        <v>4.5999999999999996</v>
      </c>
      <c r="C2239" s="7">
        <v>4.5999999999999996</v>
      </c>
      <c r="D2239" s="6">
        <f t="shared" si="34"/>
        <v>38748</v>
      </c>
    </row>
    <row r="2240" spans="1:4" x14ac:dyDescent="0.25">
      <c r="A2240" s="6">
        <v>38721</v>
      </c>
      <c r="B2240" s="7">
        <v>4.55</v>
      </c>
      <c r="C2240" s="7">
        <v>4.5599999999999996</v>
      </c>
      <c r="D2240" s="6">
        <f t="shared" si="34"/>
        <v>38748</v>
      </c>
    </row>
    <row r="2241" spans="1:4" x14ac:dyDescent="0.25">
      <c r="A2241" s="6">
        <v>38722</v>
      </c>
      <c r="B2241" s="7">
        <v>4.55</v>
      </c>
      <c r="C2241" s="7">
        <v>4.55</v>
      </c>
      <c r="D2241" s="6">
        <f t="shared" si="34"/>
        <v>38748</v>
      </c>
    </row>
    <row r="2242" spans="1:4" x14ac:dyDescent="0.25">
      <c r="A2242" s="6">
        <v>38723</v>
      </c>
      <c r="B2242" s="7">
        <v>4.54</v>
      </c>
      <c r="C2242" s="7">
        <v>4.55</v>
      </c>
      <c r="D2242" s="6">
        <f t="shared" si="34"/>
        <v>38748</v>
      </c>
    </row>
    <row r="2243" spans="1:4" x14ac:dyDescent="0.25">
      <c r="A2243" s="6">
        <v>38726</v>
      </c>
      <c r="B2243" s="7">
        <v>4.5</v>
      </c>
      <c r="C2243" s="7">
        <v>4.51</v>
      </c>
      <c r="D2243" s="6">
        <f t="shared" ref="D2243:D2306" si="35">EOMONTH(A2243,0)</f>
        <v>38748</v>
      </c>
    </row>
    <row r="2244" spans="1:4" x14ac:dyDescent="0.25">
      <c r="A2244" s="6">
        <v>38727</v>
      </c>
      <c r="B2244" s="7">
        <v>4.46</v>
      </c>
      <c r="C2244" s="7">
        <v>4.5</v>
      </c>
      <c r="D2244" s="6">
        <f t="shared" si="35"/>
        <v>38748</v>
      </c>
    </row>
    <row r="2245" spans="1:4" x14ac:dyDescent="0.25">
      <c r="A2245" s="6">
        <v>38728</v>
      </c>
      <c r="B2245" s="7">
        <v>4.46</v>
      </c>
      <c r="C2245" s="7">
        <v>4.49</v>
      </c>
      <c r="D2245" s="6">
        <f t="shared" si="35"/>
        <v>38748</v>
      </c>
    </row>
    <row r="2246" spans="1:4" x14ac:dyDescent="0.25">
      <c r="A2246" s="6">
        <v>38729</v>
      </c>
      <c r="B2246" s="7">
        <v>4.45</v>
      </c>
      <c r="C2246" s="7">
        <v>4.49</v>
      </c>
      <c r="D2246" s="6">
        <f t="shared" si="35"/>
        <v>38748</v>
      </c>
    </row>
    <row r="2247" spans="1:4" x14ac:dyDescent="0.25">
      <c r="A2247" s="6">
        <v>38730</v>
      </c>
      <c r="B2247" s="7">
        <v>4.46</v>
      </c>
      <c r="C2247" s="7">
        <v>4.5</v>
      </c>
      <c r="D2247" s="6">
        <f t="shared" si="35"/>
        <v>38748</v>
      </c>
    </row>
    <row r="2248" spans="1:4" x14ac:dyDescent="0.25">
      <c r="A2248" s="6">
        <v>38733</v>
      </c>
      <c r="B2248" s="7">
        <v>4.45</v>
      </c>
      <c r="C2248" s="7">
        <v>4.47</v>
      </c>
      <c r="D2248" s="6">
        <f t="shared" si="35"/>
        <v>38748</v>
      </c>
    </row>
    <row r="2249" spans="1:4" x14ac:dyDescent="0.25">
      <c r="A2249" s="6">
        <v>38734</v>
      </c>
      <c r="B2249" s="7">
        <v>4.45</v>
      </c>
      <c r="C2249" s="7">
        <v>4.49</v>
      </c>
      <c r="D2249" s="6">
        <f t="shared" si="35"/>
        <v>38748</v>
      </c>
    </row>
    <row r="2250" spans="1:4" x14ac:dyDescent="0.25">
      <c r="A2250" s="6">
        <v>38735</v>
      </c>
      <c r="B2250" s="7">
        <v>4.45</v>
      </c>
      <c r="C2250" s="7">
        <v>4.49</v>
      </c>
      <c r="D2250" s="6">
        <f t="shared" si="35"/>
        <v>38748</v>
      </c>
    </row>
    <row r="2251" spans="1:4" x14ac:dyDescent="0.25">
      <c r="A2251" s="6">
        <v>38736</v>
      </c>
      <c r="B2251" s="7">
        <v>4.46</v>
      </c>
      <c r="C2251" s="7">
        <v>4.4800000000000004</v>
      </c>
      <c r="D2251" s="6">
        <f t="shared" si="35"/>
        <v>38748</v>
      </c>
    </row>
    <row r="2252" spans="1:4" x14ac:dyDescent="0.25">
      <c r="A2252" s="6">
        <v>38737</v>
      </c>
      <c r="B2252" s="7">
        <v>4.45</v>
      </c>
      <c r="C2252" s="7">
        <v>4.46</v>
      </c>
      <c r="D2252" s="6">
        <f t="shared" si="35"/>
        <v>38748</v>
      </c>
    </row>
    <row r="2253" spans="1:4" x14ac:dyDescent="0.25">
      <c r="A2253" s="6">
        <v>38740</v>
      </c>
      <c r="B2253" s="7">
        <v>4.45</v>
      </c>
      <c r="C2253" s="7">
        <v>4.47</v>
      </c>
      <c r="D2253" s="6">
        <f t="shared" si="35"/>
        <v>38748</v>
      </c>
    </row>
    <row r="2254" spans="1:4" x14ac:dyDescent="0.25">
      <c r="A2254" s="6">
        <v>38741</v>
      </c>
      <c r="B2254" s="7">
        <v>4.4400000000000004</v>
      </c>
      <c r="C2254" s="7">
        <v>4.46</v>
      </c>
      <c r="D2254" s="6">
        <f t="shared" si="35"/>
        <v>38748</v>
      </c>
    </row>
    <row r="2255" spans="1:4" x14ac:dyDescent="0.25">
      <c r="A2255" s="6">
        <v>38742</v>
      </c>
      <c r="B2255" s="7">
        <v>4.4000000000000004</v>
      </c>
      <c r="C2255" s="7">
        <v>4.43</v>
      </c>
      <c r="D2255" s="6">
        <f t="shared" si="35"/>
        <v>38748</v>
      </c>
    </row>
    <row r="2256" spans="1:4" x14ac:dyDescent="0.25">
      <c r="A2256" s="6">
        <v>38743</v>
      </c>
      <c r="B2256" s="7">
        <v>4.38</v>
      </c>
      <c r="C2256" s="7">
        <v>4.4000000000000004</v>
      </c>
      <c r="D2256" s="6">
        <f t="shared" si="35"/>
        <v>38748</v>
      </c>
    </row>
    <row r="2257" spans="1:4" x14ac:dyDescent="0.25">
      <c r="A2257" s="6">
        <v>38744</v>
      </c>
      <c r="B2257" s="7">
        <v>4.38</v>
      </c>
      <c r="C2257" s="7">
        <v>4.3899999999999997</v>
      </c>
      <c r="D2257" s="6">
        <f t="shared" si="35"/>
        <v>38748</v>
      </c>
    </row>
    <row r="2258" spans="1:4" x14ac:dyDescent="0.25">
      <c r="A2258" s="6">
        <v>38747</v>
      </c>
      <c r="B2258" s="7">
        <v>4.3899999999999997</v>
      </c>
      <c r="C2258" s="7">
        <v>4.4000000000000004</v>
      </c>
      <c r="D2258" s="6">
        <f t="shared" si="35"/>
        <v>38748</v>
      </c>
    </row>
    <row r="2259" spans="1:4" x14ac:dyDescent="0.25">
      <c r="A2259" s="6">
        <v>38748</v>
      </c>
      <c r="B2259" s="7">
        <v>4.37</v>
      </c>
      <c r="C2259" s="7">
        <v>4.4000000000000004</v>
      </c>
      <c r="D2259" s="6">
        <f t="shared" si="35"/>
        <v>38748</v>
      </c>
    </row>
    <row r="2260" spans="1:4" x14ac:dyDescent="0.25">
      <c r="A2260" s="6">
        <v>38749</v>
      </c>
      <c r="B2260" s="7">
        <v>4.3499999999999996</v>
      </c>
      <c r="C2260" s="7">
        <v>4.34</v>
      </c>
      <c r="D2260" s="6">
        <f t="shared" si="35"/>
        <v>38776</v>
      </c>
    </row>
    <row r="2261" spans="1:4" x14ac:dyDescent="0.25">
      <c r="A2261" s="6">
        <v>38750</v>
      </c>
      <c r="B2261" s="7">
        <v>4.3499999999999996</v>
      </c>
      <c r="C2261" s="7">
        <v>4.34</v>
      </c>
      <c r="D2261" s="6">
        <f t="shared" si="35"/>
        <v>38776</v>
      </c>
    </row>
    <row r="2262" spans="1:4" x14ac:dyDescent="0.25">
      <c r="A2262" s="6">
        <v>38751</v>
      </c>
      <c r="B2262" s="7">
        <v>4.34</v>
      </c>
      <c r="C2262" s="7">
        <v>4.34</v>
      </c>
      <c r="D2262" s="6">
        <f t="shared" si="35"/>
        <v>38776</v>
      </c>
    </row>
    <row r="2263" spans="1:4" x14ac:dyDescent="0.25">
      <c r="A2263" s="6">
        <v>38754</v>
      </c>
      <c r="B2263" s="7">
        <v>4.34</v>
      </c>
      <c r="C2263" s="7">
        <v>4.34</v>
      </c>
      <c r="D2263" s="6">
        <f t="shared" si="35"/>
        <v>38776</v>
      </c>
    </row>
    <row r="2264" spans="1:4" x14ac:dyDescent="0.25">
      <c r="A2264" s="6">
        <v>38755</v>
      </c>
      <c r="B2264" s="7">
        <v>4.34</v>
      </c>
      <c r="C2264" s="7">
        <v>4.34</v>
      </c>
      <c r="D2264" s="6">
        <f t="shared" si="35"/>
        <v>38776</v>
      </c>
    </row>
    <row r="2265" spans="1:4" x14ac:dyDescent="0.25">
      <c r="A2265" s="6">
        <v>38756</v>
      </c>
      <c r="B2265" s="7">
        <v>4.3099999999999996</v>
      </c>
      <c r="C2265" s="7">
        <v>4.32</v>
      </c>
      <c r="D2265" s="6">
        <f t="shared" si="35"/>
        <v>38776</v>
      </c>
    </row>
    <row r="2266" spans="1:4" x14ac:dyDescent="0.25">
      <c r="A2266" s="6">
        <v>38757</v>
      </c>
      <c r="B2266" s="7">
        <v>4.3</v>
      </c>
      <c r="C2266" s="7">
        <v>4.32</v>
      </c>
      <c r="D2266" s="6">
        <f t="shared" si="35"/>
        <v>38776</v>
      </c>
    </row>
    <row r="2267" spans="1:4" x14ac:dyDescent="0.25">
      <c r="A2267" s="6">
        <v>38758</v>
      </c>
      <c r="B2267" s="7">
        <v>4.3</v>
      </c>
      <c r="C2267" s="7">
        <v>4.33</v>
      </c>
      <c r="D2267" s="6">
        <f t="shared" si="35"/>
        <v>38776</v>
      </c>
    </row>
    <row r="2268" spans="1:4" x14ac:dyDescent="0.25">
      <c r="A2268" s="6">
        <v>38761</v>
      </c>
      <c r="B2268" s="7">
        <v>4.29</v>
      </c>
      <c r="C2268" s="7">
        <v>4.32</v>
      </c>
      <c r="D2268" s="6">
        <f t="shared" si="35"/>
        <v>38776</v>
      </c>
    </row>
    <row r="2269" spans="1:4" x14ac:dyDescent="0.25">
      <c r="A2269" s="6">
        <v>38762</v>
      </c>
      <c r="B2269" s="7">
        <v>4.2699999999999996</v>
      </c>
      <c r="C2269" s="7">
        <v>4.3</v>
      </c>
      <c r="D2269" s="6">
        <f t="shared" si="35"/>
        <v>38776</v>
      </c>
    </row>
    <row r="2270" spans="1:4" x14ac:dyDescent="0.25">
      <c r="A2270" s="6">
        <v>38763</v>
      </c>
      <c r="B2270" s="7">
        <v>4.26</v>
      </c>
      <c r="C2270" s="7">
        <v>4.2699999999999996</v>
      </c>
      <c r="D2270" s="6">
        <f t="shared" si="35"/>
        <v>38776</v>
      </c>
    </row>
    <row r="2271" spans="1:4" x14ac:dyDescent="0.25">
      <c r="A2271" s="6">
        <v>38764</v>
      </c>
      <c r="B2271" s="7">
        <v>4.22</v>
      </c>
      <c r="C2271" s="7">
        <v>4.24</v>
      </c>
      <c r="D2271" s="6">
        <f t="shared" si="35"/>
        <v>38776</v>
      </c>
    </row>
    <row r="2272" spans="1:4" x14ac:dyDescent="0.25">
      <c r="A2272" s="6">
        <v>38765</v>
      </c>
      <c r="B2272" s="7">
        <v>4.18</v>
      </c>
      <c r="C2272" s="7">
        <v>4.2</v>
      </c>
      <c r="D2272" s="6">
        <f t="shared" si="35"/>
        <v>38776</v>
      </c>
    </row>
    <row r="2273" spans="1:4" x14ac:dyDescent="0.25">
      <c r="A2273" s="6">
        <v>38768</v>
      </c>
      <c r="B2273" s="7">
        <v>4.0999999999999996</v>
      </c>
      <c r="C2273" s="7">
        <v>4.18</v>
      </c>
      <c r="D2273" s="6">
        <f t="shared" si="35"/>
        <v>38776</v>
      </c>
    </row>
    <row r="2274" spans="1:4" x14ac:dyDescent="0.25">
      <c r="A2274" s="6">
        <v>38769</v>
      </c>
      <c r="B2274" s="7">
        <v>4.0999999999999996</v>
      </c>
      <c r="C2274" s="7">
        <v>4.1900000000000004</v>
      </c>
      <c r="D2274" s="6">
        <f t="shared" si="35"/>
        <v>38776</v>
      </c>
    </row>
    <row r="2275" spans="1:4" x14ac:dyDescent="0.25">
      <c r="A2275" s="6">
        <v>38770</v>
      </c>
      <c r="B2275" s="7">
        <v>4.0999999999999996</v>
      </c>
      <c r="C2275" s="7">
        <v>4.18</v>
      </c>
      <c r="D2275" s="6">
        <f t="shared" si="35"/>
        <v>38776</v>
      </c>
    </row>
    <row r="2276" spans="1:4" x14ac:dyDescent="0.25">
      <c r="A2276" s="6">
        <v>38771</v>
      </c>
      <c r="B2276" s="7">
        <v>4.0999999999999996</v>
      </c>
      <c r="C2276" s="7">
        <v>4.1900000000000004</v>
      </c>
      <c r="D2276" s="6">
        <f t="shared" si="35"/>
        <v>38776</v>
      </c>
    </row>
    <row r="2277" spans="1:4" x14ac:dyDescent="0.25">
      <c r="A2277" s="6">
        <v>38772</v>
      </c>
      <c r="B2277" s="7">
        <v>4.0999999999999996</v>
      </c>
      <c r="C2277" s="7">
        <v>4.17</v>
      </c>
      <c r="D2277" s="6">
        <f t="shared" si="35"/>
        <v>38776</v>
      </c>
    </row>
    <row r="2278" spans="1:4" x14ac:dyDescent="0.25">
      <c r="A2278" s="6">
        <v>38775</v>
      </c>
      <c r="B2278" s="7">
        <v>4.0999999999999996</v>
      </c>
      <c r="C2278" s="7">
        <v>4.16</v>
      </c>
      <c r="D2278" s="6">
        <f t="shared" si="35"/>
        <v>38776</v>
      </c>
    </row>
    <row r="2279" spans="1:4" x14ac:dyDescent="0.25">
      <c r="A2279" s="6">
        <v>38776</v>
      </c>
      <c r="B2279" s="7">
        <v>4.1100000000000003</v>
      </c>
      <c r="C2279" s="7">
        <v>4.16</v>
      </c>
      <c r="D2279" s="6">
        <f t="shared" si="35"/>
        <v>38776</v>
      </c>
    </row>
    <row r="2280" spans="1:4" x14ac:dyDescent="0.25">
      <c r="A2280" s="6">
        <v>38777</v>
      </c>
      <c r="B2280" s="7">
        <v>4.0599999999999996</v>
      </c>
      <c r="C2280" s="7">
        <v>4.08</v>
      </c>
      <c r="D2280" s="6">
        <f t="shared" si="35"/>
        <v>38807</v>
      </c>
    </row>
    <row r="2281" spans="1:4" x14ac:dyDescent="0.25">
      <c r="A2281" s="6">
        <v>38778</v>
      </c>
      <c r="B2281" s="7">
        <v>4.0599999999999996</v>
      </c>
      <c r="C2281" s="7">
        <v>4.09</v>
      </c>
      <c r="D2281" s="6">
        <f t="shared" si="35"/>
        <v>38807</v>
      </c>
    </row>
    <row r="2282" spans="1:4" x14ac:dyDescent="0.25">
      <c r="A2282" s="6">
        <v>38779</v>
      </c>
      <c r="B2282" s="7">
        <v>4.05</v>
      </c>
      <c r="C2282" s="7">
        <v>4.08</v>
      </c>
      <c r="D2282" s="6">
        <f t="shared" si="35"/>
        <v>38807</v>
      </c>
    </row>
    <row r="2283" spans="1:4" x14ac:dyDescent="0.25">
      <c r="A2283" s="6">
        <v>38782</v>
      </c>
      <c r="B2283" s="7">
        <v>4.05</v>
      </c>
      <c r="C2283" s="7">
        <v>4.09</v>
      </c>
      <c r="D2283" s="6">
        <f t="shared" si="35"/>
        <v>38807</v>
      </c>
    </row>
    <row r="2284" spans="1:4" x14ac:dyDescent="0.25">
      <c r="A2284" s="6">
        <v>38783</v>
      </c>
      <c r="B2284" s="7">
        <v>4.0599999999999996</v>
      </c>
      <c r="C2284" s="7">
        <v>4.0999999999999996</v>
      </c>
      <c r="D2284" s="6">
        <f t="shared" si="35"/>
        <v>38807</v>
      </c>
    </row>
    <row r="2285" spans="1:4" x14ac:dyDescent="0.25">
      <c r="A2285" s="6">
        <v>38784</v>
      </c>
      <c r="B2285" s="7">
        <v>4.09</v>
      </c>
      <c r="C2285" s="7">
        <v>4.0999999999999996</v>
      </c>
      <c r="D2285" s="6">
        <f t="shared" si="35"/>
        <v>38807</v>
      </c>
    </row>
    <row r="2286" spans="1:4" x14ac:dyDescent="0.25">
      <c r="A2286" s="6">
        <v>38785</v>
      </c>
      <c r="B2286" s="7">
        <v>4.0999999999999996</v>
      </c>
      <c r="C2286" s="7">
        <v>4.1100000000000003</v>
      </c>
      <c r="D2286" s="6">
        <f t="shared" si="35"/>
        <v>38807</v>
      </c>
    </row>
    <row r="2287" spans="1:4" x14ac:dyDescent="0.25">
      <c r="A2287" s="6">
        <v>38786</v>
      </c>
      <c r="B2287" s="7">
        <v>4.0999999999999996</v>
      </c>
      <c r="C2287" s="7">
        <v>4.13</v>
      </c>
      <c r="D2287" s="6">
        <f t="shared" si="35"/>
        <v>38807</v>
      </c>
    </row>
    <row r="2288" spans="1:4" x14ac:dyDescent="0.25">
      <c r="A2288" s="6">
        <v>38789</v>
      </c>
      <c r="B2288" s="7">
        <v>4.0999999999999996</v>
      </c>
      <c r="C2288" s="7">
        <v>4.12</v>
      </c>
      <c r="D2288" s="6">
        <f t="shared" si="35"/>
        <v>38807</v>
      </c>
    </row>
    <row r="2289" spans="1:4" x14ac:dyDescent="0.25">
      <c r="A2289" s="6">
        <v>38790</v>
      </c>
      <c r="B2289" s="7">
        <v>4.0999999999999996</v>
      </c>
      <c r="C2289" s="7">
        <v>4.13</v>
      </c>
      <c r="D2289" s="6">
        <f t="shared" si="35"/>
        <v>38807</v>
      </c>
    </row>
    <row r="2290" spans="1:4" x14ac:dyDescent="0.25">
      <c r="A2290" s="6">
        <v>38791</v>
      </c>
      <c r="B2290" s="7">
        <v>4.0999999999999996</v>
      </c>
      <c r="C2290" s="7">
        <v>4.1100000000000003</v>
      </c>
      <c r="D2290" s="6">
        <f t="shared" si="35"/>
        <v>38807</v>
      </c>
    </row>
    <row r="2291" spans="1:4" x14ac:dyDescent="0.25">
      <c r="A2291" s="6">
        <v>38792</v>
      </c>
      <c r="B2291" s="7">
        <v>4.09</v>
      </c>
      <c r="C2291" s="7">
        <v>4.1100000000000003</v>
      </c>
      <c r="D2291" s="6">
        <f t="shared" si="35"/>
        <v>38807</v>
      </c>
    </row>
    <row r="2292" spans="1:4" x14ac:dyDescent="0.25">
      <c r="A2292" s="6">
        <v>38793</v>
      </c>
      <c r="B2292" s="7">
        <v>4.09</v>
      </c>
      <c r="C2292" s="7">
        <v>4.0999999999999996</v>
      </c>
      <c r="D2292" s="6">
        <f t="shared" si="35"/>
        <v>38807</v>
      </c>
    </row>
    <row r="2293" spans="1:4" x14ac:dyDescent="0.25">
      <c r="A2293" s="6">
        <v>38796</v>
      </c>
      <c r="B2293" s="7">
        <v>4.12</v>
      </c>
      <c r="C2293" s="7">
        <v>4.13</v>
      </c>
      <c r="D2293" s="6">
        <f t="shared" si="35"/>
        <v>38807</v>
      </c>
    </row>
    <row r="2294" spans="1:4" x14ac:dyDescent="0.25">
      <c r="A2294" s="6">
        <v>38797</v>
      </c>
      <c r="B2294" s="7">
        <v>4.13</v>
      </c>
      <c r="C2294" s="7">
        <v>4.13</v>
      </c>
      <c r="D2294" s="6">
        <f t="shared" si="35"/>
        <v>38807</v>
      </c>
    </row>
    <row r="2295" spans="1:4" x14ac:dyDescent="0.25">
      <c r="A2295" s="6">
        <v>38798</v>
      </c>
      <c r="B2295" s="7">
        <v>4.1399999999999997</v>
      </c>
      <c r="C2295" s="7">
        <v>4.1399999999999997</v>
      </c>
      <c r="D2295" s="6">
        <f t="shared" si="35"/>
        <v>38807</v>
      </c>
    </row>
    <row r="2296" spans="1:4" x14ac:dyDescent="0.25">
      <c r="A2296" s="6">
        <v>38799</v>
      </c>
      <c r="B2296" s="7">
        <v>4.13</v>
      </c>
      <c r="C2296" s="7">
        <v>4.13</v>
      </c>
      <c r="D2296" s="6">
        <f t="shared" si="35"/>
        <v>38807</v>
      </c>
    </row>
    <row r="2297" spans="1:4" x14ac:dyDescent="0.25">
      <c r="A2297" s="6">
        <v>38800</v>
      </c>
      <c r="B2297" s="7">
        <v>4.12</v>
      </c>
      <c r="C2297" s="7">
        <v>4.13</v>
      </c>
      <c r="D2297" s="6">
        <f t="shared" si="35"/>
        <v>38807</v>
      </c>
    </row>
    <row r="2298" spans="1:4" x14ac:dyDescent="0.25">
      <c r="A2298" s="6">
        <v>38803</v>
      </c>
      <c r="B2298" s="7">
        <v>4.1399999999999997</v>
      </c>
      <c r="C2298" s="7">
        <v>4.1500000000000004</v>
      </c>
      <c r="D2298" s="6">
        <f t="shared" si="35"/>
        <v>38807</v>
      </c>
    </row>
    <row r="2299" spans="1:4" x14ac:dyDescent="0.25">
      <c r="A2299" s="6">
        <v>38804</v>
      </c>
      <c r="B2299" s="7">
        <v>4.1500000000000004</v>
      </c>
      <c r="C2299" s="7">
        <v>4.1500000000000004</v>
      </c>
      <c r="D2299" s="6">
        <f t="shared" si="35"/>
        <v>38807</v>
      </c>
    </row>
    <row r="2300" spans="1:4" x14ac:dyDescent="0.25">
      <c r="A2300" s="6">
        <v>38805</v>
      </c>
      <c r="B2300" s="7">
        <v>4.16</v>
      </c>
      <c r="C2300" s="7">
        <v>4.16</v>
      </c>
      <c r="D2300" s="6">
        <f t="shared" si="35"/>
        <v>38807</v>
      </c>
    </row>
    <row r="2301" spans="1:4" x14ac:dyDescent="0.25">
      <c r="A2301" s="6">
        <v>38806</v>
      </c>
      <c r="B2301" s="7">
        <v>4.16</v>
      </c>
      <c r="C2301" s="7">
        <v>4.1500000000000004</v>
      </c>
      <c r="D2301" s="6">
        <f t="shared" si="35"/>
        <v>38807</v>
      </c>
    </row>
    <row r="2302" spans="1:4" x14ac:dyDescent="0.25">
      <c r="A2302" s="6">
        <v>38807</v>
      </c>
      <c r="B2302" s="7">
        <v>4.16</v>
      </c>
      <c r="C2302" s="7">
        <v>4.17</v>
      </c>
      <c r="D2302" s="6">
        <f t="shared" si="35"/>
        <v>38807</v>
      </c>
    </row>
    <row r="2303" spans="1:4" x14ac:dyDescent="0.25">
      <c r="A2303" s="6">
        <v>38810</v>
      </c>
      <c r="B2303" s="7">
        <v>4.17</v>
      </c>
      <c r="C2303" s="7">
        <v>4.18</v>
      </c>
      <c r="D2303" s="6">
        <f t="shared" si="35"/>
        <v>38837</v>
      </c>
    </row>
    <row r="2304" spans="1:4" x14ac:dyDescent="0.25">
      <c r="A2304" s="6">
        <v>38811</v>
      </c>
      <c r="B2304" s="7">
        <v>4.17</v>
      </c>
      <c r="C2304" s="7">
        <v>4.17</v>
      </c>
      <c r="D2304" s="6">
        <f t="shared" si="35"/>
        <v>38837</v>
      </c>
    </row>
    <row r="2305" spans="1:4" x14ac:dyDescent="0.25">
      <c r="A2305" s="6">
        <v>38812</v>
      </c>
      <c r="B2305" s="7">
        <v>4.18</v>
      </c>
      <c r="C2305" s="7">
        <v>4.17</v>
      </c>
      <c r="D2305" s="6">
        <f t="shared" si="35"/>
        <v>38837</v>
      </c>
    </row>
    <row r="2306" spans="1:4" x14ac:dyDescent="0.25">
      <c r="A2306" s="6">
        <v>38813</v>
      </c>
      <c r="B2306" s="7">
        <v>4.17</v>
      </c>
      <c r="C2306" s="7">
        <v>4.1500000000000004</v>
      </c>
      <c r="D2306" s="6">
        <f t="shared" si="35"/>
        <v>38837</v>
      </c>
    </row>
    <row r="2307" spans="1:4" x14ac:dyDescent="0.25">
      <c r="A2307" s="6">
        <v>38814</v>
      </c>
      <c r="B2307" s="7">
        <v>4.16</v>
      </c>
      <c r="C2307" s="7">
        <v>4.1500000000000004</v>
      </c>
      <c r="D2307" s="6">
        <f t="shared" ref="D2307:D2370" si="36">EOMONTH(A2307,0)</f>
        <v>38837</v>
      </c>
    </row>
    <row r="2308" spans="1:4" x14ac:dyDescent="0.25">
      <c r="A2308" s="6">
        <v>38817</v>
      </c>
      <c r="B2308" s="7">
        <v>4.17</v>
      </c>
      <c r="C2308" s="7">
        <v>4.16</v>
      </c>
      <c r="D2308" s="6">
        <f t="shared" si="36"/>
        <v>38837</v>
      </c>
    </row>
    <row r="2309" spans="1:4" x14ac:dyDescent="0.25">
      <c r="A2309" s="6">
        <v>38818</v>
      </c>
      <c r="B2309" s="7">
        <v>4.16</v>
      </c>
      <c r="C2309" s="7">
        <v>4.1500000000000004</v>
      </c>
      <c r="D2309" s="6">
        <f t="shared" si="36"/>
        <v>38837</v>
      </c>
    </row>
    <row r="2310" spans="1:4" x14ac:dyDescent="0.25">
      <c r="A2310" s="6">
        <v>38819</v>
      </c>
      <c r="B2310" s="7">
        <v>4.16</v>
      </c>
      <c r="C2310" s="7">
        <v>4.1399999999999997</v>
      </c>
      <c r="D2310" s="6">
        <f t="shared" si="36"/>
        <v>38837</v>
      </c>
    </row>
    <row r="2311" spans="1:4" x14ac:dyDescent="0.25">
      <c r="A2311" s="6">
        <v>38820</v>
      </c>
      <c r="B2311" s="7">
        <v>4.1500000000000004</v>
      </c>
      <c r="C2311" s="7">
        <v>4.13</v>
      </c>
      <c r="D2311" s="6">
        <f t="shared" si="36"/>
        <v>38837</v>
      </c>
    </row>
    <row r="2312" spans="1:4" x14ac:dyDescent="0.25">
      <c r="A2312" s="6">
        <v>38825</v>
      </c>
      <c r="B2312" s="7">
        <v>4.1399999999999997</v>
      </c>
      <c r="C2312" s="7">
        <v>4.1100000000000003</v>
      </c>
      <c r="D2312" s="6">
        <f t="shared" si="36"/>
        <v>38837</v>
      </c>
    </row>
    <row r="2313" spans="1:4" x14ac:dyDescent="0.25">
      <c r="A2313" s="6">
        <v>38826</v>
      </c>
      <c r="B2313" s="7">
        <v>4.1399999999999997</v>
      </c>
      <c r="C2313" s="7">
        <v>4.12</v>
      </c>
      <c r="D2313" s="6">
        <f t="shared" si="36"/>
        <v>38837</v>
      </c>
    </row>
    <row r="2314" spans="1:4" x14ac:dyDescent="0.25">
      <c r="A2314" s="6">
        <v>38827</v>
      </c>
      <c r="B2314" s="7">
        <v>4.1399999999999997</v>
      </c>
      <c r="C2314" s="7">
        <v>4.1100000000000003</v>
      </c>
      <c r="D2314" s="6">
        <f t="shared" si="36"/>
        <v>38837</v>
      </c>
    </row>
    <row r="2315" spans="1:4" x14ac:dyDescent="0.25">
      <c r="A2315" s="6">
        <v>38828</v>
      </c>
      <c r="B2315" s="7">
        <v>4.1500000000000004</v>
      </c>
      <c r="C2315" s="7">
        <v>4.12</v>
      </c>
      <c r="D2315" s="6">
        <f t="shared" si="36"/>
        <v>38837</v>
      </c>
    </row>
    <row r="2316" spans="1:4" x14ac:dyDescent="0.25">
      <c r="A2316" s="6">
        <v>38831</v>
      </c>
      <c r="B2316" s="7">
        <v>4.16</v>
      </c>
      <c r="C2316" s="7">
        <v>4.13</v>
      </c>
      <c r="D2316" s="6">
        <f t="shared" si="36"/>
        <v>38837</v>
      </c>
    </row>
    <row r="2317" spans="1:4" x14ac:dyDescent="0.25">
      <c r="A2317" s="6">
        <v>38832</v>
      </c>
      <c r="B2317" s="7">
        <v>4.16</v>
      </c>
      <c r="C2317" s="7">
        <v>4.13</v>
      </c>
      <c r="D2317" s="6">
        <f t="shared" si="36"/>
        <v>38837</v>
      </c>
    </row>
    <row r="2318" spans="1:4" x14ac:dyDescent="0.25">
      <c r="A2318" s="6">
        <v>38833</v>
      </c>
      <c r="B2318" s="7">
        <v>4.16</v>
      </c>
      <c r="C2318" s="7">
        <v>4.13</v>
      </c>
      <c r="D2318" s="6">
        <f t="shared" si="36"/>
        <v>38837</v>
      </c>
    </row>
    <row r="2319" spans="1:4" x14ac:dyDescent="0.25">
      <c r="A2319" s="6">
        <v>38834</v>
      </c>
      <c r="B2319" s="7">
        <v>4.16</v>
      </c>
      <c r="C2319" s="7">
        <v>4.1399999999999997</v>
      </c>
      <c r="D2319" s="6">
        <f t="shared" si="36"/>
        <v>38837</v>
      </c>
    </row>
    <row r="2320" spans="1:4" x14ac:dyDescent="0.25">
      <c r="A2320" s="6">
        <v>38835</v>
      </c>
      <c r="B2320" s="7">
        <v>4.17</v>
      </c>
      <c r="C2320" s="7">
        <v>4.13</v>
      </c>
      <c r="D2320" s="6">
        <f t="shared" si="36"/>
        <v>38837</v>
      </c>
    </row>
    <row r="2321" spans="1:4" x14ac:dyDescent="0.25">
      <c r="A2321" s="6">
        <v>38839</v>
      </c>
      <c r="B2321" s="7">
        <v>4.18</v>
      </c>
      <c r="C2321" s="7">
        <v>4.1500000000000004</v>
      </c>
      <c r="D2321" s="6">
        <f t="shared" si="36"/>
        <v>38868</v>
      </c>
    </row>
    <row r="2322" spans="1:4" x14ac:dyDescent="0.25">
      <c r="A2322" s="6">
        <v>38841</v>
      </c>
      <c r="B2322" s="7">
        <v>4.2</v>
      </c>
      <c r="C2322" s="7">
        <v>4.16</v>
      </c>
      <c r="D2322" s="6">
        <f t="shared" si="36"/>
        <v>38868</v>
      </c>
    </row>
    <row r="2323" spans="1:4" x14ac:dyDescent="0.25">
      <c r="A2323" s="6">
        <v>38842</v>
      </c>
      <c r="B2323" s="7">
        <v>4.1900000000000004</v>
      </c>
      <c r="C2323" s="7">
        <v>4.1500000000000004</v>
      </c>
      <c r="D2323" s="6">
        <f t="shared" si="36"/>
        <v>38868</v>
      </c>
    </row>
    <row r="2324" spans="1:4" x14ac:dyDescent="0.25">
      <c r="A2324" s="6">
        <v>38845</v>
      </c>
      <c r="B2324" s="7">
        <v>4.1900000000000004</v>
      </c>
      <c r="C2324" s="7">
        <v>4.1500000000000004</v>
      </c>
      <c r="D2324" s="6">
        <f t="shared" si="36"/>
        <v>38868</v>
      </c>
    </row>
    <row r="2325" spans="1:4" x14ac:dyDescent="0.25">
      <c r="A2325" s="6">
        <v>38846</v>
      </c>
      <c r="B2325" s="7">
        <v>4.21</v>
      </c>
      <c r="C2325" s="7">
        <v>4.16</v>
      </c>
      <c r="D2325" s="6">
        <f t="shared" si="36"/>
        <v>38868</v>
      </c>
    </row>
    <row r="2326" spans="1:4" x14ac:dyDescent="0.25">
      <c r="A2326" s="6">
        <v>38847</v>
      </c>
      <c r="B2326" s="7">
        <v>4.21</v>
      </c>
      <c r="C2326" s="7">
        <v>4.16</v>
      </c>
      <c r="D2326" s="6">
        <f t="shared" si="36"/>
        <v>38868</v>
      </c>
    </row>
    <row r="2327" spans="1:4" x14ac:dyDescent="0.25">
      <c r="A2327" s="6">
        <v>38848</v>
      </c>
      <c r="B2327" s="7">
        <v>4.1900000000000004</v>
      </c>
      <c r="C2327" s="7">
        <v>4.1500000000000004</v>
      </c>
      <c r="D2327" s="6">
        <f t="shared" si="36"/>
        <v>38868</v>
      </c>
    </row>
    <row r="2328" spans="1:4" x14ac:dyDescent="0.25">
      <c r="A2328" s="6">
        <v>38849</v>
      </c>
      <c r="B2328" s="7">
        <v>4.2</v>
      </c>
      <c r="C2328" s="7">
        <v>4.1500000000000004</v>
      </c>
      <c r="D2328" s="6">
        <f t="shared" si="36"/>
        <v>38868</v>
      </c>
    </row>
    <row r="2329" spans="1:4" x14ac:dyDescent="0.25">
      <c r="A2329" s="6">
        <v>38852</v>
      </c>
      <c r="B2329" s="7">
        <v>4.21</v>
      </c>
      <c r="C2329" s="7">
        <v>4.1500000000000004</v>
      </c>
      <c r="D2329" s="6">
        <f t="shared" si="36"/>
        <v>38868</v>
      </c>
    </row>
    <row r="2330" spans="1:4" x14ac:dyDescent="0.25">
      <c r="A2330" s="6">
        <v>38853</v>
      </c>
      <c r="B2330" s="7">
        <v>4.21</v>
      </c>
      <c r="C2330" s="7">
        <v>4.1500000000000004</v>
      </c>
      <c r="D2330" s="6">
        <f t="shared" si="36"/>
        <v>38868</v>
      </c>
    </row>
    <row r="2331" spans="1:4" x14ac:dyDescent="0.25">
      <c r="A2331" s="6">
        <v>38854</v>
      </c>
      <c r="B2331" s="7">
        <v>4.21</v>
      </c>
      <c r="C2331" s="7">
        <v>4.1500000000000004</v>
      </c>
      <c r="D2331" s="6">
        <f t="shared" si="36"/>
        <v>38868</v>
      </c>
    </row>
    <row r="2332" spans="1:4" x14ac:dyDescent="0.25">
      <c r="A2332" s="6">
        <v>38855</v>
      </c>
      <c r="B2332" s="7">
        <v>4.22</v>
      </c>
      <c r="C2332" s="7">
        <v>4.16</v>
      </c>
      <c r="D2332" s="6">
        <f t="shared" si="36"/>
        <v>38868</v>
      </c>
    </row>
    <row r="2333" spans="1:4" x14ac:dyDescent="0.25">
      <c r="A2333" s="6">
        <v>38856</v>
      </c>
      <c r="B2333" s="7">
        <v>4.21</v>
      </c>
      <c r="C2333" s="7">
        <v>4.1500000000000004</v>
      </c>
      <c r="D2333" s="6">
        <f t="shared" si="36"/>
        <v>38868</v>
      </c>
    </row>
    <row r="2334" spans="1:4" x14ac:dyDescent="0.25">
      <c r="A2334" s="6">
        <v>38859</v>
      </c>
      <c r="B2334" s="7">
        <v>4.2</v>
      </c>
      <c r="C2334" s="7">
        <v>4.1500000000000004</v>
      </c>
      <c r="D2334" s="6">
        <f t="shared" si="36"/>
        <v>38868</v>
      </c>
    </row>
    <row r="2335" spans="1:4" x14ac:dyDescent="0.25">
      <c r="A2335" s="6">
        <v>38860</v>
      </c>
      <c r="B2335" s="7">
        <v>4.22</v>
      </c>
      <c r="C2335" s="7">
        <v>4.16</v>
      </c>
      <c r="D2335" s="6">
        <f t="shared" si="36"/>
        <v>38868</v>
      </c>
    </row>
    <row r="2336" spans="1:4" x14ac:dyDescent="0.25">
      <c r="A2336" s="6">
        <v>38861</v>
      </c>
      <c r="B2336" s="7">
        <v>4.22</v>
      </c>
      <c r="C2336" s="7">
        <v>4.16</v>
      </c>
      <c r="D2336" s="6">
        <f t="shared" si="36"/>
        <v>38868</v>
      </c>
    </row>
    <row r="2337" spans="1:4" x14ac:dyDescent="0.25">
      <c r="A2337" s="6">
        <v>38862</v>
      </c>
      <c r="B2337" s="7">
        <v>4.22</v>
      </c>
      <c r="C2337" s="7">
        <v>4.16</v>
      </c>
      <c r="D2337" s="6">
        <f t="shared" si="36"/>
        <v>38868</v>
      </c>
    </row>
    <row r="2338" spans="1:4" x14ac:dyDescent="0.25">
      <c r="A2338" s="6">
        <v>38863</v>
      </c>
      <c r="B2338" s="7">
        <v>4.22</v>
      </c>
      <c r="C2338" s="7">
        <v>4.16</v>
      </c>
      <c r="D2338" s="6">
        <f t="shared" si="36"/>
        <v>38868</v>
      </c>
    </row>
    <row r="2339" spans="1:4" x14ac:dyDescent="0.25">
      <c r="A2339" s="6">
        <v>38866</v>
      </c>
      <c r="B2339" s="7">
        <v>4.22</v>
      </c>
      <c r="C2339" s="7">
        <v>4.1500000000000004</v>
      </c>
      <c r="D2339" s="6">
        <f t="shared" si="36"/>
        <v>38868</v>
      </c>
    </row>
    <row r="2340" spans="1:4" x14ac:dyDescent="0.25">
      <c r="A2340" s="6">
        <v>38867</v>
      </c>
      <c r="B2340" s="7">
        <v>4.22</v>
      </c>
      <c r="C2340" s="7">
        <v>4.1500000000000004</v>
      </c>
      <c r="D2340" s="6">
        <f t="shared" si="36"/>
        <v>38868</v>
      </c>
    </row>
    <row r="2341" spans="1:4" x14ac:dyDescent="0.25">
      <c r="A2341" s="6">
        <v>38868</v>
      </c>
      <c r="B2341" s="7">
        <v>4.22</v>
      </c>
      <c r="C2341" s="7">
        <v>4.1500000000000004</v>
      </c>
      <c r="D2341" s="6">
        <f t="shared" si="36"/>
        <v>38868</v>
      </c>
    </row>
    <row r="2342" spans="1:4" x14ac:dyDescent="0.25">
      <c r="A2342" s="6">
        <v>38869</v>
      </c>
      <c r="B2342" s="7">
        <v>4.22</v>
      </c>
      <c r="C2342" s="7">
        <v>4.1399999999999997</v>
      </c>
      <c r="D2342" s="6">
        <f t="shared" si="36"/>
        <v>38898</v>
      </c>
    </row>
    <row r="2343" spans="1:4" x14ac:dyDescent="0.25">
      <c r="A2343" s="6">
        <v>38870</v>
      </c>
      <c r="B2343" s="7">
        <v>4.1900000000000004</v>
      </c>
      <c r="C2343" s="7">
        <v>4.13</v>
      </c>
      <c r="D2343" s="6">
        <f t="shared" si="36"/>
        <v>38898</v>
      </c>
    </row>
    <row r="2344" spans="1:4" x14ac:dyDescent="0.25">
      <c r="A2344" s="6">
        <v>38873</v>
      </c>
      <c r="B2344" s="7">
        <v>4.1900000000000004</v>
      </c>
      <c r="C2344" s="7">
        <v>4.13</v>
      </c>
      <c r="D2344" s="6">
        <f t="shared" si="36"/>
        <v>38898</v>
      </c>
    </row>
    <row r="2345" spans="1:4" x14ac:dyDescent="0.25">
      <c r="A2345" s="6">
        <v>38874</v>
      </c>
      <c r="B2345" s="7">
        <v>4.2</v>
      </c>
      <c r="C2345" s="7">
        <v>4.1399999999999997</v>
      </c>
      <c r="D2345" s="6">
        <f t="shared" si="36"/>
        <v>38898</v>
      </c>
    </row>
    <row r="2346" spans="1:4" x14ac:dyDescent="0.25">
      <c r="A2346" s="6">
        <v>38875</v>
      </c>
      <c r="B2346" s="7">
        <v>4.2</v>
      </c>
      <c r="C2346" s="7">
        <v>4.1500000000000004</v>
      </c>
      <c r="D2346" s="6">
        <f t="shared" si="36"/>
        <v>38898</v>
      </c>
    </row>
    <row r="2347" spans="1:4" x14ac:dyDescent="0.25">
      <c r="A2347" s="6">
        <v>38876</v>
      </c>
      <c r="B2347" s="7">
        <v>4.1900000000000004</v>
      </c>
      <c r="C2347" s="7">
        <v>4.1399999999999997</v>
      </c>
      <c r="D2347" s="6">
        <f t="shared" si="36"/>
        <v>38898</v>
      </c>
    </row>
    <row r="2348" spans="1:4" x14ac:dyDescent="0.25">
      <c r="A2348" s="6">
        <v>38877</v>
      </c>
      <c r="B2348" s="7">
        <v>4.21</v>
      </c>
      <c r="C2348" s="7">
        <v>4.1399999999999997</v>
      </c>
      <c r="D2348" s="6">
        <f t="shared" si="36"/>
        <v>38898</v>
      </c>
    </row>
    <row r="2349" spans="1:4" x14ac:dyDescent="0.25">
      <c r="A2349" s="6">
        <v>38880</v>
      </c>
      <c r="B2349" s="7">
        <v>4.22</v>
      </c>
      <c r="C2349" s="7">
        <v>4.1500000000000004</v>
      </c>
      <c r="D2349" s="6">
        <f t="shared" si="36"/>
        <v>38898</v>
      </c>
    </row>
    <row r="2350" spans="1:4" x14ac:dyDescent="0.25">
      <c r="A2350" s="6">
        <v>38881</v>
      </c>
      <c r="B2350" s="7">
        <v>4.24</v>
      </c>
      <c r="C2350" s="7">
        <v>4.17</v>
      </c>
      <c r="D2350" s="6">
        <f t="shared" si="36"/>
        <v>38898</v>
      </c>
    </row>
    <row r="2351" spans="1:4" x14ac:dyDescent="0.25">
      <c r="A2351" s="6">
        <v>38882</v>
      </c>
      <c r="B2351" s="7">
        <v>4.25</v>
      </c>
      <c r="C2351" s="7">
        <v>4.18</v>
      </c>
      <c r="D2351" s="6">
        <f t="shared" si="36"/>
        <v>38898</v>
      </c>
    </row>
    <row r="2352" spans="1:4" x14ac:dyDescent="0.25">
      <c r="A2352" s="6">
        <v>38884</v>
      </c>
      <c r="B2352" s="7">
        <v>4.25</v>
      </c>
      <c r="C2352" s="7">
        <v>4.18</v>
      </c>
      <c r="D2352" s="6">
        <f t="shared" si="36"/>
        <v>38898</v>
      </c>
    </row>
    <row r="2353" spans="1:4" x14ac:dyDescent="0.25">
      <c r="A2353" s="6">
        <v>38887</v>
      </c>
      <c r="B2353" s="7">
        <v>4.24</v>
      </c>
      <c r="C2353" s="7">
        <v>4.17</v>
      </c>
      <c r="D2353" s="6">
        <f t="shared" si="36"/>
        <v>38898</v>
      </c>
    </row>
    <row r="2354" spans="1:4" x14ac:dyDescent="0.25">
      <c r="A2354" s="6">
        <v>38888</v>
      </c>
      <c r="B2354" s="7">
        <v>4.25</v>
      </c>
      <c r="C2354" s="7">
        <v>4.16</v>
      </c>
      <c r="D2354" s="6">
        <f t="shared" si="36"/>
        <v>38898</v>
      </c>
    </row>
    <row r="2355" spans="1:4" x14ac:dyDescent="0.25">
      <c r="A2355" s="6">
        <v>38889</v>
      </c>
      <c r="B2355" s="7">
        <v>4.3099999999999996</v>
      </c>
      <c r="C2355" s="7">
        <v>4.18</v>
      </c>
      <c r="D2355" s="6">
        <f t="shared" si="36"/>
        <v>38898</v>
      </c>
    </row>
    <row r="2356" spans="1:4" x14ac:dyDescent="0.25">
      <c r="A2356" s="6">
        <v>38890</v>
      </c>
      <c r="B2356" s="7">
        <v>4.32</v>
      </c>
      <c r="C2356" s="7">
        <v>4.17</v>
      </c>
      <c r="D2356" s="6">
        <f t="shared" si="36"/>
        <v>38898</v>
      </c>
    </row>
    <row r="2357" spans="1:4" x14ac:dyDescent="0.25">
      <c r="A2357" s="6">
        <v>38891</v>
      </c>
      <c r="B2357" s="7">
        <v>4.42</v>
      </c>
      <c r="C2357" s="7">
        <v>4.22</v>
      </c>
      <c r="D2357" s="6">
        <f t="shared" si="36"/>
        <v>38898</v>
      </c>
    </row>
    <row r="2358" spans="1:4" x14ac:dyDescent="0.25">
      <c r="A2358" s="6">
        <v>38894</v>
      </c>
      <c r="B2358" s="7">
        <v>4.43</v>
      </c>
      <c r="C2358" s="7">
        <v>4.2300000000000004</v>
      </c>
      <c r="D2358" s="6">
        <f t="shared" si="36"/>
        <v>38898</v>
      </c>
    </row>
    <row r="2359" spans="1:4" x14ac:dyDescent="0.25">
      <c r="A2359" s="6">
        <v>38895</v>
      </c>
      <c r="B2359" s="7">
        <v>4.4000000000000004</v>
      </c>
      <c r="C2359" s="7">
        <v>4.22</v>
      </c>
      <c r="D2359" s="6">
        <f t="shared" si="36"/>
        <v>38898</v>
      </c>
    </row>
    <row r="2360" spans="1:4" x14ac:dyDescent="0.25">
      <c r="A2360" s="6">
        <v>38896</v>
      </c>
      <c r="B2360" s="7">
        <v>4.42</v>
      </c>
      <c r="C2360" s="7">
        <v>4.2300000000000004</v>
      </c>
      <c r="D2360" s="6">
        <f t="shared" si="36"/>
        <v>38898</v>
      </c>
    </row>
    <row r="2361" spans="1:4" x14ac:dyDescent="0.25">
      <c r="A2361" s="6">
        <v>38897</v>
      </c>
      <c r="B2361" s="7">
        <v>4.42</v>
      </c>
      <c r="C2361" s="7">
        <v>4.2300000000000004</v>
      </c>
      <c r="D2361" s="6">
        <f t="shared" si="36"/>
        <v>38898</v>
      </c>
    </row>
    <row r="2362" spans="1:4" x14ac:dyDescent="0.25">
      <c r="A2362" s="6">
        <v>38898</v>
      </c>
      <c r="B2362" s="7">
        <v>4.4000000000000004</v>
      </c>
      <c r="C2362" s="7">
        <v>4.21</v>
      </c>
      <c r="D2362" s="6">
        <f t="shared" si="36"/>
        <v>38898</v>
      </c>
    </row>
    <row r="2363" spans="1:4" x14ac:dyDescent="0.25">
      <c r="A2363" s="6">
        <v>38901</v>
      </c>
      <c r="B2363" s="7">
        <v>4.3600000000000003</v>
      </c>
      <c r="C2363" s="7">
        <v>4.2</v>
      </c>
      <c r="D2363" s="6">
        <f t="shared" si="36"/>
        <v>38929</v>
      </c>
    </row>
    <row r="2364" spans="1:4" x14ac:dyDescent="0.25">
      <c r="A2364" s="6">
        <v>38902</v>
      </c>
      <c r="B2364" s="7">
        <v>4.32</v>
      </c>
      <c r="C2364" s="7">
        <v>4.1900000000000004</v>
      </c>
      <c r="D2364" s="6">
        <f t="shared" si="36"/>
        <v>38929</v>
      </c>
    </row>
    <row r="2365" spans="1:4" x14ac:dyDescent="0.25">
      <c r="A2365" s="6">
        <v>38903</v>
      </c>
      <c r="B2365" s="7">
        <v>4.3099999999999996</v>
      </c>
      <c r="C2365" s="7">
        <v>4.2</v>
      </c>
      <c r="D2365" s="6">
        <f t="shared" si="36"/>
        <v>38929</v>
      </c>
    </row>
    <row r="2366" spans="1:4" x14ac:dyDescent="0.25">
      <c r="A2366" s="6">
        <v>38904</v>
      </c>
      <c r="B2366" s="7">
        <v>4.33</v>
      </c>
      <c r="C2366" s="7">
        <v>4.1900000000000004</v>
      </c>
      <c r="D2366" s="6">
        <f t="shared" si="36"/>
        <v>38929</v>
      </c>
    </row>
    <row r="2367" spans="1:4" x14ac:dyDescent="0.25">
      <c r="A2367" s="6">
        <v>38905</v>
      </c>
      <c r="B2367" s="7">
        <v>4.34</v>
      </c>
      <c r="C2367" s="7">
        <v>4.2</v>
      </c>
      <c r="D2367" s="6">
        <f t="shared" si="36"/>
        <v>38929</v>
      </c>
    </row>
    <row r="2368" spans="1:4" x14ac:dyDescent="0.25">
      <c r="A2368" s="6">
        <v>38908</v>
      </c>
      <c r="B2368" s="7">
        <v>4.3499999999999996</v>
      </c>
      <c r="C2368" s="7">
        <v>4.22</v>
      </c>
      <c r="D2368" s="6">
        <f t="shared" si="36"/>
        <v>38929</v>
      </c>
    </row>
    <row r="2369" spans="1:4" x14ac:dyDescent="0.25">
      <c r="A2369" s="6">
        <v>38909</v>
      </c>
      <c r="B2369" s="7">
        <v>4.3499999999999996</v>
      </c>
      <c r="C2369" s="7">
        <v>4.22</v>
      </c>
      <c r="D2369" s="6">
        <f t="shared" si="36"/>
        <v>38929</v>
      </c>
    </row>
    <row r="2370" spans="1:4" x14ac:dyDescent="0.25">
      <c r="A2370" s="6">
        <v>38910</v>
      </c>
      <c r="B2370" s="7">
        <v>4.3499999999999996</v>
      </c>
      <c r="C2370" s="7">
        <v>4.21</v>
      </c>
      <c r="D2370" s="6">
        <f t="shared" si="36"/>
        <v>38929</v>
      </c>
    </row>
    <row r="2371" spans="1:4" x14ac:dyDescent="0.25">
      <c r="A2371" s="6">
        <v>38911</v>
      </c>
      <c r="B2371" s="7">
        <v>4.3499999999999996</v>
      </c>
      <c r="C2371" s="7">
        <v>4.21</v>
      </c>
      <c r="D2371" s="6">
        <f t="shared" ref="D2371:D2434" si="37">EOMONTH(A2371,0)</f>
        <v>38929</v>
      </c>
    </row>
    <row r="2372" spans="1:4" x14ac:dyDescent="0.25">
      <c r="A2372" s="6">
        <v>38912</v>
      </c>
      <c r="B2372" s="7">
        <v>4.3499999999999996</v>
      </c>
      <c r="C2372" s="7">
        <v>4.21</v>
      </c>
      <c r="D2372" s="6">
        <f t="shared" si="37"/>
        <v>38929</v>
      </c>
    </row>
    <row r="2373" spans="1:4" x14ac:dyDescent="0.25">
      <c r="A2373" s="6">
        <v>38915</v>
      </c>
      <c r="B2373" s="7">
        <v>4.3</v>
      </c>
      <c r="C2373" s="7">
        <v>4.2</v>
      </c>
      <c r="D2373" s="6">
        <f t="shared" si="37"/>
        <v>38929</v>
      </c>
    </row>
    <row r="2374" spans="1:4" x14ac:dyDescent="0.25">
      <c r="A2374" s="6">
        <v>38916</v>
      </c>
      <c r="B2374" s="7">
        <v>4.3</v>
      </c>
      <c r="C2374" s="7">
        <v>4.1900000000000004</v>
      </c>
      <c r="D2374" s="6">
        <f t="shared" si="37"/>
        <v>38929</v>
      </c>
    </row>
    <row r="2375" spans="1:4" x14ac:dyDescent="0.25">
      <c r="A2375" s="6">
        <v>38917</v>
      </c>
      <c r="B2375" s="7">
        <v>4.28</v>
      </c>
      <c r="C2375" s="7">
        <v>4.1900000000000004</v>
      </c>
      <c r="D2375" s="6">
        <f t="shared" si="37"/>
        <v>38929</v>
      </c>
    </row>
    <row r="2376" spans="1:4" x14ac:dyDescent="0.25">
      <c r="A2376" s="6">
        <v>38918</v>
      </c>
      <c r="B2376" s="7">
        <v>4.2699999999999996</v>
      </c>
      <c r="C2376" s="7">
        <v>4.18</v>
      </c>
      <c r="D2376" s="6">
        <f t="shared" si="37"/>
        <v>38929</v>
      </c>
    </row>
    <row r="2377" spans="1:4" x14ac:dyDescent="0.25">
      <c r="A2377" s="6">
        <v>38919</v>
      </c>
      <c r="B2377" s="7">
        <v>4.26</v>
      </c>
      <c r="C2377" s="7">
        <v>4.17</v>
      </c>
      <c r="D2377" s="6">
        <f t="shared" si="37"/>
        <v>38929</v>
      </c>
    </row>
    <row r="2378" spans="1:4" x14ac:dyDescent="0.25">
      <c r="A2378" s="6">
        <v>38922</v>
      </c>
      <c r="B2378" s="7">
        <v>4.26</v>
      </c>
      <c r="C2378" s="7">
        <v>4.18</v>
      </c>
      <c r="D2378" s="6">
        <f t="shared" si="37"/>
        <v>38929</v>
      </c>
    </row>
    <row r="2379" spans="1:4" x14ac:dyDescent="0.25">
      <c r="A2379" s="6">
        <v>38923</v>
      </c>
      <c r="B2379" s="7">
        <v>4.26</v>
      </c>
      <c r="C2379" s="7">
        <v>4.17</v>
      </c>
      <c r="D2379" s="6">
        <f t="shared" si="37"/>
        <v>38929</v>
      </c>
    </row>
    <row r="2380" spans="1:4" x14ac:dyDescent="0.25">
      <c r="A2380" s="6">
        <v>38924</v>
      </c>
      <c r="B2380" s="7">
        <v>4.24</v>
      </c>
      <c r="C2380" s="7">
        <v>4.18</v>
      </c>
      <c r="D2380" s="6">
        <f t="shared" si="37"/>
        <v>38929</v>
      </c>
    </row>
    <row r="2381" spans="1:4" x14ac:dyDescent="0.25">
      <c r="A2381" s="6">
        <v>38925</v>
      </c>
      <c r="B2381" s="7">
        <v>4.26</v>
      </c>
      <c r="C2381" s="7">
        <v>4.1900000000000004</v>
      </c>
      <c r="D2381" s="6">
        <f t="shared" si="37"/>
        <v>38929</v>
      </c>
    </row>
    <row r="2382" spans="1:4" x14ac:dyDescent="0.25">
      <c r="A2382" s="6">
        <v>38926</v>
      </c>
      <c r="B2382" s="7">
        <v>4.26</v>
      </c>
      <c r="C2382" s="7">
        <v>4.18</v>
      </c>
      <c r="D2382" s="6">
        <f t="shared" si="37"/>
        <v>38929</v>
      </c>
    </row>
    <row r="2383" spans="1:4" x14ac:dyDescent="0.25">
      <c r="A2383" s="6">
        <v>38929</v>
      </c>
      <c r="B2383" s="7">
        <v>4.25</v>
      </c>
      <c r="C2383" s="7">
        <v>4.18</v>
      </c>
      <c r="D2383" s="6">
        <f t="shared" si="37"/>
        <v>38929</v>
      </c>
    </row>
    <row r="2384" spans="1:4" x14ac:dyDescent="0.25">
      <c r="A2384" s="6">
        <v>38930</v>
      </c>
      <c r="B2384" s="7">
        <v>4.2699999999999996</v>
      </c>
      <c r="C2384" s="7">
        <v>4.2</v>
      </c>
      <c r="D2384" s="6">
        <f t="shared" si="37"/>
        <v>38960</v>
      </c>
    </row>
    <row r="2385" spans="1:4" x14ac:dyDescent="0.25">
      <c r="A2385" s="6">
        <v>38931</v>
      </c>
      <c r="B2385" s="7">
        <v>4.2699999999999996</v>
      </c>
      <c r="C2385" s="7">
        <v>4.2</v>
      </c>
      <c r="D2385" s="6">
        <f t="shared" si="37"/>
        <v>38960</v>
      </c>
    </row>
    <row r="2386" spans="1:4" x14ac:dyDescent="0.25">
      <c r="A2386" s="6">
        <v>38932</v>
      </c>
      <c r="B2386" s="7">
        <v>4.26</v>
      </c>
      <c r="C2386" s="7">
        <v>4.1900000000000004</v>
      </c>
      <c r="D2386" s="6">
        <f t="shared" si="37"/>
        <v>38960</v>
      </c>
    </row>
    <row r="2387" spans="1:4" x14ac:dyDescent="0.25">
      <c r="A2387" s="6">
        <v>38933</v>
      </c>
      <c r="B2387" s="7">
        <v>4.2699999999999996</v>
      </c>
      <c r="C2387" s="7">
        <v>4.1900000000000004</v>
      </c>
      <c r="D2387" s="6">
        <f t="shared" si="37"/>
        <v>38960</v>
      </c>
    </row>
    <row r="2388" spans="1:4" x14ac:dyDescent="0.25">
      <c r="A2388" s="6">
        <v>38936</v>
      </c>
      <c r="B2388" s="7">
        <v>4.26</v>
      </c>
      <c r="C2388" s="7">
        <v>4.18</v>
      </c>
      <c r="D2388" s="6">
        <f t="shared" si="37"/>
        <v>38960</v>
      </c>
    </row>
    <row r="2389" spans="1:4" x14ac:dyDescent="0.25">
      <c r="A2389" s="6">
        <v>38937</v>
      </c>
      <c r="B2389" s="7">
        <v>4.24</v>
      </c>
      <c r="C2389" s="7">
        <v>4.1900000000000004</v>
      </c>
      <c r="D2389" s="6">
        <f t="shared" si="37"/>
        <v>38960</v>
      </c>
    </row>
    <row r="2390" spans="1:4" x14ac:dyDescent="0.25">
      <c r="A2390" s="6">
        <v>38938</v>
      </c>
      <c r="B2390" s="7">
        <v>4.24</v>
      </c>
      <c r="C2390" s="7">
        <v>4.1900000000000004</v>
      </c>
      <c r="D2390" s="6">
        <f t="shared" si="37"/>
        <v>38960</v>
      </c>
    </row>
    <row r="2391" spans="1:4" x14ac:dyDescent="0.25">
      <c r="A2391" s="6">
        <v>38939</v>
      </c>
      <c r="B2391" s="7">
        <v>4.24</v>
      </c>
      <c r="C2391" s="7">
        <v>4.1900000000000004</v>
      </c>
      <c r="D2391" s="6">
        <f t="shared" si="37"/>
        <v>38960</v>
      </c>
    </row>
    <row r="2392" spans="1:4" x14ac:dyDescent="0.25">
      <c r="A2392" s="6">
        <v>38940</v>
      </c>
      <c r="B2392" s="7">
        <v>4.25</v>
      </c>
      <c r="C2392" s="7">
        <v>4.18</v>
      </c>
      <c r="D2392" s="6">
        <f t="shared" si="37"/>
        <v>38960</v>
      </c>
    </row>
    <row r="2393" spans="1:4" x14ac:dyDescent="0.25">
      <c r="A2393" s="6">
        <v>38943</v>
      </c>
      <c r="B2393" s="7">
        <v>4.26</v>
      </c>
      <c r="C2393" s="7">
        <v>4.2</v>
      </c>
      <c r="D2393" s="6">
        <f t="shared" si="37"/>
        <v>38960</v>
      </c>
    </row>
    <row r="2394" spans="1:4" x14ac:dyDescent="0.25">
      <c r="A2394" s="6">
        <v>38945</v>
      </c>
      <c r="B2394" s="7">
        <v>4.26</v>
      </c>
      <c r="C2394" s="7">
        <v>4.18</v>
      </c>
      <c r="D2394" s="6">
        <f t="shared" si="37"/>
        <v>38960</v>
      </c>
    </row>
    <row r="2395" spans="1:4" x14ac:dyDescent="0.25">
      <c r="A2395" s="6">
        <v>38946</v>
      </c>
      <c r="B2395" s="7">
        <v>4.26</v>
      </c>
      <c r="C2395" s="7">
        <v>4.1900000000000004</v>
      </c>
      <c r="D2395" s="6">
        <f t="shared" si="37"/>
        <v>38960</v>
      </c>
    </row>
    <row r="2396" spans="1:4" x14ac:dyDescent="0.25">
      <c r="A2396" s="6">
        <v>38947</v>
      </c>
      <c r="B2396" s="7">
        <v>4.26</v>
      </c>
      <c r="C2396" s="7">
        <v>4.2</v>
      </c>
      <c r="D2396" s="6">
        <f t="shared" si="37"/>
        <v>38960</v>
      </c>
    </row>
    <row r="2397" spans="1:4" x14ac:dyDescent="0.25">
      <c r="A2397" s="6">
        <v>38950</v>
      </c>
      <c r="B2397" s="7">
        <v>4.2699999999999996</v>
      </c>
      <c r="C2397" s="7">
        <v>4.2</v>
      </c>
      <c r="D2397" s="6">
        <f t="shared" si="37"/>
        <v>38960</v>
      </c>
    </row>
    <row r="2398" spans="1:4" x14ac:dyDescent="0.25">
      <c r="A2398" s="6">
        <v>38951</v>
      </c>
      <c r="B2398" s="7">
        <v>4.29</v>
      </c>
      <c r="C2398" s="7">
        <v>4.2</v>
      </c>
      <c r="D2398" s="6">
        <f t="shared" si="37"/>
        <v>38960</v>
      </c>
    </row>
    <row r="2399" spans="1:4" x14ac:dyDescent="0.25">
      <c r="A2399" s="6">
        <v>38952</v>
      </c>
      <c r="B2399" s="7">
        <v>4.29</v>
      </c>
      <c r="C2399" s="7">
        <v>4.2</v>
      </c>
      <c r="D2399" s="6">
        <f t="shared" si="37"/>
        <v>38960</v>
      </c>
    </row>
    <row r="2400" spans="1:4" x14ac:dyDescent="0.25">
      <c r="A2400" s="6">
        <v>38953</v>
      </c>
      <c r="B2400" s="7">
        <v>4.29</v>
      </c>
      <c r="C2400" s="7">
        <v>4.2</v>
      </c>
      <c r="D2400" s="6">
        <f t="shared" si="37"/>
        <v>38960</v>
      </c>
    </row>
    <row r="2401" spans="1:4" x14ac:dyDescent="0.25">
      <c r="A2401" s="6">
        <v>38954</v>
      </c>
      <c r="B2401" s="7">
        <v>4.29</v>
      </c>
      <c r="C2401" s="7">
        <v>4.2</v>
      </c>
      <c r="D2401" s="6">
        <f t="shared" si="37"/>
        <v>38960</v>
      </c>
    </row>
    <row r="2402" spans="1:4" x14ac:dyDescent="0.25">
      <c r="A2402" s="6">
        <v>38957</v>
      </c>
      <c r="B2402" s="7">
        <v>4.3</v>
      </c>
      <c r="C2402" s="7">
        <v>4.21</v>
      </c>
      <c r="D2402" s="6">
        <f t="shared" si="37"/>
        <v>38960</v>
      </c>
    </row>
    <row r="2403" spans="1:4" x14ac:dyDescent="0.25">
      <c r="A2403" s="6">
        <v>38958</v>
      </c>
      <c r="B2403" s="7">
        <v>4.3</v>
      </c>
      <c r="C2403" s="7">
        <v>4.2</v>
      </c>
      <c r="D2403" s="6">
        <f t="shared" si="37"/>
        <v>38960</v>
      </c>
    </row>
    <row r="2404" spans="1:4" x14ac:dyDescent="0.25">
      <c r="A2404" s="6">
        <v>38959</v>
      </c>
      <c r="B2404" s="7">
        <v>4.3</v>
      </c>
      <c r="C2404" s="7">
        <v>4.1900000000000004</v>
      </c>
      <c r="D2404" s="6">
        <f t="shared" si="37"/>
        <v>38960</v>
      </c>
    </row>
    <row r="2405" spans="1:4" x14ac:dyDescent="0.25">
      <c r="A2405" s="6">
        <v>38960</v>
      </c>
      <c r="B2405" s="7">
        <v>4.3</v>
      </c>
      <c r="C2405" s="7">
        <v>4.1900000000000004</v>
      </c>
      <c r="D2405" s="6">
        <f t="shared" si="37"/>
        <v>38960</v>
      </c>
    </row>
    <row r="2406" spans="1:4" x14ac:dyDescent="0.25">
      <c r="A2406" s="6">
        <v>38961</v>
      </c>
      <c r="B2406" s="7">
        <v>4.3</v>
      </c>
      <c r="C2406" s="7">
        <v>4.2</v>
      </c>
      <c r="D2406" s="6">
        <f t="shared" si="37"/>
        <v>38990</v>
      </c>
    </row>
    <row r="2407" spans="1:4" x14ac:dyDescent="0.25">
      <c r="A2407" s="6">
        <v>38964</v>
      </c>
      <c r="B2407" s="7">
        <v>4.3099999999999996</v>
      </c>
      <c r="C2407" s="7">
        <v>4.2</v>
      </c>
      <c r="D2407" s="6">
        <f t="shared" si="37"/>
        <v>38990</v>
      </c>
    </row>
    <row r="2408" spans="1:4" x14ac:dyDescent="0.25">
      <c r="A2408" s="6">
        <v>38965</v>
      </c>
      <c r="B2408" s="7">
        <v>4.3099999999999996</v>
      </c>
      <c r="C2408" s="7">
        <v>4.2</v>
      </c>
      <c r="D2408" s="6">
        <f t="shared" si="37"/>
        <v>38990</v>
      </c>
    </row>
    <row r="2409" spans="1:4" x14ac:dyDescent="0.25">
      <c r="A2409" s="6">
        <v>38966</v>
      </c>
      <c r="B2409" s="7">
        <v>4.3099999999999996</v>
      </c>
      <c r="C2409" s="7">
        <v>4.2</v>
      </c>
      <c r="D2409" s="6">
        <f t="shared" si="37"/>
        <v>38990</v>
      </c>
    </row>
    <row r="2410" spans="1:4" x14ac:dyDescent="0.25">
      <c r="A2410" s="6">
        <v>38967</v>
      </c>
      <c r="B2410" s="7">
        <v>4.3499999999999996</v>
      </c>
      <c r="C2410" s="7">
        <v>4.21</v>
      </c>
      <c r="D2410" s="6">
        <f t="shared" si="37"/>
        <v>38990</v>
      </c>
    </row>
    <row r="2411" spans="1:4" x14ac:dyDescent="0.25">
      <c r="A2411" s="6">
        <v>38968</v>
      </c>
      <c r="B2411" s="7">
        <v>4.3600000000000003</v>
      </c>
      <c r="C2411" s="7">
        <v>4.21</v>
      </c>
      <c r="D2411" s="6">
        <f t="shared" si="37"/>
        <v>38990</v>
      </c>
    </row>
    <row r="2412" spans="1:4" x14ac:dyDescent="0.25">
      <c r="A2412" s="6">
        <v>38971</v>
      </c>
      <c r="B2412" s="7">
        <v>4.3600000000000003</v>
      </c>
      <c r="C2412" s="7">
        <v>4.21</v>
      </c>
      <c r="D2412" s="6">
        <f t="shared" si="37"/>
        <v>38990</v>
      </c>
    </row>
    <row r="2413" spans="1:4" x14ac:dyDescent="0.25">
      <c r="A2413" s="6">
        <v>38972</v>
      </c>
      <c r="B2413" s="7">
        <v>4.3600000000000003</v>
      </c>
      <c r="C2413" s="7">
        <v>4.2</v>
      </c>
      <c r="D2413" s="6">
        <f t="shared" si="37"/>
        <v>38990</v>
      </c>
    </row>
    <row r="2414" spans="1:4" x14ac:dyDescent="0.25">
      <c r="A2414" s="6">
        <v>38973</v>
      </c>
      <c r="B2414" s="7">
        <v>4.3600000000000003</v>
      </c>
      <c r="C2414" s="7">
        <v>4.21</v>
      </c>
      <c r="D2414" s="6">
        <f t="shared" si="37"/>
        <v>38990</v>
      </c>
    </row>
    <row r="2415" spans="1:4" x14ac:dyDescent="0.25">
      <c r="A2415" s="6">
        <v>38974</v>
      </c>
      <c r="B2415" s="7">
        <v>4.37</v>
      </c>
      <c r="C2415" s="7">
        <v>4.2</v>
      </c>
      <c r="D2415" s="6">
        <f t="shared" si="37"/>
        <v>38990</v>
      </c>
    </row>
    <row r="2416" spans="1:4" x14ac:dyDescent="0.25">
      <c r="A2416" s="6">
        <v>38975</v>
      </c>
      <c r="B2416" s="7">
        <v>4.4000000000000004</v>
      </c>
      <c r="C2416" s="7">
        <v>4.21</v>
      </c>
      <c r="D2416" s="6">
        <f t="shared" si="37"/>
        <v>38990</v>
      </c>
    </row>
    <row r="2417" spans="1:4" x14ac:dyDescent="0.25">
      <c r="A2417" s="6">
        <v>38978</v>
      </c>
      <c r="B2417" s="7">
        <v>4.4000000000000004</v>
      </c>
      <c r="C2417" s="7">
        <v>4.21</v>
      </c>
      <c r="D2417" s="6">
        <f t="shared" si="37"/>
        <v>38990</v>
      </c>
    </row>
    <row r="2418" spans="1:4" x14ac:dyDescent="0.25">
      <c r="A2418" s="6">
        <v>38979</v>
      </c>
      <c r="B2418" s="7">
        <v>4.41</v>
      </c>
      <c r="C2418" s="7">
        <v>4.2300000000000004</v>
      </c>
      <c r="D2418" s="6">
        <f t="shared" si="37"/>
        <v>38990</v>
      </c>
    </row>
    <row r="2419" spans="1:4" x14ac:dyDescent="0.25">
      <c r="A2419" s="6">
        <v>38980</v>
      </c>
      <c r="B2419" s="7">
        <v>4.41</v>
      </c>
      <c r="C2419" s="7">
        <v>4.22</v>
      </c>
      <c r="D2419" s="6">
        <f t="shared" si="37"/>
        <v>38990</v>
      </c>
    </row>
    <row r="2420" spans="1:4" x14ac:dyDescent="0.25">
      <c r="A2420" s="6">
        <v>38981</v>
      </c>
      <c r="B2420" s="7">
        <v>4.4000000000000004</v>
      </c>
      <c r="C2420" s="7">
        <v>4.21</v>
      </c>
      <c r="D2420" s="6">
        <f t="shared" si="37"/>
        <v>38990</v>
      </c>
    </row>
    <row r="2421" spans="1:4" x14ac:dyDescent="0.25">
      <c r="A2421" s="6">
        <v>38982</v>
      </c>
      <c r="B2421" s="7">
        <v>4.41</v>
      </c>
      <c r="C2421" s="7">
        <v>4.21</v>
      </c>
      <c r="D2421" s="6">
        <f t="shared" si="37"/>
        <v>38990</v>
      </c>
    </row>
    <row r="2422" spans="1:4" x14ac:dyDescent="0.25">
      <c r="A2422" s="6">
        <v>38985</v>
      </c>
      <c r="B2422" s="7">
        <v>4.42</v>
      </c>
      <c r="C2422" s="7">
        <v>4.22</v>
      </c>
      <c r="D2422" s="6">
        <f t="shared" si="37"/>
        <v>38990</v>
      </c>
    </row>
    <row r="2423" spans="1:4" x14ac:dyDescent="0.25">
      <c r="A2423" s="6">
        <v>38986</v>
      </c>
      <c r="B2423" s="7">
        <v>4.41</v>
      </c>
      <c r="C2423" s="7">
        <v>4.21</v>
      </c>
      <c r="D2423" s="6">
        <f t="shared" si="37"/>
        <v>38990</v>
      </c>
    </row>
    <row r="2424" spans="1:4" x14ac:dyDescent="0.25">
      <c r="A2424" s="6">
        <v>38987</v>
      </c>
      <c r="B2424" s="7">
        <v>4.41</v>
      </c>
      <c r="C2424" s="7">
        <v>4.2</v>
      </c>
      <c r="D2424" s="6">
        <f t="shared" si="37"/>
        <v>38990</v>
      </c>
    </row>
    <row r="2425" spans="1:4" x14ac:dyDescent="0.25">
      <c r="A2425" s="6">
        <v>38988</v>
      </c>
      <c r="B2425" s="7">
        <v>4.41</v>
      </c>
      <c r="C2425" s="7">
        <v>4.21</v>
      </c>
      <c r="D2425" s="6">
        <f t="shared" si="37"/>
        <v>38990</v>
      </c>
    </row>
    <row r="2426" spans="1:4" x14ac:dyDescent="0.25">
      <c r="A2426" s="6">
        <v>38989</v>
      </c>
      <c r="B2426" s="7">
        <v>4.43</v>
      </c>
      <c r="C2426" s="7">
        <v>4.22</v>
      </c>
      <c r="D2426" s="6">
        <f t="shared" si="37"/>
        <v>38990</v>
      </c>
    </row>
    <row r="2427" spans="1:4" x14ac:dyDescent="0.25">
      <c r="A2427" s="6">
        <v>38992</v>
      </c>
      <c r="B2427" s="7">
        <v>4.4400000000000004</v>
      </c>
      <c r="C2427" s="7">
        <v>4.22</v>
      </c>
      <c r="D2427" s="6">
        <f t="shared" si="37"/>
        <v>39021</v>
      </c>
    </row>
    <row r="2428" spans="1:4" x14ac:dyDescent="0.25">
      <c r="A2428" s="6">
        <v>38993</v>
      </c>
      <c r="B2428" s="7">
        <v>4.4400000000000004</v>
      </c>
      <c r="C2428" s="7">
        <v>4.2300000000000004</v>
      </c>
      <c r="D2428" s="6">
        <f t="shared" si="37"/>
        <v>39021</v>
      </c>
    </row>
    <row r="2429" spans="1:4" x14ac:dyDescent="0.25">
      <c r="A2429" s="6">
        <v>38994</v>
      </c>
      <c r="B2429" s="7">
        <v>4.45</v>
      </c>
      <c r="C2429" s="7">
        <v>4.2300000000000004</v>
      </c>
      <c r="D2429" s="6">
        <f t="shared" si="37"/>
        <v>39021</v>
      </c>
    </row>
    <row r="2430" spans="1:4" x14ac:dyDescent="0.25">
      <c r="A2430" s="6">
        <v>38995</v>
      </c>
      <c r="B2430" s="7">
        <v>4.4400000000000004</v>
      </c>
      <c r="C2430" s="7">
        <v>4.24</v>
      </c>
      <c r="D2430" s="6">
        <f t="shared" si="37"/>
        <v>39021</v>
      </c>
    </row>
    <row r="2431" spans="1:4" x14ac:dyDescent="0.25">
      <c r="A2431" s="6">
        <v>38996</v>
      </c>
      <c r="B2431" s="7">
        <v>4.4400000000000004</v>
      </c>
      <c r="C2431" s="7">
        <v>4.22</v>
      </c>
      <c r="D2431" s="6">
        <f t="shared" si="37"/>
        <v>39021</v>
      </c>
    </row>
    <row r="2432" spans="1:4" x14ac:dyDescent="0.25">
      <c r="A2432" s="6">
        <v>38999</v>
      </c>
      <c r="B2432" s="7">
        <v>4.42</v>
      </c>
      <c r="C2432" s="7">
        <v>4.2300000000000004</v>
      </c>
      <c r="D2432" s="6">
        <f t="shared" si="37"/>
        <v>39021</v>
      </c>
    </row>
    <row r="2433" spans="1:4" x14ac:dyDescent="0.25">
      <c r="A2433" s="6">
        <v>39000</v>
      </c>
      <c r="B2433" s="7">
        <v>4.42</v>
      </c>
      <c r="C2433" s="7">
        <v>4.2300000000000004</v>
      </c>
      <c r="D2433" s="6">
        <f t="shared" si="37"/>
        <v>39021</v>
      </c>
    </row>
    <row r="2434" spans="1:4" x14ac:dyDescent="0.25">
      <c r="A2434" s="6">
        <v>39001</v>
      </c>
      <c r="B2434" s="7">
        <v>4.42</v>
      </c>
      <c r="C2434" s="7">
        <v>4.2300000000000004</v>
      </c>
      <c r="D2434" s="6">
        <f t="shared" si="37"/>
        <v>39021</v>
      </c>
    </row>
    <row r="2435" spans="1:4" x14ac:dyDescent="0.25">
      <c r="A2435" s="6">
        <v>39002</v>
      </c>
      <c r="B2435" s="7">
        <v>4.4400000000000004</v>
      </c>
      <c r="C2435" s="7">
        <v>4.24</v>
      </c>
      <c r="D2435" s="6">
        <f t="shared" ref="D2435:D2498" si="38">EOMONTH(A2435,0)</f>
        <v>39021</v>
      </c>
    </row>
    <row r="2436" spans="1:4" x14ac:dyDescent="0.25">
      <c r="A2436" s="6">
        <v>39003</v>
      </c>
      <c r="B2436" s="7">
        <v>4.43</v>
      </c>
      <c r="C2436" s="7">
        <v>4.22</v>
      </c>
      <c r="D2436" s="6">
        <f t="shared" si="38"/>
        <v>39021</v>
      </c>
    </row>
    <row r="2437" spans="1:4" x14ac:dyDescent="0.25">
      <c r="A2437" s="6">
        <v>39006</v>
      </c>
      <c r="B2437" s="7">
        <v>4.43</v>
      </c>
      <c r="C2437" s="7">
        <v>4.21</v>
      </c>
      <c r="D2437" s="6">
        <f t="shared" si="38"/>
        <v>39021</v>
      </c>
    </row>
    <row r="2438" spans="1:4" x14ac:dyDescent="0.25">
      <c r="A2438" s="6">
        <v>39007</v>
      </c>
      <c r="B2438" s="7">
        <v>4.42</v>
      </c>
      <c r="C2438" s="7">
        <v>4.21</v>
      </c>
      <c r="D2438" s="6">
        <f t="shared" si="38"/>
        <v>39021</v>
      </c>
    </row>
    <row r="2439" spans="1:4" x14ac:dyDescent="0.25">
      <c r="A2439" s="6">
        <v>39008</v>
      </c>
      <c r="B2439" s="7">
        <v>4.41</v>
      </c>
      <c r="C2439" s="7">
        <v>4.22</v>
      </c>
      <c r="D2439" s="6">
        <f t="shared" si="38"/>
        <v>39021</v>
      </c>
    </row>
    <row r="2440" spans="1:4" x14ac:dyDescent="0.25">
      <c r="A2440" s="6">
        <v>39009</v>
      </c>
      <c r="B2440" s="7">
        <v>4.4000000000000004</v>
      </c>
      <c r="C2440" s="7">
        <v>4.2</v>
      </c>
      <c r="D2440" s="6">
        <f t="shared" si="38"/>
        <v>39021</v>
      </c>
    </row>
    <row r="2441" spans="1:4" x14ac:dyDescent="0.25">
      <c r="A2441" s="6">
        <v>39010</v>
      </c>
      <c r="B2441" s="7">
        <v>4.38</v>
      </c>
      <c r="C2441" s="7">
        <v>4.21</v>
      </c>
      <c r="D2441" s="6">
        <f t="shared" si="38"/>
        <v>39021</v>
      </c>
    </row>
    <row r="2442" spans="1:4" x14ac:dyDescent="0.25">
      <c r="A2442" s="6">
        <v>39013</v>
      </c>
      <c r="B2442" s="7">
        <v>4.37</v>
      </c>
      <c r="C2442" s="7">
        <v>4.2</v>
      </c>
      <c r="D2442" s="6">
        <f t="shared" si="38"/>
        <v>39021</v>
      </c>
    </row>
    <row r="2443" spans="1:4" x14ac:dyDescent="0.25">
      <c r="A2443" s="6">
        <v>39014</v>
      </c>
      <c r="B2443" s="7">
        <v>4.3600000000000003</v>
      </c>
      <c r="C2443" s="7">
        <v>4.21</v>
      </c>
      <c r="D2443" s="6">
        <f t="shared" si="38"/>
        <v>39021</v>
      </c>
    </row>
    <row r="2444" spans="1:4" x14ac:dyDescent="0.25">
      <c r="A2444" s="6">
        <v>39015</v>
      </c>
      <c r="B2444" s="7">
        <v>4.3600000000000003</v>
      </c>
      <c r="C2444" s="7">
        <v>4.2</v>
      </c>
      <c r="D2444" s="6">
        <f t="shared" si="38"/>
        <v>39021</v>
      </c>
    </row>
    <row r="2445" spans="1:4" x14ac:dyDescent="0.25">
      <c r="A2445" s="6">
        <v>39016</v>
      </c>
      <c r="B2445" s="7">
        <v>4.38</v>
      </c>
      <c r="C2445" s="7">
        <v>4.2</v>
      </c>
      <c r="D2445" s="6">
        <f t="shared" si="38"/>
        <v>39021</v>
      </c>
    </row>
    <row r="2446" spans="1:4" x14ac:dyDescent="0.25">
      <c r="A2446" s="6">
        <v>39017</v>
      </c>
      <c r="B2446" s="7">
        <v>4.3600000000000003</v>
      </c>
      <c r="C2446" s="7">
        <v>4.2</v>
      </c>
      <c r="D2446" s="6">
        <f t="shared" si="38"/>
        <v>39021</v>
      </c>
    </row>
    <row r="2447" spans="1:4" x14ac:dyDescent="0.25">
      <c r="A2447" s="6">
        <v>39020</v>
      </c>
      <c r="B2447" s="7">
        <v>4.3600000000000003</v>
      </c>
      <c r="C2447" s="7">
        <v>4.21</v>
      </c>
      <c r="D2447" s="6">
        <f t="shared" si="38"/>
        <v>39021</v>
      </c>
    </row>
    <row r="2448" spans="1:4" x14ac:dyDescent="0.25">
      <c r="A2448" s="6">
        <v>39021</v>
      </c>
      <c r="B2448" s="7">
        <v>4.3600000000000003</v>
      </c>
      <c r="C2448" s="7">
        <v>4.21</v>
      </c>
      <c r="D2448" s="6">
        <f t="shared" si="38"/>
        <v>39021</v>
      </c>
    </row>
    <row r="2449" spans="1:4" x14ac:dyDescent="0.25">
      <c r="A2449" s="6">
        <v>39023</v>
      </c>
      <c r="B2449" s="7">
        <v>4.34</v>
      </c>
      <c r="C2449" s="7">
        <v>4.2</v>
      </c>
      <c r="D2449" s="6">
        <f t="shared" si="38"/>
        <v>39051</v>
      </c>
    </row>
    <row r="2450" spans="1:4" x14ac:dyDescent="0.25">
      <c r="A2450" s="6">
        <v>39024</v>
      </c>
      <c r="B2450" s="7">
        <v>4.3499999999999996</v>
      </c>
      <c r="C2450" s="7">
        <v>4.21</v>
      </c>
      <c r="D2450" s="6">
        <f t="shared" si="38"/>
        <v>39051</v>
      </c>
    </row>
    <row r="2451" spans="1:4" x14ac:dyDescent="0.25">
      <c r="A2451" s="6">
        <v>39027</v>
      </c>
      <c r="B2451" s="7">
        <v>4.3499999999999996</v>
      </c>
      <c r="C2451" s="7">
        <v>4.21</v>
      </c>
      <c r="D2451" s="6">
        <f t="shared" si="38"/>
        <v>39051</v>
      </c>
    </row>
    <row r="2452" spans="1:4" x14ac:dyDescent="0.25">
      <c r="A2452" s="6">
        <v>39028</v>
      </c>
      <c r="B2452" s="7">
        <v>4.3499999999999996</v>
      </c>
      <c r="C2452" s="7">
        <v>4.2</v>
      </c>
      <c r="D2452" s="6">
        <f t="shared" si="38"/>
        <v>39051</v>
      </c>
    </row>
    <row r="2453" spans="1:4" x14ac:dyDescent="0.25">
      <c r="A2453" s="6">
        <v>39029</v>
      </c>
      <c r="B2453" s="7">
        <v>4.3499999999999996</v>
      </c>
      <c r="C2453" s="7">
        <v>4.2</v>
      </c>
      <c r="D2453" s="6">
        <f t="shared" si="38"/>
        <v>39051</v>
      </c>
    </row>
    <row r="2454" spans="1:4" x14ac:dyDescent="0.25">
      <c r="A2454" s="6">
        <v>39030</v>
      </c>
      <c r="B2454" s="7">
        <v>4.34</v>
      </c>
      <c r="C2454" s="7">
        <v>4.2</v>
      </c>
      <c r="D2454" s="6">
        <f t="shared" si="38"/>
        <v>39051</v>
      </c>
    </row>
    <row r="2455" spans="1:4" x14ac:dyDescent="0.25">
      <c r="A2455" s="6">
        <v>39031</v>
      </c>
      <c r="B2455" s="7">
        <v>4.3499999999999996</v>
      </c>
      <c r="C2455" s="7">
        <v>4.2</v>
      </c>
      <c r="D2455" s="6">
        <f t="shared" si="38"/>
        <v>39051</v>
      </c>
    </row>
    <row r="2456" spans="1:4" x14ac:dyDescent="0.25">
      <c r="A2456" s="6">
        <v>39034</v>
      </c>
      <c r="B2456" s="7">
        <v>4.34</v>
      </c>
      <c r="C2456" s="7">
        <v>4.2</v>
      </c>
      <c r="D2456" s="6">
        <f t="shared" si="38"/>
        <v>39051</v>
      </c>
    </row>
    <row r="2457" spans="1:4" x14ac:dyDescent="0.25">
      <c r="A2457" s="6">
        <v>39035</v>
      </c>
      <c r="B2457" s="7">
        <v>4.34</v>
      </c>
      <c r="C2457" s="7">
        <v>4.2</v>
      </c>
      <c r="D2457" s="6">
        <f t="shared" si="38"/>
        <v>39051</v>
      </c>
    </row>
    <row r="2458" spans="1:4" x14ac:dyDescent="0.25">
      <c r="A2458" s="6">
        <v>39036</v>
      </c>
      <c r="B2458" s="7">
        <v>4.33</v>
      </c>
      <c r="C2458" s="7">
        <v>4.1900000000000004</v>
      </c>
      <c r="D2458" s="6">
        <f t="shared" si="38"/>
        <v>39051</v>
      </c>
    </row>
    <row r="2459" spans="1:4" x14ac:dyDescent="0.25">
      <c r="A2459" s="6">
        <v>39037</v>
      </c>
      <c r="B2459" s="7">
        <v>4.34</v>
      </c>
      <c r="C2459" s="7">
        <v>4.1900000000000004</v>
      </c>
      <c r="D2459" s="6">
        <f t="shared" si="38"/>
        <v>39051</v>
      </c>
    </row>
    <row r="2460" spans="1:4" x14ac:dyDescent="0.25">
      <c r="A2460" s="6">
        <v>39038</v>
      </c>
      <c r="B2460" s="7">
        <v>4.33</v>
      </c>
      <c r="C2460" s="7">
        <v>4.1900000000000004</v>
      </c>
      <c r="D2460" s="6">
        <f t="shared" si="38"/>
        <v>39051</v>
      </c>
    </row>
    <row r="2461" spans="1:4" x14ac:dyDescent="0.25">
      <c r="A2461" s="6">
        <v>39041</v>
      </c>
      <c r="B2461" s="7">
        <v>4.33</v>
      </c>
      <c r="C2461" s="7">
        <v>4.2</v>
      </c>
      <c r="D2461" s="6">
        <f t="shared" si="38"/>
        <v>39051</v>
      </c>
    </row>
    <row r="2462" spans="1:4" x14ac:dyDescent="0.25">
      <c r="A2462" s="6">
        <v>39042</v>
      </c>
      <c r="B2462" s="7">
        <v>4.33</v>
      </c>
      <c r="C2462" s="7">
        <v>4.1900000000000004</v>
      </c>
      <c r="D2462" s="6">
        <f t="shared" si="38"/>
        <v>39051</v>
      </c>
    </row>
    <row r="2463" spans="1:4" x14ac:dyDescent="0.25">
      <c r="A2463" s="6">
        <v>39043</v>
      </c>
      <c r="B2463" s="7">
        <v>4.32</v>
      </c>
      <c r="C2463" s="7">
        <v>4.1900000000000004</v>
      </c>
      <c r="D2463" s="6">
        <f t="shared" si="38"/>
        <v>39051</v>
      </c>
    </row>
    <row r="2464" spans="1:4" x14ac:dyDescent="0.25">
      <c r="A2464" s="6">
        <v>39044</v>
      </c>
      <c r="B2464" s="7">
        <v>4.32</v>
      </c>
      <c r="C2464" s="7">
        <v>4.1900000000000004</v>
      </c>
      <c r="D2464" s="6">
        <f t="shared" si="38"/>
        <v>39051</v>
      </c>
    </row>
    <row r="2465" spans="1:4" x14ac:dyDescent="0.25">
      <c r="A2465" s="6">
        <v>39045</v>
      </c>
      <c r="B2465" s="7">
        <v>4.33</v>
      </c>
      <c r="C2465" s="7">
        <v>4.2</v>
      </c>
      <c r="D2465" s="6">
        <f t="shared" si="38"/>
        <v>39051</v>
      </c>
    </row>
    <row r="2466" spans="1:4" x14ac:dyDescent="0.25">
      <c r="A2466" s="6">
        <v>39048</v>
      </c>
      <c r="B2466" s="7">
        <v>4.32</v>
      </c>
      <c r="C2466" s="7">
        <v>4.1900000000000004</v>
      </c>
      <c r="D2466" s="6">
        <f t="shared" si="38"/>
        <v>39051</v>
      </c>
    </row>
    <row r="2467" spans="1:4" x14ac:dyDescent="0.25">
      <c r="A2467" s="6">
        <v>39049</v>
      </c>
      <c r="B2467" s="7">
        <v>4.33</v>
      </c>
      <c r="C2467" s="7">
        <v>4.1900000000000004</v>
      </c>
      <c r="D2467" s="6">
        <f t="shared" si="38"/>
        <v>39051</v>
      </c>
    </row>
    <row r="2468" spans="1:4" x14ac:dyDescent="0.25">
      <c r="A2468" s="6">
        <v>39050</v>
      </c>
      <c r="B2468" s="7">
        <v>4.34</v>
      </c>
      <c r="C2468" s="7">
        <v>4.2</v>
      </c>
      <c r="D2468" s="6">
        <f t="shared" si="38"/>
        <v>39051</v>
      </c>
    </row>
    <row r="2469" spans="1:4" x14ac:dyDescent="0.25">
      <c r="A2469" s="6">
        <v>39051</v>
      </c>
      <c r="B2469" s="7">
        <v>4.33</v>
      </c>
      <c r="C2469" s="7">
        <v>4.2</v>
      </c>
      <c r="D2469" s="6">
        <f t="shared" si="38"/>
        <v>39051</v>
      </c>
    </row>
    <row r="2470" spans="1:4" x14ac:dyDescent="0.25">
      <c r="A2470" s="6">
        <v>39052</v>
      </c>
      <c r="B2470" s="7">
        <v>4.34</v>
      </c>
      <c r="C2470" s="7">
        <v>4.2</v>
      </c>
      <c r="D2470" s="6">
        <f t="shared" si="38"/>
        <v>39082</v>
      </c>
    </row>
    <row r="2471" spans="1:4" x14ac:dyDescent="0.25">
      <c r="A2471" s="6">
        <v>39055</v>
      </c>
      <c r="B2471" s="7">
        <v>4.32</v>
      </c>
      <c r="C2471" s="7">
        <v>4.1900000000000004</v>
      </c>
      <c r="D2471" s="6">
        <f t="shared" si="38"/>
        <v>39082</v>
      </c>
    </row>
    <row r="2472" spans="1:4" x14ac:dyDescent="0.25">
      <c r="A2472" s="6">
        <v>39056</v>
      </c>
      <c r="B2472" s="7">
        <v>4.32</v>
      </c>
      <c r="C2472" s="7">
        <v>4.2</v>
      </c>
      <c r="D2472" s="6">
        <f t="shared" si="38"/>
        <v>39082</v>
      </c>
    </row>
    <row r="2473" spans="1:4" x14ac:dyDescent="0.25">
      <c r="A2473" s="6">
        <v>39057</v>
      </c>
      <c r="B2473" s="7">
        <v>4.32</v>
      </c>
      <c r="C2473" s="7">
        <v>4.2</v>
      </c>
      <c r="D2473" s="6">
        <f t="shared" si="38"/>
        <v>39082</v>
      </c>
    </row>
    <row r="2474" spans="1:4" x14ac:dyDescent="0.25">
      <c r="A2474" s="6">
        <v>39058</v>
      </c>
      <c r="B2474" s="7">
        <v>4.3099999999999996</v>
      </c>
      <c r="C2474" s="7">
        <v>4.2</v>
      </c>
      <c r="D2474" s="6">
        <f t="shared" si="38"/>
        <v>39082</v>
      </c>
    </row>
    <row r="2475" spans="1:4" x14ac:dyDescent="0.25">
      <c r="A2475" s="6">
        <v>39059</v>
      </c>
      <c r="B2475" s="7">
        <v>4.3099999999999996</v>
      </c>
      <c r="C2475" s="7">
        <v>4.2</v>
      </c>
      <c r="D2475" s="6">
        <f t="shared" si="38"/>
        <v>39082</v>
      </c>
    </row>
    <row r="2476" spans="1:4" x14ac:dyDescent="0.25">
      <c r="A2476" s="6">
        <v>39062</v>
      </c>
      <c r="B2476" s="7">
        <v>4.3099999999999996</v>
      </c>
      <c r="C2476" s="7">
        <v>4.2</v>
      </c>
      <c r="D2476" s="6">
        <f t="shared" si="38"/>
        <v>39082</v>
      </c>
    </row>
    <row r="2477" spans="1:4" x14ac:dyDescent="0.25">
      <c r="A2477" s="6">
        <v>39063</v>
      </c>
      <c r="B2477" s="7">
        <v>4.3</v>
      </c>
      <c r="C2477" s="7">
        <v>4.1900000000000004</v>
      </c>
      <c r="D2477" s="6">
        <f t="shared" si="38"/>
        <v>39082</v>
      </c>
    </row>
    <row r="2478" spans="1:4" x14ac:dyDescent="0.25">
      <c r="A2478" s="6">
        <v>39064</v>
      </c>
      <c r="B2478" s="7">
        <v>4.29</v>
      </c>
      <c r="C2478" s="7">
        <v>4.1900000000000004</v>
      </c>
      <c r="D2478" s="6">
        <f t="shared" si="38"/>
        <v>39082</v>
      </c>
    </row>
    <row r="2479" spans="1:4" x14ac:dyDescent="0.25">
      <c r="A2479" s="6">
        <v>39065</v>
      </c>
      <c r="B2479" s="7">
        <v>4.3099999999999996</v>
      </c>
      <c r="C2479" s="7">
        <v>4.2</v>
      </c>
      <c r="D2479" s="6">
        <f t="shared" si="38"/>
        <v>39082</v>
      </c>
    </row>
    <row r="2480" spans="1:4" x14ac:dyDescent="0.25">
      <c r="A2480" s="6">
        <v>39066</v>
      </c>
      <c r="B2480" s="7">
        <v>4.3</v>
      </c>
      <c r="C2480" s="7">
        <v>4.2</v>
      </c>
      <c r="D2480" s="6">
        <f t="shared" si="38"/>
        <v>39082</v>
      </c>
    </row>
    <row r="2481" spans="1:4" x14ac:dyDescent="0.25">
      <c r="A2481" s="6">
        <v>39069</v>
      </c>
      <c r="B2481" s="7">
        <v>4.3099999999999996</v>
      </c>
      <c r="C2481" s="7">
        <v>4.2</v>
      </c>
      <c r="D2481" s="6">
        <f t="shared" si="38"/>
        <v>39082</v>
      </c>
    </row>
    <row r="2482" spans="1:4" x14ac:dyDescent="0.25">
      <c r="A2482" s="6">
        <v>39070</v>
      </c>
      <c r="B2482" s="7">
        <v>4.3099999999999996</v>
      </c>
      <c r="C2482" s="7">
        <v>4.2</v>
      </c>
      <c r="D2482" s="6">
        <f t="shared" si="38"/>
        <v>39082</v>
      </c>
    </row>
    <row r="2483" spans="1:4" x14ac:dyDescent="0.25">
      <c r="A2483" s="6">
        <v>39071</v>
      </c>
      <c r="B2483" s="7">
        <v>4.3099999999999996</v>
      </c>
      <c r="C2483" s="7">
        <v>4.2</v>
      </c>
      <c r="D2483" s="6">
        <f t="shared" si="38"/>
        <v>39082</v>
      </c>
    </row>
    <row r="2484" spans="1:4" x14ac:dyDescent="0.25">
      <c r="A2484" s="6">
        <v>39072</v>
      </c>
      <c r="B2484" s="7">
        <v>4.3099999999999996</v>
      </c>
      <c r="C2484" s="7">
        <v>4.21</v>
      </c>
      <c r="D2484" s="6">
        <f t="shared" si="38"/>
        <v>39082</v>
      </c>
    </row>
    <row r="2485" spans="1:4" x14ac:dyDescent="0.25">
      <c r="A2485" s="6">
        <v>39073</v>
      </c>
      <c r="B2485" s="7">
        <v>4.3099999999999996</v>
      </c>
      <c r="C2485" s="7">
        <v>4.21</v>
      </c>
      <c r="D2485" s="6">
        <f t="shared" si="38"/>
        <v>39082</v>
      </c>
    </row>
    <row r="2486" spans="1:4" x14ac:dyDescent="0.25">
      <c r="A2486" s="6">
        <v>39078</v>
      </c>
      <c r="B2486" s="7">
        <v>4.3</v>
      </c>
      <c r="C2486" s="7">
        <v>4.2</v>
      </c>
      <c r="D2486" s="6">
        <f t="shared" si="38"/>
        <v>39082</v>
      </c>
    </row>
    <row r="2487" spans="1:4" x14ac:dyDescent="0.25">
      <c r="A2487" s="6">
        <v>39079</v>
      </c>
      <c r="B2487" s="7">
        <v>4.3099999999999996</v>
      </c>
      <c r="C2487" s="7">
        <v>4.2</v>
      </c>
      <c r="D2487" s="6">
        <f t="shared" si="38"/>
        <v>39082</v>
      </c>
    </row>
    <row r="2488" spans="1:4" x14ac:dyDescent="0.25">
      <c r="A2488" s="6">
        <v>39080</v>
      </c>
      <c r="B2488" s="7">
        <v>4.3</v>
      </c>
      <c r="C2488" s="7">
        <v>4.2</v>
      </c>
      <c r="D2488" s="6">
        <f t="shared" si="38"/>
        <v>39082</v>
      </c>
    </row>
    <row r="2489" spans="1:4" x14ac:dyDescent="0.25">
      <c r="A2489" s="6">
        <v>39084</v>
      </c>
      <c r="B2489" s="7">
        <v>4.3099999999999996</v>
      </c>
      <c r="C2489" s="7">
        <v>4.21</v>
      </c>
      <c r="D2489" s="6">
        <f t="shared" si="38"/>
        <v>39113</v>
      </c>
    </row>
    <row r="2490" spans="1:4" x14ac:dyDescent="0.25">
      <c r="A2490" s="6">
        <v>39085</v>
      </c>
      <c r="B2490" s="7">
        <v>4.3099999999999996</v>
      </c>
      <c r="C2490" s="7">
        <v>4.21</v>
      </c>
      <c r="D2490" s="6">
        <f t="shared" si="38"/>
        <v>39113</v>
      </c>
    </row>
    <row r="2491" spans="1:4" x14ac:dyDescent="0.25">
      <c r="A2491" s="6">
        <v>39086</v>
      </c>
      <c r="B2491" s="7">
        <v>4.3099999999999996</v>
      </c>
      <c r="C2491" s="7">
        <v>4.2</v>
      </c>
      <c r="D2491" s="6">
        <f t="shared" si="38"/>
        <v>39113</v>
      </c>
    </row>
    <row r="2492" spans="1:4" x14ac:dyDescent="0.25">
      <c r="A2492" s="6">
        <v>39087</v>
      </c>
      <c r="B2492" s="7">
        <v>4.3099999999999996</v>
      </c>
      <c r="C2492" s="7">
        <v>4.2</v>
      </c>
      <c r="D2492" s="6">
        <f t="shared" si="38"/>
        <v>39113</v>
      </c>
    </row>
    <row r="2493" spans="1:4" x14ac:dyDescent="0.25">
      <c r="A2493" s="6">
        <v>39090</v>
      </c>
      <c r="B2493" s="7">
        <v>4.3</v>
      </c>
      <c r="C2493" s="7">
        <v>4.2</v>
      </c>
      <c r="D2493" s="6">
        <f t="shared" si="38"/>
        <v>39113</v>
      </c>
    </row>
    <row r="2494" spans="1:4" x14ac:dyDescent="0.25">
      <c r="A2494" s="6">
        <v>39091</v>
      </c>
      <c r="B2494" s="7">
        <v>4.3</v>
      </c>
      <c r="C2494" s="7">
        <v>4.2</v>
      </c>
      <c r="D2494" s="6">
        <f t="shared" si="38"/>
        <v>39113</v>
      </c>
    </row>
    <row r="2495" spans="1:4" x14ac:dyDescent="0.25">
      <c r="A2495" s="6">
        <v>39092</v>
      </c>
      <c r="B2495" s="7">
        <v>4.3099999999999996</v>
      </c>
      <c r="C2495" s="7">
        <v>4.2</v>
      </c>
      <c r="D2495" s="6">
        <f t="shared" si="38"/>
        <v>39113</v>
      </c>
    </row>
    <row r="2496" spans="1:4" x14ac:dyDescent="0.25">
      <c r="A2496" s="6">
        <v>39093</v>
      </c>
      <c r="B2496" s="7">
        <v>4.3099999999999996</v>
      </c>
      <c r="C2496" s="7">
        <v>4.2</v>
      </c>
      <c r="D2496" s="6">
        <f t="shared" si="38"/>
        <v>39113</v>
      </c>
    </row>
    <row r="2497" spans="1:4" x14ac:dyDescent="0.25">
      <c r="A2497" s="6">
        <v>39094</v>
      </c>
      <c r="B2497" s="7">
        <v>4.3099999999999996</v>
      </c>
      <c r="C2497" s="7">
        <v>4.2</v>
      </c>
      <c r="D2497" s="6">
        <f t="shared" si="38"/>
        <v>39113</v>
      </c>
    </row>
    <row r="2498" spans="1:4" x14ac:dyDescent="0.25">
      <c r="A2498" s="6">
        <v>39097</v>
      </c>
      <c r="B2498" s="7">
        <v>4.3099999999999996</v>
      </c>
      <c r="C2498" s="7">
        <v>4.1900000000000004</v>
      </c>
      <c r="D2498" s="6">
        <f t="shared" si="38"/>
        <v>39113</v>
      </c>
    </row>
    <row r="2499" spans="1:4" x14ac:dyDescent="0.25">
      <c r="A2499" s="6">
        <v>39098</v>
      </c>
      <c r="B2499" s="7">
        <v>4.3</v>
      </c>
      <c r="C2499" s="7">
        <v>4.2</v>
      </c>
      <c r="D2499" s="6">
        <f t="shared" ref="D2499:D2562" si="39">EOMONTH(A2499,0)</f>
        <v>39113</v>
      </c>
    </row>
    <row r="2500" spans="1:4" x14ac:dyDescent="0.25">
      <c r="A2500" s="6">
        <v>39099</v>
      </c>
      <c r="B2500" s="7">
        <v>4.3</v>
      </c>
      <c r="C2500" s="7">
        <v>4.2</v>
      </c>
      <c r="D2500" s="6">
        <f t="shared" si="39"/>
        <v>39113</v>
      </c>
    </row>
    <row r="2501" spans="1:4" x14ac:dyDescent="0.25">
      <c r="A2501" s="6">
        <v>39100</v>
      </c>
      <c r="B2501" s="7">
        <v>4.29</v>
      </c>
      <c r="C2501" s="7">
        <v>4.2</v>
      </c>
      <c r="D2501" s="6">
        <f t="shared" si="39"/>
        <v>39113</v>
      </c>
    </row>
    <row r="2502" spans="1:4" x14ac:dyDescent="0.25">
      <c r="A2502" s="6">
        <v>39101</v>
      </c>
      <c r="B2502" s="7">
        <v>4.29</v>
      </c>
      <c r="C2502" s="7">
        <v>4.1900000000000004</v>
      </c>
      <c r="D2502" s="6">
        <f t="shared" si="39"/>
        <v>39113</v>
      </c>
    </row>
    <row r="2503" spans="1:4" x14ac:dyDescent="0.25">
      <c r="A2503" s="6">
        <v>39104</v>
      </c>
      <c r="B2503" s="7">
        <v>4.28</v>
      </c>
      <c r="C2503" s="7">
        <v>4.18</v>
      </c>
      <c r="D2503" s="6">
        <f t="shared" si="39"/>
        <v>39113</v>
      </c>
    </row>
    <row r="2504" spans="1:4" x14ac:dyDescent="0.25">
      <c r="A2504" s="6">
        <v>39105</v>
      </c>
      <c r="B2504" s="7">
        <v>4.28</v>
      </c>
      <c r="C2504" s="7">
        <v>4.1900000000000004</v>
      </c>
      <c r="D2504" s="6">
        <f t="shared" si="39"/>
        <v>39113</v>
      </c>
    </row>
    <row r="2505" spans="1:4" x14ac:dyDescent="0.25">
      <c r="A2505" s="6">
        <v>39106</v>
      </c>
      <c r="B2505" s="7">
        <v>4.28</v>
      </c>
      <c r="C2505" s="7">
        <v>4.2</v>
      </c>
      <c r="D2505" s="6">
        <f t="shared" si="39"/>
        <v>39113</v>
      </c>
    </row>
    <row r="2506" spans="1:4" x14ac:dyDescent="0.25">
      <c r="A2506" s="6">
        <v>39107</v>
      </c>
      <c r="B2506" s="7">
        <v>4.28</v>
      </c>
      <c r="C2506" s="7">
        <v>4.1900000000000004</v>
      </c>
      <c r="D2506" s="6">
        <f t="shared" si="39"/>
        <v>39113</v>
      </c>
    </row>
    <row r="2507" spans="1:4" x14ac:dyDescent="0.25">
      <c r="A2507" s="6">
        <v>39108</v>
      </c>
      <c r="B2507" s="7">
        <v>4.29</v>
      </c>
      <c r="C2507" s="7">
        <v>4.2</v>
      </c>
      <c r="D2507" s="6">
        <f t="shared" si="39"/>
        <v>39113</v>
      </c>
    </row>
    <row r="2508" spans="1:4" x14ac:dyDescent="0.25">
      <c r="A2508" s="6">
        <v>39111</v>
      </c>
      <c r="B2508" s="7">
        <v>4.28</v>
      </c>
      <c r="C2508" s="7">
        <v>4.2</v>
      </c>
      <c r="D2508" s="6">
        <f t="shared" si="39"/>
        <v>39113</v>
      </c>
    </row>
    <row r="2509" spans="1:4" x14ac:dyDescent="0.25">
      <c r="A2509" s="6">
        <v>39112</v>
      </c>
      <c r="B2509" s="7">
        <v>4.2699999999999996</v>
      </c>
      <c r="C2509" s="7">
        <v>4.1900000000000004</v>
      </c>
      <c r="D2509" s="6">
        <f t="shared" si="39"/>
        <v>39113</v>
      </c>
    </row>
    <row r="2510" spans="1:4" x14ac:dyDescent="0.25">
      <c r="A2510" s="6">
        <v>39113</v>
      </c>
      <c r="B2510" s="7">
        <v>4.26</v>
      </c>
      <c r="C2510" s="7">
        <v>4.1900000000000004</v>
      </c>
      <c r="D2510" s="6">
        <f t="shared" si="39"/>
        <v>39113</v>
      </c>
    </row>
    <row r="2511" spans="1:4" x14ac:dyDescent="0.25">
      <c r="A2511" s="6">
        <v>39114</v>
      </c>
      <c r="B2511" s="7">
        <v>4.26</v>
      </c>
      <c r="C2511" s="7">
        <v>4.18</v>
      </c>
      <c r="D2511" s="6">
        <f t="shared" si="39"/>
        <v>39141</v>
      </c>
    </row>
    <row r="2512" spans="1:4" x14ac:dyDescent="0.25">
      <c r="A2512" s="6">
        <v>39115</v>
      </c>
      <c r="B2512" s="7">
        <v>4.2699999999999996</v>
      </c>
      <c r="C2512" s="7">
        <v>4.1900000000000004</v>
      </c>
      <c r="D2512" s="6">
        <f t="shared" si="39"/>
        <v>39141</v>
      </c>
    </row>
    <row r="2513" spans="1:4" x14ac:dyDescent="0.25">
      <c r="A2513" s="6">
        <v>39118</v>
      </c>
      <c r="B2513" s="7">
        <v>4.26</v>
      </c>
      <c r="C2513" s="7">
        <v>4.1900000000000004</v>
      </c>
      <c r="D2513" s="6">
        <f t="shared" si="39"/>
        <v>39141</v>
      </c>
    </row>
    <row r="2514" spans="1:4" x14ac:dyDescent="0.25">
      <c r="A2514" s="6">
        <v>39119</v>
      </c>
      <c r="B2514" s="7">
        <v>4.26</v>
      </c>
      <c r="C2514" s="7">
        <v>4.2</v>
      </c>
      <c r="D2514" s="6">
        <f t="shared" si="39"/>
        <v>39141</v>
      </c>
    </row>
    <row r="2515" spans="1:4" x14ac:dyDescent="0.25">
      <c r="A2515" s="6">
        <v>39120</v>
      </c>
      <c r="B2515" s="7">
        <v>4.26</v>
      </c>
      <c r="C2515" s="7">
        <v>4.2</v>
      </c>
      <c r="D2515" s="6">
        <f t="shared" si="39"/>
        <v>39141</v>
      </c>
    </row>
    <row r="2516" spans="1:4" x14ac:dyDescent="0.25">
      <c r="A2516" s="6">
        <v>39121</v>
      </c>
      <c r="B2516" s="7">
        <v>4.26</v>
      </c>
      <c r="C2516" s="7">
        <v>4.2</v>
      </c>
      <c r="D2516" s="6">
        <f t="shared" si="39"/>
        <v>39141</v>
      </c>
    </row>
    <row r="2517" spans="1:4" x14ac:dyDescent="0.25">
      <c r="A2517" s="6">
        <v>39122</v>
      </c>
      <c r="B2517" s="7">
        <v>4.26</v>
      </c>
      <c r="C2517" s="7">
        <v>4.2</v>
      </c>
      <c r="D2517" s="6">
        <f t="shared" si="39"/>
        <v>39141</v>
      </c>
    </row>
    <row r="2518" spans="1:4" x14ac:dyDescent="0.25">
      <c r="A2518" s="6">
        <v>39125</v>
      </c>
      <c r="B2518" s="7">
        <v>4.26</v>
      </c>
      <c r="C2518" s="7">
        <v>4.2</v>
      </c>
      <c r="D2518" s="6">
        <f t="shared" si="39"/>
        <v>39141</v>
      </c>
    </row>
    <row r="2519" spans="1:4" x14ac:dyDescent="0.25">
      <c r="A2519" s="6">
        <v>39126</v>
      </c>
      <c r="B2519" s="7">
        <v>4.26</v>
      </c>
      <c r="C2519" s="7">
        <v>4.1900000000000004</v>
      </c>
      <c r="D2519" s="6">
        <f t="shared" si="39"/>
        <v>39141</v>
      </c>
    </row>
    <row r="2520" spans="1:4" x14ac:dyDescent="0.25">
      <c r="A2520" s="6">
        <v>39127</v>
      </c>
      <c r="B2520" s="7">
        <v>4.26</v>
      </c>
      <c r="C2520" s="7">
        <v>4.2</v>
      </c>
      <c r="D2520" s="6">
        <f t="shared" si="39"/>
        <v>39141</v>
      </c>
    </row>
    <row r="2521" spans="1:4" x14ac:dyDescent="0.25">
      <c r="A2521" s="6">
        <v>39128</v>
      </c>
      <c r="B2521" s="7">
        <v>4.2699999999999996</v>
      </c>
      <c r="C2521" s="7">
        <v>4.1900000000000004</v>
      </c>
      <c r="D2521" s="6">
        <f t="shared" si="39"/>
        <v>39141</v>
      </c>
    </row>
    <row r="2522" spans="1:4" x14ac:dyDescent="0.25">
      <c r="A2522" s="6">
        <v>39129</v>
      </c>
      <c r="B2522" s="7">
        <v>4.2699999999999996</v>
      </c>
      <c r="C2522" s="7">
        <v>4.2</v>
      </c>
      <c r="D2522" s="6">
        <f t="shared" si="39"/>
        <v>39141</v>
      </c>
    </row>
    <row r="2523" spans="1:4" x14ac:dyDescent="0.25">
      <c r="A2523" s="6">
        <v>39132</v>
      </c>
      <c r="B2523" s="7">
        <v>4.2699999999999996</v>
      </c>
      <c r="C2523" s="7">
        <v>4.2</v>
      </c>
      <c r="D2523" s="6">
        <f t="shared" si="39"/>
        <v>39141</v>
      </c>
    </row>
    <row r="2524" spans="1:4" x14ac:dyDescent="0.25">
      <c r="A2524" s="6">
        <v>39133</v>
      </c>
      <c r="B2524" s="7">
        <v>4.28</v>
      </c>
      <c r="C2524" s="7">
        <v>4.2</v>
      </c>
      <c r="D2524" s="6">
        <f t="shared" si="39"/>
        <v>39141</v>
      </c>
    </row>
    <row r="2525" spans="1:4" x14ac:dyDescent="0.25">
      <c r="A2525" s="6">
        <v>39134</v>
      </c>
      <c r="B2525" s="7">
        <v>4.2699999999999996</v>
      </c>
      <c r="C2525" s="7">
        <v>4.1900000000000004</v>
      </c>
      <c r="D2525" s="6">
        <f t="shared" si="39"/>
        <v>39141</v>
      </c>
    </row>
    <row r="2526" spans="1:4" x14ac:dyDescent="0.25">
      <c r="A2526" s="6">
        <v>39135</v>
      </c>
      <c r="B2526" s="7">
        <v>4.3</v>
      </c>
      <c r="C2526" s="7">
        <v>4.2</v>
      </c>
      <c r="D2526" s="6">
        <f t="shared" si="39"/>
        <v>39141</v>
      </c>
    </row>
    <row r="2527" spans="1:4" x14ac:dyDescent="0.25">
      <c r="A2527" s="6">
        <v>39136</v>
      </c>
      <c r="B2527" s="7">
        <v>4.3099999999999996</v>
      </c>
      <c r="C2527" s="7">
        <v>4.2</v>
      </c>
      <c r="D2527" s="6">
        <f t="shared" si="39"/>
        <v>39141</v>
      </c>
    </row>
    <row r="2528" spans="1:4" x14ac:dyDescent="0.25">
      <c r="A2528" s="6">
        <v>39139</v>
      </c>
      <c r="B2528" s="7">
        <v>4.3099999999999996</v>
      </c>
      <c r="C2528" s="7">
        <v>4.2</v>
      </c>
      <c r="D2528" s="6">
        <f t="shared" si="39"/>
        <v>39141</v>
      </c>
    </row>
    <row r="2529" spans="1:4" x14ac:dyDescent="0.25">
      <c r="A2529" s="6">
        <v>39140</v>
      </c>
      <c r="B2529" s="7">
        <v>4.3499999999999996</v>
      </c>
      <c r="C2529" s="7">
        <v>4.21</v>
      </c>
      <c r="D2529" s="6">
        <f t="shared" si="39"/>
        <v>39141</v>
      </c>
    </row>
    <row r="2530" spans="1:4" x14ac:dyDescent="0.25">
      <c r="A2530" s="6">
        <v>39141</v>
      </c>
      <c r="B2530" s="7">
        <v>4.3499999999999996</v>
      </c>
      <c r="C2530" s="7">
        <v>4.22</v>
      </c>
      <c r="D2530" s="6">
        <f t="shared" si="39"/>
        <v>39141</v>
      </c>
    </row>
    <row r="2531" spans="1:4" x14ac:dyDescent="0.25">
      <c r="A2531" s="6">
        <v>39142</v>
      </c>
      <c r="B2531" s="7">
        <v>4.3499999999999996</v>
      </c>
      <c r="C2531" s="7">
        <v>4.21</v>
      </c>
      <c r="D2531" s="6">
        <f t="shared" si="39"/>
        <v>39172</v>
      </c>
    </row>
    <row r="2532" spans="1:4" x14ac:dyDescent="0.25">
      <c r="A2532" s="6">
        <v>39143</v>
      </c>
      <c r="B2532" s="7">
        <v>4.33</v>
      </c>
      <c r="C2532" s="7">
        <v>4.21</v>
      </c>
      <c r="D2532" s="6">
        <f t="shared" si="39"/>
        <v>39172</v>
      </c>
    </row>
    <row r="2533" spans="1:4" x14ac:dyDescent="0.25">
      <c r="A2533" s="6">
        <v>39146</v>
      </c>
      <c r="B2533" s="7">
        <v>4.3499999999999996</v>
      </c>
      <c r="C2533" s="7">
        <v>4.21</v>
      </c>
      <c r="D2533" s="6">
        <f t="shared" si="39"/>
        <v>39172</v>
      </c>
    </row>
    <row r="2534" spans="1:4" x14ac:dyDescent="0.25">
      <c r="A2534" s="6">
        <v>39147</v>
      </c>
      <c r="B2534" s="7">
        <v>4.34</v>
      </c>
      <c r="C2534" s="7">
        <v>4.21</v>
      </c>
      <c r="D2534" s="6">
        <f t="shared" si="39"/>
        <v>39172</v>
      </c>
    </row>
    <row r="2535" spans="1:4" x14ac:dyDescent="0.25">
      <c r="A2535" s="6">
        <v>39148</v>
      </c>
      <c r="B2535" s="7">
        <v>4.3499999999999996</v>
      </c>
      <c r="C2535" s="7">
        <v>4.21</v>
      </c>
      <c r="D2535" s="6">
        <f t="shared" si="39"/>
        <v>39172</v>
      </c>
    </row>
    <row r="2536" spans="1:4" x14ac:dyDescent="0.25">
      <c r="A2536" s="6">
        <v>39149</v>
      </c>
      <c r="B2536" s="7">
        <v>4.34</v>
      </c>
      <c r="C2536" s="7">
        <v>4.21</v>
      </c>
      <c r="D2536" s="6">
        <f t="shared" si="39"/>
        <v>39172</v>
      </c>
    </row>
    <row r="2537" spans="1:4" x14ac:dyDescent="0.25">
      <c r="A2537" s="6">
        <v>39150</v>
      </c>
      <c r="B2537" s="7">
        <v>4.34</v>
      </c>
      <c r="C2537" s="7">
        <v>4.21</v>
      </c>
      <c r="D2537" s="6">
        <f t="shared" si="39"/>
        <v>39172</v>
      </c>
    </row>
    <row r="2538" spans="1:4" x14ac:dyDescent="0.25">
      <c r="A2538" s="6">
        <v>39153</v>
      </c>
      <c r="B2538" s="7">
        <v>4.34</v>
      </c>
      <c r="C2538" s="7">
        <v>4.2</v>
      </c>
      <c r="D2538" s="6">
        <f t="shared" si="39"/>
        <v>39172</v>
      </c>
    </row>
    <row r="2539" spans="1:4" x14ac:dyDescent="0.25">
      <c r="A2539" s="6">
        <v>39154</v>
      </c>
      <c r="B2539" s="7">
        <v>4.34</v>
      </c>
      <c r="C2539" s="7">
        <v>4.2</v>
      </c>
      <c r="D2539" s="6">
        <f t="shared" si="39"/>
        <v>39172</v>
      </c>
    </row>
    <row r="2540" spans="1:4" x14ac:dyDescent="0.25">
      <c r="A2540" s="6">
        <v>39155</v>
      </c>
      <c r="B2540" s="7">
        <v>4.34</v>
      </c>
      <c r="C2540" s="7">
        <v>4.21</v>
      </c>
      <c r="D2540" s="6">
        <f t="shared" si="39"/>
        <v>39172</v>
      </c>
    </row>
    <row r="2541" spans="1:4" x14ac:dyDescent="0.25">
      <c r="A2541" s="6">
        <v>39156</v>
      </c>
      <c r="B2541" s="7">
        <v>4.34</v>
      </c>
      <c r="C2541" s="7">
        <v>4.2</v>
      </c>
      <c r="D2541" s="6">
        <f t="shared" si="39"/>
        <v>39172</v>
      </c>
    </row>
    <row r="2542" spans="1:4" x14ac:dyDescent="0.25">
      <c r="A2542" s="6">
        <v>39157</v>
      </c>
      <c r="B2542" s="7">
        <v>4.3600000000000003</v>
      </c>
      <c r="C2542" s="7">
        <v>4.2</v>
      </c>
      <c r="D2542" s="6">
        <f t="shared" si="39"/>
        <v>39172</v>
      </c>
    </row>
    <row r="2543" spans="1:4" x14ac:dyDescent="0.25">
      <c r="A2543" s="6">
        <v>39160</v>
      </c>
      <c r="B2543" s="7">
        <v>4.37</v>
      </c>
      <c r="C2543" s="7">
        <v>4.21</v>
      </c>
      <c r="D2543" s="6">
        <f t="shared" si="39"/>
        <v>39172</v>
      </c>
    </row>
    <row r="2544" spans="1:4" x14ac:dyDescent="0.25">
      <c r="A2544" s="6">
        <v>39161</v>
      </c>
      <c r="B2544" s="7">
        <v>4.3899999999999997</v>
      </c>
      <c r="C2544" s="7">
        <v>4.22</v>
      </c>
      <c r="D2544" s="6">
        <f t="shared" si="39"/>
        <v>39172</v>
      </c>
    </row>
    <row r="2545" spans="1:4" x14ac:dyDescent="0.25">
      <c r="A2545" s="6">
        <v>39162</v>
      </c>
      <c r="B2545" s="7">
        <v>4.4000000000000004</v>
      </c>
      <c r="C2545" s="7">
        <v>4.2300000000000004</v>
      </c>
      <c r="D2545" s="6">
        <f t="shared" si="39"/>
        <v>39172</v>
      </c>
    </row>
    <row r="2546" spans="1:4" x14ac:dyDescent="0.25">
      <c r="A2546" s="6">
        <v>39163</v>
      </c>
      <c r="B2546" s="7">
        <v>4.4000000000000004</v>
      </c>
      <c r="C2546" s="7">
        <v>4.2300000000000004</v>
      </c>
      <c r="D2546" s="6">
        <f t="shared" si="39"/>
        <v>39172</v>
      </c>
    </row>
    <row r="2547" spans="1:4" x14ac:dyDescent="0.25">
      <c r="A2547" s="6">
        <v>39164</v>
      </c>
      <c r="B2547" s="7">
        <v>4.41</v>
      </c>
      <c r="C2547" s="7">
        <v>4.2300000000000004</v>
      </c>
      <c r="D2547" s="6">
        <f t="shared" si="39"/>
        <v>39172</v>
      </c>
    </row>
    <row r="2548" spans="1:4" x14ac:dyDescent="0.25">
      <c r="A2548" s="6">
        <v>39167</v>
      </c>
      <c r="B2548" s="7">
        <v>4.41</v>
      </c>
      <c r="C2548" s="7">
        <v>4.2300000000000004</v>
      </c>
      <c r="D2548" s="6">
        <f t="shared" si="39"/>
        <v>39172</v>
      </c>
    </row>
    <row r="2549" spans="1:4" x14ac:dyDescent="0.25">
      <c r="A2549" s="6">
        <v>39168</v>
      </c>
      <c r="B2549" s="7">
        <v>4.43</v>
      </c>
      <c r="C2549" s="7">
        <v>4.24</v>
      </c>
      <c r="D2549" s="6">
        <f t="shared" si="39"/>
        <v>39172</v>
      </c>
    </row>
    <row r="2550" spans="1:4" x14ac:dyDescent="0.25">
      <c r="A2550" s="6">
        <v>39169</v>
      </c>
      <c r="B2550" s="7">
        <v>4.43</v>
      </c>
      <c r="C2550" s="7">
        <v>4.2300000000000004</v>
      </c>
      <c r="D2550" s="6">
        <f t="shared" si="39"/>
        <v>39172</v>
      </c>
    </row>
    <row r="2551" spans="1:4" x14ac:dyDescent="0.25">
      <c r="A2551" s="6">
        <v>39170</v>
      </c>
      <c r="B2551" s="7">
        <v>4.4400000000000004</v>
      </c>
      <c r="C2551" s="7">
        <v>4.24</v>
      </c>
      <c r="D2551" s="6">
        <f t="shared" si="39"/>
        <v>39172</v>
      </c>
    </row>
    <row r="2552" spans="1:4" x14ac:dyDescent="0.25">
      <c r="A2552" s="6">
        <v>39171</v>
      </c>
      <c r="B2552" s="7">
        <v>4.42</v>
      </c>
      <c r="C2552" s="7">
        <v>4.24</v>
      </c>
      <c r="D2552" s="6">
        <f t="shared" si="39"/>
        <v>39172</v>
      </c>
    </row>
    <row r="2553" spans="1:4" x14ac:dyDescent="0.25">
      <c r="A2553" s="6">
        <v>39174</v>
      </c>
      <c r="B2553" s="7">
        <v>4.43</v>
      </c>
      <c r="C2553" s="7">
        <v>4.24</v>
      </c>
      <c r="D2553" s="6">
        <f t="shared" si="39"/>
        <v>39202</v>
      </c>
    </row>
    <row r="2554" spans="1:4" x14ac:dyDescent="0.25">
      <c r="A2554" s="6">
        <v>39175</v>
      </c>
      <c r="B2554" s="7">
        <v>4.4400000000000004</v>
      </c>
      <c r="C2554" s="7">
        <v>4.24</v>
      </c>
      <c r="D2554" s="6">
        <f t="shared" si="39"/>
        <v>39202</v>
      </c>
    </row>
    <row r="2555" spans="1:4" x14ac:dyDescent="0.25">
      <c r="A2555" s="6">
        <v>39176</v>
      </c>
      <c r="B2555" s="7">
        <v>4.47</v>
      </c>
      <c r="C2555" s="7">
        <v>4.2699999999999996</v>
      </c>
      <c r="D2555" s="6">
        <f t="shared" si="39"/>
        <v>39202</v>
      </c>
    </row>
    <row r="2556" spans="1:4" x14ac:dyDescent="0.25">
      <c r="A2556" s="6">
        <v>39177</v>
      </c>
      <c r="B2556" s="7">
        <v>4.47</v>
      </c>
      <c r="C2556" s="7">
        <v>4.29</v>
      </c>
      <c r="D2556" s="6">
        <f t="shared" si="39"/>
        <v>39202</v>
      </c>
    </row>
    <row r="2557" spans="1:4" x14ac:dyDescent="0.25">
      <c r="A2557" s="6">
        <v>39182</v>
      </c>
      <c r="B2557" s="7">
        <v>4.47</v>
      </c>
      <c r="C2557" s="7">
        <v>4.29</v>
      </c>
      <c r="D2557" s="6">
        <f t="shared" si="39"/>
        <v>39202</v>
      </c>
    </row>
    <row r="2558" spans="1:4" x14ac:dyDescent="0.25">
      <c r="A2558" s="6">
        <v>39183</v>
      </c>
      <c r="B2558" s="7">
        <v>4.46</v>
      </c>
      <c r="C2558" s="7">
        <v>4.29</v>
      </c>
      <c r="D2558" s="6">
        <f t="shared" si="39"/>
        <v>39202</v>
      </c>
    </row>
    <row r="2559" spans="1:4" x14ac:dyDescent="0.25">
      <c r="A2559" s="6">
        <v>39184</v>
      </c>
      <c r="B2559" s="7">
        <v>4.46</v>
      </c>
      <c r="C2559" s="7">
        <v>4.28</v>
      </c>
      <c r="D2559" s="6">
        <f t="shared" si="39"/>
        <v>39202</v>
      </c>
    </row>
    <row r="2560" spans="1:4" x14ac:dyDescent="0.25">
      <c r="A2560" s="6">
        <v>39185</v>
      </c>
      <c r="B2560" s="7">
        <v>4.46</v>
      </c>
      <c r="C2560" s="7">
        <v>4.29</v>
      </c>
      <c r="D2560" s="6">
        <f t="shared" si="39"/>
        <v>39202</v>
      </c>
    </row>
    <row r="2561" spans="1:4" x14ac:dyDescent="0.25">
      <c r="A2561" s="6">
        <v>39188</v>
      </c>
      <c r="B2561" s="7">
        <v>4.4800000000000004</v>
      </c>
      <c r="C2561" s="7">
        <v>4.29</v>
      </c>
      <c r="D2561" s="6">
        <f t="shared" si="39"/>
        <v>39202</v>
      </c>
    </row>
    <row r="2562" spans="1:4" x14ac:dyDescent="0.25">
      <c r="A2562" s="6">
        <v>39189</v>
      </c>
      <c r="B2562" s="7">
        <v>4.4800000000000004</v>
      </c>
      <c r="C2562" s="7">
        <v>4.3099999999999996</v>
      </c>
      <c r="D2562" s="6">
        <f t="shared" si="39"/>
        <v>39202</v>
      </c>
    </row>
    <row r="2563" spans="1:4" x14ac:dyDescent="0.25">
      <c r="A2563" s="6">
        <v>39190</v>
      </c>
      <c r="B2563" s="7">
        <v>4.5</v>
      </c>
      <c r="C2563" s="7">
        <v>4.32</v>
      </c>
      <c r="D2563" s="6">
        <f t="shared" ref="D2563:D2626" si="40">EOMONTH(A2563,0)</f>
        <v>39202</v>
      </c>
    </row>
    <row r="2564" spans="1:4" x14ac:dyDescent="0.25">
      <c r="A2564" s="6">
        <v>39191</v>
      </c>
      <c r="B2564" s="7">
        <v>4.51</v>
      </c>
      <c r="C2564" s="7">
        <v>4.3499999999999996</v>
      </c>
      <c r="D2564" s="6">
        <f t="shared" si="40"/>
        <v>39202</v>
      </c>
    </row>
    <row r="2565" spans="1:4" x14ac:dyDescent="0.25">
      <c r="A2565" s="6">
        <v>39192</v>
      </c>
      <c r="B2565" s="7">
        <v>4.51</v>
      </c>
      <c r="C2565" s="7">
        <v>4.3499999999999996</v>
      </c>
      <c r="D2565" s="6">
        <f t="shared" si="40"/>
        <v>39202</v>
      </c>
    </row>
    <row r="2566" spans="1:4" x14ac:dyDescent="0.25">
      <c r="A2566" s="6">
        <v>39195</v>
      </c>
      <c r="B2566" s="7">
        <v>4.53</v>
      </c>
      <c r="C2566" s="7">
        <v>4.3499999999999996</v>
      </c>
      <c r="D2566" s="6">
        <f t="shared" si="40"/>
        <v>39202</v>
      </c>
    </row>
    <row r="2567" spans="1:4" x14ac:dyDescent="0.25">
      <c r="A2567" s="6">
        <v>39196</v>
      </c>
      <c r="B2567" s="7">
        <v>4.53</v>
      </c>
      <c r="C2567" s="7">
        <v>4.3499999999999996</v>
      </c>
      <c r="D2567" s="6">
        <f t="shared" si="40"/>
        <v>39202</v>
      </c>
    </row>
    <row r="2568" spans="1:4" x14ac:dyDescent="0.25">
      <c r="A2568" s="6">
        <v>39197</v>
      </c>
      <c r="B2568" s="7">
        <v>4.54</v>
      </c>
      <c r="C2568" s="7">
        <v>4.3499999999999996</v>
      </c>
      <c r="D2568" s="6">
        <f t="shared" si="40"/>
        <v>39202</v>
      </c>
    </row>
    <row r="2569" spans="1:4" x14ac:dyDescent="0.25">
      <c r="A2569" s="6">
        <v>39198</v>
      </c>
      <c r="B2569" s="7">
        <v>4.55</v>
      </c>
      <c r="C2569" s="7">
        <v>4.38</v>
      </c>
      <c r="D2569" s="6">
        <f t="shared" si="40"/>
        <v>39202</v>
      </c>
    </row>
    <row r="2570" spans="1:4" x14ac:dyDescent="0.25">
      <c r="A2570" s="6">
        <v>39199</v>
      </c>
      <c r="B2570" s="7">
        <v>4.55</v>
      </c>
      <c r="C2570" s="7">
        <v>4.4000000000000004</v>
      </c>
      <c r="D2570" s="6">
        <f t="shared" si="40"/>
        <v>39202</v>
      </c>
    </row>
    <row r="2571" spans="1:4" x14ac:dyDescent="0.25">
      <c r="A2571" s="6">
        <v>39202</v>
      </c>
      <c r="B2571" s="7">
        <v>4.5599999999999996</v>
      </c>
      <c r="C2571" s="7">
        <v>4.4000000000000004</v>
      </c>
      <c r="D2571" s="6">
        <f t="shared" si="40"/>
        <v>39202</v>
      </c>
    </row>
    <row r="2572" spans="1:4" x14ac:dyDescent="0.25">
      <c r="A2572" s="6">
        <v>39204</v>
      </c>
      <c r="B2572" s="7">
        <v>4.5599999999999996</v>
      </c>
      <c r="C2572" s="7">
        <v>4.42</v>
      </c>
      <c r="D2572" s="6">
        <f t="shared" si="40"/>
        <v>39233</v>
      </c>
    </row>
    <row r="2573" spans="1:4" x14ac:dyDescent="0.25">
      <c r="A2573" s="6">
        <v>39206</v>
      </c>
      <c r="B2573" s="7">
        <v>4.55</v>
      </c>
      <c r="C2573" s="7">
        <v>4.42</v>
      </c>
      <c r="D2573" s="6">
        <f t="shared" si="40"/>
        <v>39233</v>
      </c>
    </row>
    <row r="2574" spans="1:4" x14ac:dyDescent="0.25">
      <c r="A2574" s="6">
        <v>39209</v>
      </c>
      <c r="B2574" s="7">
        <v>4.55</v>
      </c>
      <c r="C2574" s="7">
        <v>4.43</v>
      </c>
      <c r="D2574" s="6">
        <f t="shared" si="40"/>
        <v>39233</v>
      </c>
    </row>
    <row r="2575" spans="1:4" x14ac:dyDescent="0.25">
      <c r="A2575" s="6">
        <v>39210</v>
      </c>
      <c r="B2575" s="7">
        <v>4.55</v>
      </c>
      <c r="C2575" s="7">
        <v>4.4400000000000004</v>
      </c>
      <c r="D2575" s="6">
        <f t="shared" si="40"/>
        <v>39233</v>
      </c>
    </row>
    <row r="2576" spans="1:4" x14ac:dyDescent="0.25">
      <c r="A2576" s="6">
        <v>39211</v>
      </c>
      <c r="B2576" s="7">
        <v>4.55</v>
      </c>
      <c r="C2576" s="7">
        <v>4.4400000000000004</v>
      </c>
      <c r="D2576" s="6">
        <f t="shared" si="40"/>
        <v>39233</v>
      </c>
    </row>
    <row r="2577" spans="1:4" x14ac:dyDescent="0.25">
      <c r="A2577" s="6">
        <v>39212</v>
      </c>
      <c r="B2577" s="7">
        <v>4.55</v>
      </c>
      <c r="C2577" s="7">
        <v>4.4400000000000004</v>
      </c>
      <c r="D2577" s="6">
        <f t="shared" si="40"/>
        <v>39233</v>
      </c>
    </row>
    <row r="2578" spans="1:4" x14ac:dyDescent="0.25">
      <c r="A2578" s="6">
        <v>39213</v>
      </c>
      <c r="B2578" s="7">
        <v>4.55</v>
      </c>
      <c r="C2578" s="7">
        <v>4.4400000000000004</v>
      </c>
      <c r="D2578" s="6">
        <f t="shared" si="40"/>
        <v>39233</v>
      </c>
    </row>
    <row r="2579" spans="1:4" x14ac:dyDescent="0.25">
      <c r="A2579" s="6">
        <v>39216</v>
      </c>
      <c r="B2579" s="7">
        <v>4.55</v>
      </c>
      <c r="C2579" s="7">
        <v>4.43</v>
      </c>
      <c r="D2579" s="6">
        <f t="shared" si="40"/>
        <v>39233</v>
      </c>
    </row>
    <row r="2580" spans="1:4" x14ac:dyDescent="0.25">
      <c r="A2580" s="6">
        <v>39217</v>
      </c>
      <c r="B2580" s="7">
        <v>4.55</v>
      </c>
      <c r="C2580" s="7">
        <v>4.43</v>
      </c>
      <c r="D2580" s="6">
        <f t="shared" si="40"/>
        <v>39233</v>
      </c>
    </row>
    <row r="2581" spans="1:4" x14ac:dyDescent="0.25">
      <c r="A2581" s="6">
        <v>39218</v>
      </c>
      <c r="B2581" s="7">
        <v>4.55</v>
      </c>
      <c r="C2581" s="7">
        <v>4.4400000000000004</v>
      </c>
      <c r="D2581" s="6">
        <f t="shared" si="40"/>
        <v>39233</v>
      </c>
    </row>
    <row r="2582" spans="1:4" x14ac:dyDescent="0.25">
      <c r="A2582" s="6">
        <v>39219</v>
      </c>
      <c r="B2582" s="7">
        <v>4.58</v>
      </c>
      <c r="C2582" s="7">
        <v>4.4400000000000004</v>
      </c>
      <c r="D2582" s="6">
        <f t="shared" si="40"/>
        <v>39233</v>
      </c>
    </row>
    <row r="2583" spans="1:4" x14ac:dyDescent="0.25">
      <c r="A2583" s="6">
        <v>39220</v>
      </c>
      <c r="B2583" s="7">
        <v>4.58</v>
      </c>
      <c r="C2583" s="7">
        <v>4.4400000000000004</v>
      </c>
      <c r="D2583" s="6">
        <f t="shared" si="40"/>
        <v>39233</v>
      </c>
    </row>
    <row r="2584" spans="1:4" x14ac:dyDescent="0.25">
      <c r="A2584" s="6">
        <v>39223</v>
      </c>
      <c r="B2584" s="7">
        <v>4.58</v>
      </c>
      <c r="C2584" s="7">
        <v>4.4400000000000004</v>
      </c>
      <c r="D2584" s="6">
        <f t="shared" si="40"/>
        <v>39233</v>
      </c>
    </row>
    <row r="2585" spans="1:4" x14ac:dyDescent="0.25">
      <c r="A2585" s="6">
        <v>39224</v>
      </c>
      <c r="B2585" s="7">
        <v>4.58</v>
      </c>
      <c r="C2585" s="7">
        <v>4.4400000000000004</v>
      </c>
      <c r="D2585" s="6">
        <f t="shared" si="40"/>
        <v>39233</v>
      </c>
    </row>
    <row r="2586" spans="1:4" x14ac:dyDescent="0.25">
      <c r="A2586" s="6">
        <v>39225</v>
      </c>
      <c r="B2586" s="7">
        <v>4.59</v>
      </c>
      <c r="C2586" s="7">
        <v>4.4400000000000004</v>
      </c>
      <c r="D2586" s="6">
        <f t="shared" si="40"/>
        <v>39233</v>
      </c>
    </row>
    <row r="2587" spans="1:4" x14ac:dyDescent="0.25">
      <c r="A2587" s="6">
        <v>39226</v>
      </c>
      <c r="B2587" s="7">
        <v>4.5999999999999996</v>
      </c>
      <c r="C2587" s="7">
        <v>4.45</v>
      </c>
      <c r="D2587" s="6">
        <f t="shared" si="40"/>
        <v>39233</v>
      </c>
    </row>
    <row r="2588" spans="1:4" x14ac:dyDescent="0.25">
      <c r="A2588" s="6">
        <v>39227</v>
      </c>
      <c r="B2588" s="7">
        <v>4.6100000000000003</v>
      </c>
      <c r="C2588" s="7">
        <v>4.45</v>
      </c>
      <c r="D2588" s="6">
        <f t="shared" si="40"/>
        <v>39233</v>
      </c>
    </row>
    <row r="2589" spans="1:4" x14ac:dyDescent="0.25">
      <c r="A2589" s="6">
        <v>39230</v>
      </c>
      <c r="B2589" s="7">
        <v>4.62</v>
      </c>
      <c r="C2589" s="7">
        <v>4.45</v>
      </c>
      <c r="D2589" s="6">
        <f t="shared" si="40"/>
        <v>39233</v>
      </c>
    </row>
    <row r="2590" spans="1:4" x14ac:dyDescent="0.25">
      <c r="A2590" s="6">
        <v>39231</v>
      </c>
      <c r="B2590" s="7">
        <v>4.62</v>
      </c>
      <c r="C2590" s="7">
        <v>4.45</v>
      </c>
      <c r="D2590" s="6">
        <f t="shared" si="40"/>
        <v>39233</v>
      </c>
    </row>
    <row r="2591" spans="1:4" x14ac:dyDescent="0.25">
      <c r="A2591" s="6">
        <v>39232</v>
      </c>
      <c r="B2591" s="7">
        <v>4.63</v>
      </c>
      <c r="C2591" s="7">
        <v>4.45</v>
      </c>
      <c r="D2591" s="6">
        <f t="shared" si="40"/>
        <v>39233</v>
      </c>
    </row>
    <row r="2592" spans="1:4" x14ac:dyDescent="0.25">
      <c r="A2592" s="6">
        <v>39233</v>
      </c>
      <c r="B2592" s="7">
        <v>4.62</v>
      </c>
      <c r="C2592" s="7">
        <v>4.4400000000000004</v>
      </c>
      <c r="D2592" s="6">
        <f t="shared" si="40"/>
        <v>39233</v>
      </c>
    </row>
    <row r="2593" spans="1:4" x14ac:dyDescent="0.25">
      <c r="A2593" s="6">
        <v>39234</v>
      </c>
      <c r="B2593" s="7">
        <v>4.6100000000000003</v>
      </c>
      <c r="C2593" s="7">
        <v>4.4400000000000004</v>
      </c>
      <c r="D2593" s="6">
        <f t="shared" si="40"/>
        <v>39263</v>
      </c>
    </row>
    <row r="2594" spans="1:4" x14ac:dyDescent="0.25">
      <c r="A2594" s="6">
        <v>39237</v>
      </c>
      <c r="B2594" s="7">
        <v>4.6100000000000003</v>
      </c>
      <c r="C2594" s="7">
        <v>4.45</v>
      </c>
      <c r="D2594" s="6">
        <f t="shared" si="40"/>
        <v>39263</v>
      </c>
    </row>
    <row r="2595" spans="1:4" x14ac:dyDescent="0.25">
      <c r="A2595" s="6">
        <v>39238</v>
      </c>
      <c r="B2595" s="7">
        <v>4.5999999999999996</v>
      </c>
      <c r="C2595" s="7">
        <v>4.45</v>
      </c>
      <c r="D2595" s="6">
        <f t="shared" si="40"/>
        <v>39263</v>
      </c>
    </row>
    <row r="2596" spans="1:4" x14ac:dyDescent="0.25">
      <c r="A2596" s="6">
        <v>39239</v>
      </c>
      <c r="B2596" s="7">
        <v>4.6100000000000003</v>
      </c>
      <c r="C2596" s="7">
        <v>4.46</v>
      </c>
      <c r="D2596" s="6">
        <f t="shared" si="40"/>
        <v>39263</v>
      </c>
    </row>
    <row r="2597" spans="1:4" x14ac:dyDescent="0.25">
      <c r="A2597" s="6">
        <v>39241</v>
      </c>
      <c r="B2597" s="7">
        <v>4.62</v>
      </c>
      <c r="C2597" s="7">
        <v>4.47</v>
      </c>
      <c r="D2597" s="6">
        <f t="shared" si="40"/>
        <v>39263</v>
      </c>
    </row>
    <row r="2598" spans="1:4" x14ac:dyDescent="0.25">
      <c r="A2598" s="6">
        <v>39244</v>
      </c>
      <c r="B2598" s="7">
        <v>4.6399999999999997</v>
      </c>
      <c r="C2598" s="7">
        <v>4.47</v>
      </c>
      <c r="D2598" s="6">
        <f t="shared" si="40"/>
        <v>39263</v>
      </c>
    </row>
    <row r="2599" spans="1:4" x14ac:dyDescent="0.25">
      <c r="A2599" s="6">
        <v>39245</v>
      </c>
      <c r="B2599" s="7">
        <v>4.6399999999999997</v>
      </c>
      <c r="C2599" s="7">
        <v>4.47</v>
      </c>
      <c r="D2599" s="6">
        <f t="shared" si="40"/>
        <v>39263</v>
      </c>
    </row>
    <row r="2600" spans="1:4" x14ac:dyDescent="0.25">
      <c r="A2600" s="6">
        <v>39246</v>
      </c>
      <c r="B2600" s="7">
        <v>4.6399999999999997</v>
      </c>
      <c r="C2600" s="7">
        <v>4.47</v>
      </c>
      <c r="D2600" s="6">
        <f t="shared" si="40"/>
        <v>39263</v>
      </c>
    </row>
    <row r="2601" spans="1:4" x14ac:dyDescent="0.25">
      <c r="A2601" s="6">
        <v>39247</v>
      </c>
      <c r="B2601" s="7">
        <v>4.6399999999999997</v>
      </c>
      <c r="C2601" s="7">
        <v>4.47</v>
      </c>
      <c r="D2601" s="6">
        <f t="shared" si="40"/>
        <v>39263</v>
      </c>
    </row>
    <row r="2602" spans="1:4" x14ac:dyDescent="0.25">
      <c r="A2602" s="6">
        <v>39248</v>
      </c>
      <c r="B2602" s="7">
        <v>4.6399999999999997</v>
      </c>
      <c r="C2602" s="7">
        <v>4.47</v>
      </c>
      <c r="D2602" s="6">
        <f t="shared" si="40"/>
        <v>39263</v>
      </c>
    </row>
    <row r="2603" spans="1:4" x14ac:dyDescent="0.25">
      <c r="A2603" s="6">
        <v>39251</v>
      </c>
      <c r="B2603" s="7">
        <v>4.6500000000000004</v>
      </c>
      <c r="C2603" s="7">
        <v>4.47</v>
      </c>
      <c r="D2603" s="6">
        <f t="shared" si="40"/>
        <v>39263</v>
      </c>
    </row>
    <row r="2604" spans="1:4" x14ac:dyDescent="0.25">
      <c r="A2604" s="6">
        <v>39252</v>
      </c>
      <c r="B2604" s="7">
        <v>4.66</v>
      </c>
      <c r="C2604" s="7">
        <v>4.4800000000000004</v>
      </c>
      <c r="D2604" s="6">
        <f t="shared" si="40"/>
        <v>39263</v>
      </c>
    </row>
    <row r="2605" spans="1:4" x14ac:dyDescent="0.25">
      <c r="A2605" s="6">
        <v>39253</v>
      </c>
      <c r="B2605" s="7">
        <v>4.6900000000000004</v>
      </c>
      <c r="C2605" s="7">
        <v>4.53</v>
      </c>
      <c r="D2605" s="6">
        <f t="shared" si="40"/>
        <v>39263</v>
      </c>
    </row>
    <row r="2606" spans="1:4" x14ac:dyDescent="0.25">
      <c r="A2606" s="6">
        <v>39254</v>
      </c>
      <c r="B2606" s="7">
        <v>4.7300000000000004</v>
      </c>
      <c r="C2606" s="7">
        <v>4.5599999999999996</v>
      </c>
      <c r="D2606" s="6">
        <f t="shared" si="40"/>
        <v>39263</v>
      </c>
    </row>
    <row r="2607" spans="1:4" x14ac:dyDescent="0.25">
      <c r="A2607" s="6">
        <v>39255</v>
      </c>
      <c r="B2607" s="7">
        <v>4.74</v>
      </c>
      <c r="C2607" s="7">
        <v>4.55</v>
      </c>
      <c r="D2607" s="6">
        <f t="shared" si="40"/>
        <v>39263</v>
      </c>
    </row>
    <row r="2608" spans="1:4" x14ac:dyDescent="0.25">
      <c r="A2608" s="6">
        <v>39258</v>
      </c>
      <c r="B2608" s="7">
        <v>4.75</v>
      </c>
      <c r="C2608" s="7">
        <v>4.5599999999999996</v>
      </c>
      <c r="D2608" s="6">
        <f t="shared" si="40"/>
        <v>39263</v>
      </c>
    </row>
    <row r="2609" spans="1:4" x14ac:dyDescent="0.25">
      <c r="A2609" s="6">
        <v>39259</v>
      </c>
      <c r="B2609" s="7">
        <v>4.75</v>
      </c>
      <c r="C2609" s="7">
        <v>4.5599999999999996</v>
      </c>
      <c r="D2609" s="6">
        <f t="shared" si="40"/>
        <v>39263</v>
      </c>
    </row>
    <row r="2610" spans="1:4" x14ac:dyDescent="0.25">
      <c r="A2610" s="6">
        <v>39260</v>
      </c>
      <c r="B2610" s="7">
        <v>4.7699999999999996</v>
      </c>
      <c r="C2610" s="7">
        <v>4.57</v>
      </c>
      <c r="D2610" s="6">
        <f t="shared" si="40"/>
        <v>39263</v>
      </c>
    </row>
    <row r="2611" spans="1:4" x14ac:dyDescent="0.25">
      <c r="A2611" s="6">
        <v>39261</v>
      </c>
      <c r="B2611" s="7">
        <v>4.83</v>
      </c>
      <c r="C2611" s="7">
        <v>4.6900000000000004</v>
      </c>
      <c r="D2611" s="6">
        <f t="shared" si="40"/>
        <v>39263</v>
      </c>
    </row>
    <row r="2612" spans="1:4" x14ac:dyDescent="0.25">
      <c r="A2612" s="6">
        <v>39262</v>
      </c>
      <c r="B2612" s="7">
        <v>4.84</v>
      </c>
      <c r="C2612" s="7">
        <v>4.71</v>
      </c>
      <c r="D2612" s="6">
        <f t="shared" si="40"/>
        <v>39263</v>
      </c>
    </row>
    <row r="2613" spans="1:4" x14ac:dyDescent="0.25">
      <c r="A2613" s="6">
        <v>39265</v>
      </c>
      <c r="B2613" s="7">
        <v>4.88</v>
      </c>
      <c r="C2613" s="7">
        <v>4.74</v>
      </c>
      <c r="D2613" s="6">
        <f t="shared" si="40"/>
        <v>39294</v>
      </c>
    </row>
    <row r="2614" spans="1:4" x14ac:dyDescent="0.25">
      <c r="A2614" s="6">
        <v>39266</v>
      </c>
      <c r="B2614" s="7">
        <v>4.91</v>
      </c>
      <c r="C2614" s="7">
        <v>4.75</v>
      </c>
      <c r="D2614" s="6">
        <f t="shared" si="40"/>
        <v>39294</v>
      </c>
    </row>
    <row r="2615" spans="1:4" x14ac:dyDescent="0.25">
      <c r="A2615" s="6">
        <v>39267</v>
      </c>
      <c r="B2615" s="7">
        <v>4.95</v>
      </c>
      <c r="C2615" s="7">
        <v>4.7699999999999996</v>
      </c>
      <c r="D2615" s="6">
        <f t="shared" si="40"/>
        <v>39294</v>
      </c>
    </row>
    <row r="2616" spans="1:4" x14ac:dyDescent="0.25">
      <c r="A2616" s="6">
        <v>39268</v>
      </c>
      <c r="B2616" s="7">
        <v>4.9400000000000004</v>
      </c>
      <c r="C2616" s="7">
        <v>4.7699999999999996</v>
      </c>
      <c r="D2616" s="6">
        <f t="shared" si="40"/>
        <v>39294</v>
      </c>
    </row>
    <row r="2617" spans="1:4" x14ac:dyDescent="0.25">
      <c r="A2617" s="6">
        <v>39272</v>
      </c>
      <c r="B2617" s="7">
        <v>4.95</v>
      </c>
      <c r="C2617" s="7">
        <v>4.78</v>
      </c>
      <c r="D2617" s="6">
        <f t="shared" si="40"/>
        <v>39294</v>
      </c>
    </row>
    <row r="2618" spans="1:4" x14ac:dyDescent="0.25">
      <c r="A2618" s="6">
        <v>39273</v>
      </c>
      <c r="B2618" s="7">
        <v>4.95</v>
      </c>
      <c r="C2618" s="7">
        <v>4.78</v>
      </c>
      <c r="D2618" s="6">
        <f t="shared" si="40"/>
        <v>39294</v>
      </c>
    </row>
    <row r="2619" spans="1:4" x14ac:dyDescent="0.25">
      <c r="A2619" s="6">
        <v>39274</v>
      </c>
      <c r="B2619" s="7">
        <v>4.95</v>
      </c>
      <c r="C2619" s="7">
        <v>4.78</v>
      </c>
      <c r="D2619" s="6">
        <f t="shared" si="40"/>
        <v>39294</v>
      </c>
    </row>
    <row r="2620" spans="1:4" x14ac:dyDescent="0.25">
      <c r="A2620" s="6">
        <v>39275</v>
      </c>
      <c r="B2620" s="7">
        <v>4.95</v>
      </c>
      <c r="C2620" s="7">
        <v>4.78</v>
      </c>
      <c r="D2620" s="6">
        <f t="shared" si="40"/>
        <v>39294</v>
      </c>
    </row>
    <row r="2621" spans="1:4" x14ac:dyDescent="0.25">
      <c r="A2621" s="6">
        <v>39276</v>
      </c>
      <c r="B2621" s="7">
        <v>4.9400000000000004</v>
      </c>
      <c r="C2621" s="7">
        <v>4.7699999999999996</v>
      </c>
      <c r="D2621" s="6">
        <f t="shared" si="40"/>
        <v>39294</v>
      </c>
    </row>
    <row r="2622" spans="1:4" x14ac:dyDescent="0.25">
      <c r="A2622" s="6">
        <v>39279</v>
      </c>
      <c r="B2622" s="7">
        <v>4.93</v>
      </c>
      <c r="C2622" s="7">
        <v>4.76</v>
      </c>
      <c r="D2622" s="6">
        <f t="shared" si="40"/>
        <v>39294</v>
      </c>
    </row>
    <row r="2623" spans="1:4" x14ac:dyDescent="0.25">
      <c r="A2623" s="6">
        <v>39280</v>
      </c>
      <c r="B2623" s="7">
        <v>4.93</v>
      </c>
      <c r="C2623" s="7">
        <v>4.76</v>
      </c>
      <c r="D2623" s="6">
        <f t="shared" si="40"/>
        <v>39294</v>
      </c>
    </row>
    <row r="2624" spans="1:4" x14ac:dyDescent="0.25">
      <c r="A2624" s="6">
        <v>39281</v>
      </c>
      <c r="B2624" s="7">
        <v>4.93</v>
      </c>
      <c r="C2624" s="7">
        <v>4.7699999999999996</v>
      </c>
      <c r="D2624" s="6">
        <f t="shared" si="40"/>
        <v>39294</v>
      </c>
    </row>
    <row r="2625" spans="1:4" x14ac:dyDescent="0.25">
      <c r="A2625" s="6">
        <v>39282</v>
      </c>
      <c r="B2625" s="7">
        <v>4.93</v>
      </c>
      <c r="C2625" s="7">
        <v>4.78</v>
      </c>
      <c r="D2625" s="6">
        <f t="shared" si="40"/>
        <v>39294</v>
      </c>
    </row>
    <row r="2626" spans="1:4" x14ac:dyDescent="0.25">
      <c r="A2626" s="6">
        <v>39283</v>
      </c>
      <c r="B2626" s="7">
        <v>4.93</v>
      </c>
      <c r="C2626" s="7">
        <v>4.78</v>
      </c>
      <c r="D2626" s="6">
        <f t="shared" si="40"/>
        <v>39294</v>
      </c>
    </row>
    <row r="2627" spans="1:4" x14ac:dyDescent="0.25">
      <c r="A2627" s="6">
        <v>39286</v>
      </c>
      <c r="B2627" s="7">
        <v>4.93</v>
      </c>
      <c r="C2627" s="7">
        <v>4.79</v>
      </c>
      <c r="D2627" s="6">
        <f t="shared" ref="D2627:D2690" si="41">EOMONTH(A2627,0)</f>
        <v>39294</v>
      </c>
    </row>
    <row r="2628" spans="1:4" x14ac:dyDescent="0.25">
      <c r="A2628" s="6">
        <v>39287</v>
      </c>
      <c r="B2628" s="7">
        <v>4.9400000000000004</v>
      </c>
      <c r="C2628" s="7">
        <v>4.8</v>
      </c>
      <c r="D2628" s="6">
        <f t="shared" si="41"/>
        <v>39294</v>
      </c>
    </row>
    <row r="2629" spans="1:4" x14ac:dyDescent="0.25">
      <c r="A2629" s="6">
        <v>39288</v>
      </c>
      <c r="B2629" s="7">
        <v>4.96</v>
      </c>
      <c r="C2629" s="7">
        <v>4.8099999999999996</v>
      </c>
      <c r="D2629" s="6">
        <f t="shared" si="41"/>
        <v>39294</v>
      </c>
    </row>
    <row r="2630" spans="1:4" x14ac:dyDescent="0.25">
      <c r="A2630" s="6">
        <v>39289</v>
      </c>
      <c r="B2630" s="7">
        <v>4.9400000000000004</v>
      </c>
      <c r="C2630" s="7">
        <v>4.79</v>
      </c>
      <c r="D2630" s="6">
        <f t="shared" si="41"/>
        <v>39294</v>
      </c>
    </row>
    <row r="2631" spans="1:4" x14ac:dyDescent="0.25">
      <c r="A2631" s="6">
        <v>39290</v>
      </c>
      <c r="B2631" s="7">
        <v>4.95</v>
      </c>
      <c r="C2631" s="7">
        <v>4.8099999999999996</v>
      </c>
      <c r="D2631" s="6">
        <f t="shared" si="41"/>
        <v>39294</v>
      </c>
    </row>
    <row r="2632" spans="1:4" x14ac:dyDescent="0.25">
      <c r="A2632" s="6">
        <v>39293</v>
      </c>
      <c r="B2632" s="7">
        <v>4.96</v>
      </c>
      <c r="C2632" s="7">
        <v>4.8099999999999996</v>
      </c>
      <c r="D2632" s="6">
        <f t="shared" si="41"/>
        <v>39294</v>
      </c>
    </row>
    <row r="2633" spans="1:4" x14ac:dyDescent="0.25">
      <c r="A2633" s="6">
        <v>39294</v>
      </c>
      <c r="B2633" s="7">
        <v>4.96</v>
      </c>
      <c r="C2633" s="7">
        <v>4.8099999999999996</v>
      </c>
      <c r="D2633" s="6">
        <f t="shared" si="41"/>
        <v>39294</v>
      </c>
    </row>
    <row r="2634" spans="1:4" x14ac:dyDescent="0.25">
      <c r="A2634" s="6">
        <v>39295</v>
      </c>
      <c r="B2634" s="7">
        <v>4.96</v>
      </c>
      <c r="C2634" s="7">
        <v>4.82</v>
      </c>
      <c r="D2634" s="6">
        <f t="shared" si="41"/>
        <v>39325</v>
      </c>
    </row>
    <row r="2635" spans="1:4" x14ac:dyDescent="0.25">
      <c r="A2635" s="6">
        <v>39296</v>
      </c>
      <c r="B2635" s="7">
        <v>4.96</v>
      </c>
      <c r="C2635" s="7">
        <v>4.8099999999999996</v>
      </c>
      <c r="D2635" s="6">
        <f t="shared" si="41"/>
        <v>39325</v>
      </c>
    </row>
    <row r="2636" spans="1:4" x14ac:dyDescent="0.25">
      <c r="A2636" s="6">
        <v>39297</v>
      </c>
      <c r="B2636" s="7">
        <v>4.97</v>
      </c>
      <c r="C2636" s="7">
        <v>4.82</v>
      </c>
      <c r="D2636" s="6">
        <f t="shared" si="41"/>
        <v>39325</v>
      </c>
    </row>
    <row r="2637" spans="1:4" x14ac:dyDescent="0.25">
      <c r="A2637" s="6">
        <v>39300</v>
      </c>
      <c r="B2637" s="7">
        <v>4.9800000000000004</v>
      </c>
      <c r="C2637" s="7">
        <v>4.83</v>
      </c>
      <c r="D2637" s="6">
        <f t="shared" si="41"/>
        <v>39325</v>
      </c>
    </row>
    <row r="2638" spans="1:4" x14ac:dyDescent="0.25">
      <c r="A2638" s="6">
        <v>39301</v>
      </c>
      <c r="B2638" s="7">
        <v>4.99</v>
      </c>
      <c r="C2638" s="7">
        <v>4.83</v>
      </c>
      <c r="D2638" s="6">
        <f t="shared" si="41"/>
        <v>39325</v>
      </c>
    </row>
    <row r="2639" spans="1:4" x14ac:dyDescent="0.25">
      <c r="A2639" s="6">
        <v>39302</v>
      </c>
      <c r="B2639" s="7">
        <v>5</v>
      </c>
      <c r="C2639" s="7">
        <v>4.84</v>
      </c>
      <c r="D2639" s="6">
        <f t="shared" si="41"/>
        <v>39325</v>
      </c>
    </row>
    <row r="2640" spans="1:4" x14ac:dyDescent="0.25">
      <c r="A2640" s="6">
        <v>39303</v>
      </c>
      <c r="B2640" s="7">
        <v>5.0199999999999996</v>
      </c>
      <c r="C2640" s="7">
        <v>4.8600000000000003</v>
      </c>
      <c r="D2640" s="6">
        <f t="shared" si="41"/>
        <v>39325</v>
      </c>
    </row>
    <row r="2641" spans="1:4" x14ac:dyDescent="0.25">
      <c r="A2641" s="6">
        <v>39304</v>
      </c>
      <c r="B2641" s="7">
        <v>5.0599999999999996</v>
      </c>
      <c r="C2641" s="7">
        <v>4.8899999999999997</v>
      </c>
      <c r="D2641" s="6">
        <f t="shared" si="41"/>
        <v>39325</v>
      </c>
    </row>
    <row r="2642" spans="1:4" x14ac:dyDescent="0.25">
      <c r="A2642" s="6">
        <v>39307</v>
      </c>
      <c r="B2642" s="7">
        <v>5.0599999999999996</v>
      </c>
      <c r="C2642" s="7">
        <v>4.8899999999999997</v>
      </c>
      <c r="D2642" s="6">
        <f t="shared" si="41"/>
        <v>39325</v>
      </c>
    </row>
    <row r="2643" spans="1:4" x14ac:dyDescent="0.25">
      <c r="A2643" s="6">
        <v>39308</v>
      </c>
      <c r="B2643" s="7">
        <v>5.08</v>
      </c>
      <c r="C2643" s="7">
        <v>4.9000000000000004</v>
      </c>
      <c r="D2643" s="6">
        <f t="shared" si="41"/>
        <v>39325</v>
      </c>
    </row>
    <row r="2644" spans="1:4" x14ac:dyDescent="0.25">
      <c r="A2644" s="6">
        <v>39310</v>
      </c>
      <c r="B2644" s="7">
        <v>5.0999999999999996</v>
      </c>
      <c r="C2644" s="7">
        <v>4.9000000000000004</v>
      </c>
      <c r="D2644" s="6">
        <f t="shared" si="41"/>
        <v>39325</v>
      </c>
    </row>
    <row r="2645" spans="1:4" x14ac:dyDescent="0.25">
      <c r="A2645" s="6">
        <v>39311</v>
      </c>
      <c r="B2645" s="7">
        <v>5.1100000000000003</v>
      </c>
      <c r="C2645" s="7">
        <v>4.92</v>
      </c>
      <c r="D2645" s="6">
        <f t="shared" si="41"/>
        <v>39325</v>
      </c>
    </row>
    <row r="2646" spans="1:4" x14ac:dyDescent="0.25">
      <c r="A2646" s="6">
        <v>39314</v>
      </c>
      <c r="B2646" s="7">
        <v>5.1100000000000003</v>
      </c>
      <c r="C2646" s="7">
        <v>4.93</v>
      </c>
      <c r="D2646" s="6">
        <f t="shared" si="41"/>
        <v>39325</v>
      </c>
    </row>
    <row r="2647" spans="1:4" x14ac:dyDescent="0.25">
      <c r="A2647" s="6">
        <v>39315</v>
      </c>
      <c r="B2647" s="7">
        <v>5.14</v>
      </c>
      <c r="C2647" s="7">
        <v>4.95</v>
      </c>
      <c r="D2647" s="6">
        <f t="shared" si="41"/>
        <v>39325</v>
      </c>
    </row>
    <row r="2648" spans="1:4" x14ac:dyDescent="0.25">
      <c r="A2648" s="6">
        <v>39316</v>
      </c>
      <c r="B2648" s="7">
        <v>5.15</v>
      </c>
      <c r="C2648" s="7">
        <v>4.96</v>
      </c>
      <c r="D2648" s="6">
        <f t="shared" si="41"/>
        <v>39325</v>
      </c>
    </row>
    <row r="2649" spans="1:4" x14ac:dyDescent="0.25">
      <c r="A2649" s="6">
        <v>39317</v>
      </c>
      <c r="B2649" s="7">
        <v>5.15</v>
      </c>
      <c r="C2649" s="7">
        <v>4.96</v>
      </c>
      <c r="D2649" s="6">
        <f t="shared" si="41"/>
        <v>39325</v>
      </c>
    </row>
    <row r="2650" spans="1:4" x14ac:dyDescent="0.25">
      <c r="A2650" s="6">
        <v>39318</v>
      </c>
      <c r="B2650" s="7">
        <v>5.14</v>
      </c>
      <c r="C2650" s="7">
        <v>4.95</v>
      </c>
      <c r="D2650" s="6">
        <f t="shared" si="41"/>
        <v>39325</v>
      </c>
    </row>
    <row r="2651" spans="1:4" x14ac:dyDescent="0.25">
      <c r="A2651" s="6">
        <v>39321</v>
      </c>
      <c r="B2651" s="7">
        <v>5.15</v>
      </c>
      <c r="C2651" s="7">
        <v>4.95</v>
      </c>
      <c r="D2651" s="6">
        <f t="shared" si="41"/>
        <v>39325</v>
      </c>
    </row>
    <row r="2652" spans="1:4" x14ac:dyDescent="0.25">
      <c r="A2652" s="6">
        <v>39322</v>
      </c>
      <c r="B2652" s="7">
        <v>5.15</v>
      </c>
      <c r="C2652" s="7">
        <v>4.95</v>
      </c>
      <c r="D2652" s="6">
        <f t="shared" si="41"/>
        <v>39325</v>
      </c>
    </row>
    <row r="2653" spans="1:4" x14ac:dyDescent="0.25">
      <c r="A2653" s="6">
        <v>39323</v>
      </c>
      <c r="B2653" s="7">
        <v>5.16</v>
      </c>
      <c r="C2653" s="7">
        <v>4.97</v>
      </c>
      <c r="D2653" s="6">
        <f t="shared" si="41"/>
        <v>39325</v>
      </c>
    </row>
    <row r="2654" spans="1:4" x14ac:dyDescent="0.25">
      <c r="A2654" s="6">
        <v>39324</v>
      </c>
      <c r="B2654" s="7">
        <v>5.18</v>
      </c>
      <c r="C2654" s="7">
        <v>5.03</v>
      </c>
      <c r="D2654" s="6">
        <f t="shared" si="41"/>
        <v>39325</v>
      </c>
    </row>
    <row r="2655" spans="1:4" x14ac:dyDescent="0.25">
      <c r="A2655" s="6">
        <v>39325</v>
      </c>
      <c r="B2655" s="7">
        <v>5.19</v>
      </c>
      <c r="C2655" s="7">
        <v>5.03</v>
      </c>
      <c r="D2655" s="6">
        <f t="shared" si="41"/>
        <v>39325</v>
      </c>
    </row>
    <row r="2656" spans="1:4" x14ac:dyDescent="0.25">
      <c r="A2656" s="6">
        <v>39328</v>
      </c>
      <c r="B2656" s="7">
        <v>5.19</v>
      </c>
      <c r="C2656" s="7">
        <v>5.0599999999999996</v>
      </c>
      <c r="D2656" s="6">
        <f t="shared" si="41"/>
        <v>39355</v>
      </c>
    </row>
    <row r="2657" spans="1:4" x14ac:dyDescent="0.25">
      <c r="A2657" s="6">
        <v>39329</v>
      </c>
      <c r="B2657" s="7">
        <v>5.21</v>
      </c>
      <c r="C2657" s="7">
        <v>5.08</v>
      </c>
      <c r="D2657" s="6">
        <f t="shared" si="41"/>
        <v>39355</v>
      </c>
    </row>
    <row r="2658" spans="1:4" x14ac:dyDescent="0.25">
      <c r="A2658" s="6">
        <v>39330</v>
      </c>
      <c r="B2658" s="7">
        <v>5.21</v>
      </c>
      <c r="C2658" s="7">
        <v>5.09</v>
      </c>
      <c r="D2658" s="6">
        <f t="shared" si="41"/>
        <v>39355</v>
      </c>
    </row>
    <row r="2659" spans="1:4" x14ac:dyDescent="0.25">
      <c r="A2659" s="6">
        <v>39331</v>
      </c>
      <c r="B2659" s="7">
        <v>5.22</v>
      </c>
      <c r="C2659" s="7">
        <v>5.0999999999999996</v>
      </c>
      <c r="D2659" s="6">
        <f t="shared" si="41"/>
        <v>39355</v>
      </c>
    </row>
    <row r="2660" spans="1:4" x14ac:dyDescent="0.25">
      <c r="A2660" s="6">
        <v>39332</v>
      </c>
      <c r="B2660" s="7">
        <v>5.23</v>
      </c>
      <c r="C2660" s="7">
        <v>5.0999999999999996</v>
      </c>
      <c r="D2660" s="6">
        <f t="shared" si="41"/>
        <v>39355</v>
      </c>
    </row>
    <row r="2661" spans="1:4" x14ac:dyDescent="0.25">
      <c r="A2661" s="6">
        <v>39335</v>
      </c>
      <c r="B2661" s="7">
        <v>5.23</v>
      </c>
      <c r="C2661" s="7">
        <v>5.0999999999999996</v>
      </c>
      <c r="D2661" s="6">
        <f t="shared" si="41"/>
        <v>39355</v>
      </c>
    </row>
    <row r="2662" spans="1:4" x14ac:dyDescent="0.25">
      <c r="A2662" s="6">
        <v>39336</v>
      </c>
      <c r="B2662" s="7">
        <v>5.23</v>
      </c>
      <c r="C2662" s="7">
        <v>5.09</v>
      </c>
      <c r="D2662" s="6">
        <f t="shared" si="41"/>
        <v>39355</v>
      </c>
    </row>
    <row r="2663" spans="1:4" x14ac:dyDescent="0.25">
      <c r="A2663" s="6">
        <v>39337</v>
      </c>
      <c r="B2663" s="7">
        <v>5.23</v>
      </c>
      <c r="C2663" s="7">
        <v>5.09</v>
      </c>
      <c r="D2663" s="6">
        <f t="shared" si="41"/>
        <v>39355</v>
      </c>
    </row>
    <row r="2664" spans="1:4" x14ac:dyDescent="0.25">
      <c r="A2664" s="6">
        <v>39338</v>
      </c>
      <c r="B2664" s="7">
        <v>5.24</v>
      </c>
      <c r="C2664" s="7">
        <v>5.09</v>
      </c>
      <c r="D2664" s="6">
        <f t="shared" si="41"/>
        <v>39355</v>
      </c>
    </row>
    <row r="2665" spans="1:4" x14ac:dyDescent="0.25">
      <c r="A2665" s="6">
        <v>39339</v>
      </c>
      <c r="B2665" s="7">
        <v>5.21</v>
      </c>
      <c r="C2665" s="7">
        <v>5.08</v>
      </c>
      <c r="D2665" s="6">
        <f t="shared" si="41"/>
        <v>39355</v>
      </c>
    </row>
    <row r="2666" spans="1:4" x14ac:dyDescent="0.25">
      <c r="A2666" s="6">
        <v>39342</v>
      </c>
      <c r="B2666" s="7">
        <v>5.22</v>
      </c>
      <c r="C2666" s="7">
        <v>5.07</v>
      </c>
      <c r="D2666" s="6">
        <f t="shared" si="41"/>
        <v>39355</v>
      </c>
    </row>
    <row r="2667" spans="1:4" x14ac:dyDescent="0.25">
      <c r="A2667" s="6">
        <v>39343</v>
      </c>
      <c r="B2667" s="7">
        <v>5.24</v>
      </c>
      <c r="C2667" s="7">
        <v>5.09</v>
      </c>
      <c r="D2667" s="6">
        <f t="shared" si="41"/>
        <v>39355</v>
      </c>
    </row>
    <row r="2668" spans="1:4" x14ac:dyDescent="0.25">
      <c r="A2668" s="6">
        <v>39344</v>
      </c>
      <c r="B2668" s="7">
        <v>5.24</v>
      </c>
      <c r="C2668" s="7">
        <v>5.0999999999999996</v>
      </c>
      <c r="D2668" s="6">
        <f t="shared" si="41"/>
        <v>39355</v>
      </c>
    </row>
    <row r="2669" spans="1:4" x14ac:dyDescent="0.25">
      <c r="A2669" s="6">
        <v>39345</v>
      </c>
      <c r="B2669" s="7">
        <v>5.25</v>
      </c>
      <c r="C2669" s="7">
        <v>5.0999999999999996</v>
      </c>
      <c r="D2669" s="6">
        <f t="shared" si="41"/>
        <v>39355</v>
      </c>
    </row>
    <row r="2670" spans="1:4" x14ac:dyDescent="0.25">
      <c r="A2670" s="6">
        <v>39346</v>
      </c>
      <c r="B2670" s="7">
        <v>5.25</v>
      </c>
      <c r="C2670" s="7">
        <v>5.0999999999999996</v>
      </c>
      <c r="D2670" s="6">
        <f t="shared" si="41"/>
        <v>39355</v>
      </c>
    </row>
    <row r="2671" spans="1:4" x14ac:dyDescent="0.25">
      <c r="A2671" s="6">
        <v>39349</v>
      </c>
      <c r="B2671" s="7">
        <v>5.25</v>
      </c>
      <c r="C2671" s="7">
        <v>5.0999999999999996</v>
      </c>
      <c r="D2671" s="6">
        <f t="shared" si="41"/>
        <v>39355</v>
      </c>
    </row>
    <row r="2672" spans="1:4" x14ac:dyDescent="0.25">
      <c r="A2672" s="6">
        <v>39350</v>
      </c>
      <c r="B2672" s="7">
        <v>5.25</v>
      </c>
      <c r="C2672" s="7">
        <v>5.09</v>
      </c>
      <c r="D2672" s="6">
        <f t="shared" si="41"/>
        <v>39355</v>
      </c>
    </row>
    <row r="2673" spans="1:4" x14ac:dyDescent="0.25">
      <c r="A2673" s="6">
        <v>39351</v>
      </c>
      <c r="B2673" s="7">
        <v>5.23</v>
      </c>
      <c r="C2673" s="7">
        <v>5.09</v>
      </c>
      <c r="D2673" s="6">
        <f t="shared" si="41"/>
        <v>39355</v>
      </c>
    </row>
    <row r="2674" spans="1:4" x14ac:dyDescent="0.25">
      <c r="A2674" s="6">
        <v>39352</v>
      </c>
      <c r="B2674" s="7">
        <v>5.24</v>
      </c>
      <c r="C2674" s="7">
        <v>5.0999999999999996</v>
      </c>
      <c r="D2674" s="6">
        <f t="shared" si="41"/>
        <v>39355</v>
      </c>
    </row>
    <row r="2675" spans="1:4" x14ac:dyDescent="0.25">
      <c r="A2675" s="6">
        <v>39353</v>
      </c>
      <c r="B2675" s="7">
        <v>5.25</v>
      </c>
      <c r="C2675" s="7">
        <v>5.0999999999999996</v>
      </c>
      <c r="D2675" s="6">
        <f t="shared" si="41"/>
        <v>39355</v>
      </c>
    </row>
    <row r="2676" spans="1:4" x14ac:dyDescent="0.25">
      <c r="A2676" s="6">
        <v>39356</v>
      </c>
      <c r="B2676" s="7">
        <v>5.24</v>
      </c>
      <c r="C2676" s="7">
        <v>5.09</v>
      </c>
      <c r="D2676" s="6">
        <f t="shared" si="41"/>
        <v>39386</v>
      </c>
    </row>
    <row r="2677" spans="1:4" x14ac:dyDescent="0.25">
      <c r="A2677" s="6">
        <v>39357</v>
      </c>
      <c r="B2677" s="7">
        <v>5.25</v>
      </c>
      <c r="C2677" s="7">
        <v>5.09</v>
      </c>
      <c r="D2677" s="6">
        <f t="shared" si="41"/>
        <v>39386</v>
      </c>
    </row>
    <row r="2678" spans="1:4" x14ac:dyDescent="0.25">
      <c r="A2678" s="6">
        <v>39358</v>
      </c>
      <c r="B2678" s="7">
        <v>5.24</v>
      </c>
      <c r="C2678" s="7">
        <v>5.09</v>
      </c>
      <c r="D2678" s="6">
        <f t="shared" si="41"/>
        <v>39386</v>
      </c>
    </row>
    <row r="2679" spans="1:4" x14ac:dyDescent="0.25">
      <c r="A2679" s="6">
        <v>39359</v>
      </c>
      <c r="B2679" s="7">
        <v>5.24</v>
      </c>
      <c r="C2679" s="7">
        <v>5.09</v>
      </c>
      <c r="D2679" s="6">
        <f t="shared" si="41"/>
        <v>39386</v>
      </c>
    </row>
    <row r="2680" spans="1:4" x14ac:dyDescent="0.25">
      <c r="A2680" s="6">
        <v>39360</v>
      </c>
      <c r="B2680" s="7">
        <v>5.24</v>
      </c>
      <c r="C2680" s="7">
        <v>5.09</v>
      </c>
      <c r="D2680" s="6">
        <f t="shared" si="41"/>
        <v>39386</v>
      </c>
    </row>
    <row r="2681" spans="1:4" x14ac:dyDescent="0.25">
      <c r="A2681" s="6">
        <v>39363</v>
      </c>
      <c r="B2681" s="7">
        <v>5.24</v>
      </c>
      <c r="C2681" s="7">
        <v>5.09</v>
      </c>
      <c r="D2681" s="6">
        <f t="shared" si="41"/>
        <v>39386</v>
      </c>
    </row>
    <row r="2682" spans="1:4" x14ac:dyDescent="0.25">
      <c r="A2682" s="6">
        <v>39364</v>
      </c>
      <c r="B2682" s="7">
        <v>5.24</v>
      </c>
      <c r="C2682" s="7">
        <v>5.09</v>
      </c>
      <c r="D2682" s="6">
        <f t="shared" si="41"/>
        <v>39386</v>
      </c>
    </row>
    <row r="2683" spans="1:4" x14ac:dyDescent="0.25">
      <c r="A2683" s="6">
        <v>39365</v>
      </c>
      <c r="B2683" s="7">
        <v>5.24</v>
      </c>
      <c r="C2683" s="7">
        <v>5.09</v>
      </c>
      <c r="D2683" s="6">
        <f t="shared" si="41"/>
        <v>39386</v>
      </c>
    </row>
    <row r="2684" spans="1:4" x14ac:dyDescent="0.25">
      <c r="A2684" s="6">
        <v>39366</v>
      </c>
      <c r="B2684" s="7">
        <v>5.24</v>
      </c>
      <c r="C2684" s="7">
        <v>5.09</v>
      </c>
      <c r="D2684" s="6">
        <f t="shared" si="41"/>
        <v>39386</v>
      </c>
    </row>
    <row r="2685" spans="1:4" x14ac:dyDescent="0.25">
      <c r="A2685" s="6">
        <v>39367</v>
      </c>
      <c r="B2685" s="7">
        <v>5.24</v>
      </c>
      <c r="C2685" s="7">
        <v>5.09</v>
      </c>
      <c r="D2685" s="6">
        <f t="shared" si="41"/>
        <v>39386</v>
      </c>
    </row>
    <row r="2686" spans="1:4" x14ac:dyDescent="0.25">
      <c r="A2686" s="6">
        <v>39370</v>
      </c>
      <c r="B2686" s="7">
        <v>5.24</v>
      </c>
      <c r="C2686" s="7">
        <v>5.09</v>
      </c>
      <c r="D2686" s="6">
        <f t="shared" si="41"/>
        <v>39386</v>
      </c>
    </row>
    <row r="2687" spans="1:4" x14ac:dyDescent="0.25">
      <c r="A2687" s="6">
        <v>39371</v>
      </c>
      <c r="B2687" s="7">
        <v>5.27</v>
      </c>
      <c r="C2687" s="7">
        <v>5.12</v>
      </c>
      <c r="D2687" s="6">
        <f t="shared" si="41"/>
        <v>39386</v>
      </c>
    </row>
    <row r="2688" spans="1:4" x14ac:dyDescent="0.25">
      <c r="A2688" s="6">
        <v>39372</v>
      </c>
      <c r="B2688" s="7">
        <v>5.29</v>
      </c>
      <c r="C2688" s="7">
        <v>5.14</v>
      </c>
      <c r="D2688" s="6">
        <f t="shared" si="41"/>
        <v>39386</v>
      </c>
    </row>
    <row r="2689" spans="1:4" x14ac:dyDescent="0.25">
      <c r="A2689" s="6">
        <v>39373</v>
      </c>
      <c r="B2689" s="7">
        <v>5.3</v>
      </c>
      <c r="C2689" s="7">
        <v>5.15</v>
      </c>
      <c r="D2689" s="6">
        <f t="shared" si="41"/>
        <v>39386</v>
      </c>
    </row>
    <row r="2690" spans="1:4" x14ac:dyDescent="0.25">
      <c r="A2690" s="6">
        <v>39374</v>
      </c>
      <c r="B2690" s="7">
        <v>5.3</v>
      </c>
      <c r="C2690" s="7">
        <v>5.15</v>
      </c>
      <c r="D2690" s="6">
        <f t="shared" si="41"/>
        <v>39386</v>
      </c>
    </row>
    <row r="2691" spans="1:4" x14ac:dyDescent="0.25">
      <c r="A2691" s="6">
        <v>39377</v>
      </c>
      <c r="B2691" s="7">
        <v>5.32</v>
      </c>
      <c r="C2691" s="7">
        <v>5.16</v>
      </c>
      <c r="D2691" s="6">
        <f t="shared" ref="D2691:D2754" si="42">EOMONTH(A2691,0)</f>
        <v>39386</v>
      </c>
    </row>
    <row r="2692" spans="1:4" x14ac:dyDescent="0.25">
      <c r="A2692" s="6">
        <v>39378</v>
      </c>
      <c r="B2692" s="7">
        <v>5.33</v>
      </c>
      <c r="C2692" s="7">
        <v>5.16</v>
      </c>
      <c r="D2692" s="6">
        <f t="shared" si="42"/>
        <v>39386</v>
      </c>
    </row>
    <row r="2693" spans="1:4" x14ac:dyDescent="0.25">
      <c r="A2693" s="6">
        <v>39379</v>
      </c>
      <c r="B2693" s="7">
        <v>5.33</v>
      </c>
      <c r="C2693" s="7">
        <v>5.16</v>
      </c>
      <c r="D2693" s="6">
        <f t="shared" si="42"/>
        <v>39386</v>
      </c>
    </row>
    <row r="2694" spans="1:4" x14ac:dyDescent="0.25">
      <c r="A2694" s="6">
        <v>39380</v>
      </c>
      <c r="B2694" s="7">
        <v>5.34</v>
      </c>
      <c r="C2694" s="7">
        <v>5.17</v>
      </c>
      <c r="D2694" s="6">
        <f t="shared" si="42"/>
        <v>39386</v>
      </c>
    </row>
    <row r="2695" spans="1:4" x14ac:dyDescent="0.25">
      <c r="A2695" s="6">
        <v>39381</v>
      </c>
      <c r="B2695" s="7">
        <v>5.35</v>
      </c>
      <c r="C2695" s="7">
        <v>5.18</v>
      </c>
      <c r="D2695" s="6">
        <f t="shared" si="42"/>
        <v>39386</v>
      </c>
    </row>
    <row r="2696" spans="1:4" x14ac:dyDescent="0.25">
      <c r="A2696" s="6">
        <v>39384</v>
      </c>
      <c r="B2696" s="7">
        <v>5.35</v>
      </c>
      <c r="C2696" s="7">
        <v>5.18</v>
      </c>
      <c r="D2696" s="6">
        <f t="shared" si="42"/>
        <v>39386</v>
      </c>
    </row>
    <row r="2697" spans="1:4" x14ac:dyDescent="0.25">
      <c r="A2697" s="6">
        <v>39385</v>
      </c>
      <c r="B2697" s="7">
        <v>5.37</v>
      </c>
      <c r="C2697" s="7">
        <v>5.19</v>
      </c>
      <c r="D2697" s="6">
        <f t="shared" si="42"/>
        <v>39386</v>
      </c>
    </row>
    <row r="2698" spans="1:4" x14ac:dyDescent="0.25">
      <c r="A2698" s="6">
        <v>39386</v>
      </c>
      <c r="B2698" s="7">
        <v>5.38</v>
      </c>
      <c r="C2698" s="7">
        <v>5.21</v>
      </c>
      <c r="D2698" s="6">
        <f t="shared" si="42"/>
        <v>39386</v>
      </c>
    </row>
    <row r="2699" spans="1:4" x14ac:dyDescent="0.25">
      <c r="A2699" s="6">
        <v>39388</v>
      </c>
      <c r="B2699" s="7">
        <v>5.38</v>
      </c>
      <c r="C2699" s="7">
        <v>5.21</v>
      </c>
      <c r="D2699" s="6">
        <f t="shared" si="42"/>
        <v>39416</v>
      </c>
    </row>
    <row r="2700" spans="1:4" x14ac:dyDescent="0.25">
      <c r="A2700" s="6">
        <v>39391</v>
      </c>
      <c r="B2700" s="7">
        <v>5.41</v>
      </c>
      <c r="C2700" s="7">
        <v>5.22</v>
      </c>
      <c r="D2700" s="6">
        <f t="shared" si="42"/>
        <v>39416</v>
      </c>
    </row>
    <row r="2701" spans="1:4" x14ac:dyDescent="0.25">
      <c r="A2701" s="6">
        <v>39392</v>
      </c>
      <c r="B2701" s="7">
        <v>5.42</v>
      </c>
      <c r="C2701" s="7">
        <v>5.24</v>
      </c>
      <c r="D2701" s="6">
        <f t="shared" si="42"/>
        <v>39416</v>
      </c>
    </row>
    <row r="2702" spans="1:4" x14ac:dyDescent="0.25">
      <c r="A2702" s="6">
        <v>39393</v>
      </c>
      <c r="B2702" s="7">
        <v>5.46</v>
      </c>
      <c r="C2702" s="7">
        <v>5.26</v>
      </c>
      <c r="D2702" s="6">
        <f t="shared" si="42"/>
        <v>39416</v>
      </c>
    </row>
    <row r="2703" spans="1:4" x14ac:dyDescent="0.25">
      <c r="A2703" s="6">
        <v>39394</v>
      </c>
      <c r="B2703" s="7">
        <v>5.5</v>
      </c>
      <c r="C2703" s="7">
        <v>5.27</v>
      </c>
      <c r="D2703" s="6">
        <f t="shared" si="42"/>
        <v>39416</v>
      </c>
    </row>
    <row r="2704" spans="1:4" x14ac:dyDescent="0.25">
      <c r="A2704" s="6">
        <v>39395</v>
      </c>
      <c r="B2704" s="7">
        <v>5.51</v>
      </c>
      <c r="C2704" s="7">
        <v>5.28</v>
      </c>
      <c r="D2704" s="6">
        <f t="shared" si="42"/>
        <v>39416</v>
      </c>
    </row>
    <row r="2705" spans="1:4" x14ac:dyDescent="0.25">
      <c r="A2705" s="6">
        <v>39398</v>
      </c>
      <c r="B2705" s="7">
        <v>5.52</v>
      </c>
      <c r="C2705" s="7">
        <v>5.29</v>
      </c>
      <c r="D2705" s="6">
        <f t="shared" si="42"/>
        <v>39416</v>
      </c>
    </row>
    <row r="2706" spans="1:4" x14ac:dyDescent="0.25">
      <c r="A2706" s="6">
        <v>39399</v>
      </c>
      <c r="B2706" s="7">
        <v>5.52</v>
      </c>
      <c r="C2706" s="7">
        <v>5.29</v>
      </c>
      <c r="D2706" s="6">
        <f t="shared" si="42"/>
        <v>39416</v>
      </c>
    </row>
    <row r="2707" spans="1:4" x14ac:dyDescent="0.25">
      <c r="A2707" s="6">
        <v>39400</v>
      </c>
      <c r="B2707" s="7">
        <v>5.52</v>
      </c>
      <c r="C2707" s="7">
        <v>5.3</v>
      </c>
      <c r="D2707" s="6">
        <f t="shared" si="42"/>
        <v>39416</v>
      </c>
    </row>
    <row r="2708" spans="1:4" x14ac:dyDescent="0.25">
      <c r="A2708" s="6">
        <v>39401</v>
      </c>
      <c r="B2708" s="7">
        <v>5.54</v>
      </c>
      <c r="C2708" s="7">
        <v>5.32</v>
      </c>
      <c r="D2708" s="6">
        <f t="shared" si="42"/>
        <v>39416</v>
      </c>
    </row>
    <row r="2709" spans="1:4" x14ac:dyDescent="0.25">
      <c r="A2709" s="6">
        <v>39402</v>
      </c>
      <c r="B2709" s="7">
        <v>5.54</v>
      </c>
      <c r="C2709" s="7">
        <v>5.33</v>
      </c>
      <c r="D2709" s="6">
        <f t="shared" si="42"/>
        <v>39416</v>
      </c>
    </row>
    <row r="2710" spans="1:4" x14ac:dyDescent="0.25">
      <c r="A2710" s="6">
        <v>39405</v>
      </c>
      <c r="B2710" s="7">
        <v>5.55</v>
      </c>
      <c r="C2710" s="7">
        <v>5.35</v>
      </c>
      <c r="D2710" s="6">
        <f t="shared" si="42"/>
        <v>39416</v>
      </c>
    </row>
    <row r="2711" spans="1:4" x14ac:dyDescent="0.25">
      <c r="A2711" s="6">
        <v>39406</v>
      </c>
      <c r="B2711" s="7">
        <v>5.6</v>
      </c>
      <c r="C2711" s="7">
        <v>5.39</v>
      </c>
      <c r="D2711" s="6">
        <f t="shared" si="42"/>
        <v>39416</v>
      </c>
    </row>
    <row r="2712" spans="1:4" x14ac:dyDescent="0.25">
      <c r="A2712" s="6">
        <v>39407</v>
      </c>
      <c r="B2712" s="7">
        <v>5.62</v>
      </c>
      <c r="C2712" s="7">
        <v>5.42</v>
      </c>
      <c r="D2712" s="6">
        <f t="shared" si="42"/>
        <v>39416</v>
      </c>
    </row>
    <row r="2713" spans="1:4" x14ac:dyDescent="0.25">
      <c r="A2713" s="6">
        <v>39408</v>
      </c>
      <c r="B2713" s="7">
        <v>5.64</v>
      </c>
      <c r="C2713" s="7">
        <v>5.43</v>
      </c>
      <c r="D2713" s="6">
        <f t="shared" si="42"/>
        <v>39416</v>
      </c>
    </row>
    <row r="2714" spans="1:4" x14ac:dyDescent="0.25">
      <c r="A2714" s="6">
        <v>39409</v>
      </c>
      <c r="B2714" s="7">
        <v>5.67</v>
      </c>
      <c r="C2714" s="7">
        <v>5.47</v>
      </c>
      <c r="D2714" s="6">
        <f t="shared" si="42"/>
        <v>39416</v>
      </c>
    </row>
    <row r="2715" spans="1:4" x14ac:dyDescent="0.25">
      <c r="A2715" s="6">
        <v>39412</v>
      </c>
      <c r="B2715" s="7">
        <v>5.7</v>
      </c>
      <c r="C2715" s="7">
        <v>5.48</v>
      </c>
      <c r="D2715" s="6">
        <f t="shared" si="42"/>
        <v>39416</v>
      </c>
    </row>
    <row r="2716" spans="1:4" x14ac:dyDescent="0.25">
      <c r="A2716" s="6">
        <v>39413</v>
      </c>
      <c r="B2716" s="7">
        <v>5.72</v>
      </c>
      <c r="C2716" s="7">
        <v>5.49</v>
      </c>
      <c r="D2716" s="6">
        <f t="shared" si="42"/>
        <v>39416</v>
      </c>
    </row>
    <row r="2717" spans="1:4" x14ac:dyDescent="0.25">
      <c r="A2717" s="6">
        <v>39414</v>
      </c>
      <c r="B2717" s="7">
        <v>5.75</v>
      </c>
      <c r="C2717" s="7">
        <v>5.5</v>
      </c>
      <c r="D2717" s="6">
        <f t="shared" si="42"/>
        <v>39416</v>
      </c>
    </row>
    <row r="2718" spans="1:4" x14ac:dyDescent="0.25">
      <c r="A2718" s="6">
        <v>39415</v>
      </c>
      <c r="B2718" s="7">
        <v>5.81</v>
      </c>
      <c r="C2718" s="7">
        <v>5.54</v>
      </c>
      <c r="D2718" s="6">
        <f t="shared" si="42"/>
        <v>39416</v>
      </c>
    </row>
    <row r="2719" spans="1:4" x14ac:dyDescent="0.25">
      <c r="A2719" s="6">
        <v>39416</v>
      </c>
      <c r="B2719" s="7">
        <v>5.84</v>
      </c>
      <c r="C2719" s="7">
        <v>5.56</v>
      </c>
      <c r="D2719" s="6">
        <f t="shared" si="42"/>
        <v>39416</v>
      </c>
    </row>
    <row r="2720" spans="1:4" x14ac:dyDescent="0.25">
      <c r="A2720" s="6">
        <v>39419</v>
      </c>
      <c r="B2720" s="7">
        <v>5.86</v>
      </c>
      <c r="C2720" s="7">
        <v>5.59</v>
      </c>
      <c r="D2720" s="6">
        <f t="shared" si="42"/>
        <v>39447</v>
      </c>
    </row>
    <row r="2721" spans="1:4" x14ac:dyDescent="0.25">
      <c r="A2721" s="6">
        <v>39420</v>
      </c>
      <c r="B2721" s="7">
        <v>5.87</v>
      </c>
      <c r="C2721" s="7">
        <v>5.62</v>
      </c>
      <c r="D2721" s="6">
        <f t="shared" si="42"/>
        <v>39447</v>
      </c>
    </row>
    <row r="2722" spans="1:4" x14ac:dyDescent="0.25">
      <c r="A2722" s="6">
        <v>39421</v>
      </c>
      <c r="B2722" s="7">
        <v>5.89</v>
      </c>
      <c r="C2722" s="7">
        <v>5.64</v>
      </c>
      <c r="D2722" s="6">
        <f t="shared" si="42"/>
        <v>39447</v>
      </c>
    </row>
    <row r="2723" spans="1:4" x14ac:dyDescent="0.25">
      <c r="A2723" s="6">
        <v>39422</v>
      </c>
      <c r="B2723" s="7">
        <v>5.9</v>
      </c>
      <c r="C2723" s="7">
        <v>5.63</v>
      </c>
      <c r="D2723" s="6">
        <f t="shared" si="42"/>
        <v>39447</v>
      </c>
    </row>
    <row r="2724" spans="1:4" x14ac:dyDescent="0.25">
      <c r="A2724" s="6">
        <v>39423</v>
      </c>
      <c r="B2724" s="7">
        <v>5.9</v>
      </c>
      <c r="C2724" s="7">
        <v>5.65</v>
      </c>
      <c r="D2724" s="6">
        <f t="shared" si="42"/>
        <v>39447</v>
      </c>
    </row>
    <row r="2725" spans="1:4" x14ac:dyDescent="0.25">
      <c r="A2725" s="6">
        <v>39426</v>
      </c>
      <c r="B2725" s="7">
        <v>5.9</v>
      </c>
      <c r="C2725" s="7">
        <v>5.65</v>
      </c>
      <c r="D2725" s="6">
        <f t="shared" si="42"/>
        <v>39447</v>
      </c>
    </row>
    <row r="2726" spans="1:4" x14ac:dyDescent="0.25">
      <c r="A2726" s="6">
        <v>39427</v>
      </c>
      <c r="B2726" s="7">
        <v>5.9</v>
      </c>
      <c r="C2726" s="7">
        <v>5.64</v>
      </c>
      <c r="D2726" s="6">
        <f t="shared" si="42"/>
        <v>39447</v>
      </c>
    </row>
    <row r="2727" spans="1:4" x14ac:dyDescent="0.25">
      <c r="A2727" s="6">
        <v>39428</v>
      </c>
      <c r="B2727" s="7">
        <v>5.9</v>
      </c>
      <c r="C2727" s="7">
        <v>5.64</v>
      </c>
      <c r="D2727" s="6">
        <f t="shared" si="42"/>
        <v>39447</v>
      </c>
    </row>
    <row r="2728" spans="1:4" x14ac:dyDescent="0.25">
      <c r="A2728" s="6">
        <v>39429</v>
      </c>
      <c r="B2728" s="7">
        <v>5.91</v>
      </c>
      <c r="C2728" s="7">
        <v>5.65</v>
      </c>
      <c r="D2728" s="6">
        <f t="shared" si="42"/>
        <v>39447</v>
      </c>
    </row>
    <row r="2729" spans="1:4" x14ac:dyDescent="0.25">
      <c r="A2729" s="6">
        <v>39430</v>
      </c>
      <c r="B2729" s="7">
        <v>5.91</v>
      </c>
      <c r="C2729" s="7">
        <v>5.67</v>
      </c>
      <c r="D2729" s="6">
        <f t="shared" si="42"/>
        <v>39447</v>
      </c>
    </row>
    <row r="2730" spans="1:4" x14ac:dyDescent="0.25">
      <c r="A2730" s="6">
        <v>39433</v>
      </c>
      <c r="B2730" s="7">
        <v>5.91</v>
      </c>
      <c r="C2730" s="7">
        <v>5.66</v>
      </c>
      <c r="D2730" s="6">
        <f t="shared" si="42"/>
        <v>39447</v>
      </c>
    </row>
    <row r="2731" spans="1:4" x14ac:dyDescent="0.25">
      <c r="A2731" s="6">
        <v>39434</v>
      </c>
      <c r="B2731" s="7">
        <v>5.94</v>
      </c>
      <c r="C2731" s="7">
        <v>5.69</v>
      </c>
      <c r="D2731" s="6">
        <f t="shared" si="42"/>
        <v>39447</v>
      </c>
    </row>
    <row r="2732" spans="1:4" x14ac:dyDescent="0.25">
      <c r="A2732" s="6">
        <v>39435</v>
      </c>
      <c r="B2732" s="7">
        <v>5.98</v>
      </c>
      <c r="C2732" s="7">
        <v>5.71</v>
      </c>
      <c r="D2732" s="6">
        <f t="shared" si="42"/>
        <v>39447</v>
      </c>
    </row>
    <row r="2733" spans="1:4" x14ac:dyDescent="0.25">
      <c r="A2733" s="6">
        <v>39436</v>
      </c>
      <c r="B2733" s="7">
        <v>5.98</v>
      </c>
      <c r="C2733" s="7">
        <v>5.71</v>
      </c>
      <c r="D2733" s="6">
        <f t="shared" si="42"/>
        <v>39447</v>
      </c>
    </row>
    <row r="2734" spans="1:4" x14ac:dyDescent="0.25">
      <c r="A2734" s="6">
        <v>39437</v>
      </c>
      <c r="B2734" s="7">
        <v>6</v>
      </c>
      <c r="C2734" s="7">
        <v>5.7</v>
      </c>
      <c r="D2734" s="6">
        <f t="shared" si="42"/>
        <v>39447</v>
      </c>
    </row>
    <row r="2735" spans="1:4" x14ac:dyDescent="0.25">
      <c r="A2735" s="6">
        <v>39443</v>
      </c>
      <c r="B2735" s="7">
        <v>6</v>
      </c>
      <c r="C2735" s="7">
        <v>5.73</v>
      </c>
      <c r="D2735" s="6">
        <f t="shared" si="42"/>
        <v>39447</v>
      </c>
    </row>
    <row r="2736" spans="1:4" x14ac:dyDescent="0.25">
      <c r="A2736" s="6">
        <v>39444</v>
      </c>
      <c r="B2736" s="7">
        <v>6</v>
      </c>
      <c r="C2736" s="7">
        <v>5.7</v>
      </c>
      <c r="D2736" s="6">
        <f t="shared" si="42"/>
        <v>39447</v>
      </c>
    </row>
    <row r="2737" spans="1:4" x14ac:dyDescent="0.25">
      <c r="A2737" s="6">
        <v>39449</v>
      </c>
      <c r="B2737" s="7">
        <v>5.98</v>
      </c>
      <c r="C2737" s="7">
        <v>5.6</v>
      </c>
      <c r="D2737" s="6">
        <f t="shared" si="42"/>
        <v>39478</v>
      </c>
    </row>
    <row r="2738" spans="1:4" x14ac:dyDescent="0.25">
      <c r="A2738" s="6">
        <v>39450</v>
      </c>
      <c r="B2738" s="7">
        <v>6</v>
      </c>
      <c r="C2738" s="7">
        <v>5.62</v>
      </c>
      <c r="D2738" s="6">
        <f t="shared" si="42"/>
        <v>39478</v>
      </c>
    </row>
    <row r="2739" spans="1:4" x14ac:dyDescent="0.25">
      <c r="A2739" s="6">
        <v>39451</v>
      </c>
      <c r="B2739" s="7">
        <v>5.99</v>
      </c>
      <c r="C2739" s="7">
        <v>5.62</v>
      </c>
      <c r="D2739" s="6">
        <f t="shared" si="42"/>
        <v>39478</v>
      </c>
    </row>
    <row r="2740" spans="1:4" x14ac:dyDescent="0.25">
      <c r="A2740" s="6">
        <v>39454</v>
      </c>
      <c r="B2740" s="7">
        <v>5.99</v>
      </c>
      <c r="C2740" s="7">
        <v>5.64</v>
      </c>
      <c r="D2740" s="6">
        <f t="shared" si="42"/>
        <v>39478</v>
      </c>
    </row>
    <row r="2741" spans="1:4" x14ac:dyDescent="0.25">
      <c r="A2741" s="6">
        <v>39455</v>
      </c>
      <c r="B2741" s="7">
        <v>5.99</v>
      </c>
      <c r="C2741" s="7">
        <v>5.64</v>
      </c>
      <c r="D2741" s="6">
        <f t="shared" si="42"/>
        <v>39478</v>
      </c>
    </row>
    <row r="2742" spans="1:4" x14ac:dyDescent="0.25">
      <c r="A2742" s="6">
        <v>39456</v>
      </c>
      <c r="B2742" s="7">
        <v>6</v>
      </c>
      <c r="C2742" s="7">
        <v>5.65</v>
      </c>
      <c r="D2742" s="6">
        <f t="shared" si="42"/>
        <v>39478</v>
      </c>
    </row>
    <row r="2743" spans="1:4" x14ac:dyDescent="0.25">
      <c r="A2743" s="6">
        <v>39457</v>
      </c>
      <c r="B2743" s="7">
        <v>5.99</v>
      </c>
      <c r="C2743" s="7">
        <v>5.66</v>
      </c>
      <c r="D2743" s="6">
        <f t="shared" si="42"/>
        <v>39478</v>
      </c>
    </row>
    <row r="2744" spans="1:4" x14ac:dyDescent="0.25">
      <c r="A2744" s="6">
        <v>39458</v>
      </c>
      <c r="B2744" s="7">
        <v>5.99</v>
      </c>
      <c r="C2744" s="7">
        <v>5.65</v>
      </c>
      <c r="D2744" s="6">
        <f t="shared" si="42"/>
        <v>39478</v>
      </c>
    </row>
    <row r="2745" spans="1:4" x14ac:dyDescent="0.25">
      <c r="A2745" s="6">
        <v>39461</v>
      </c>
      <c r="B2745" s="7">
        <v>5.99</v>
      </c>
      <c r="C2745" s="7">
        <v>5.65</v>
      </c>
      <c r="D2745" s="6">
        <f t="shared" si="42"/>
        <v>39478</v>
      </c>
    </row>
    <row r="2746" spans="1:4" x14ac:dyDescent="0.25">
      <c r="A2746" s="6">
        <v>39462</v>
      </c>
      <c r="B2746" s="7">
        <v>5.99</v>
      </c>
      <c r="C2746" s="7">
        <v>5.65</v>
      </c>
      <c r="D2746" s="6">
        <f t="shared" si="42"/>
        <v>39478</v>
      </c>
    </row>
    <row r="2747" spans="1:4" x14ac:dyDescent="0.25">
      <c r="A2747" s="6">
        <v>39463</v>
      </c>
      <c r="B2747" s="7">
        <v>5.97</v>
      </c>
      <c r="C2747" s="7">
        <v>5.65</v>
      </c>
      <c r="D2747" s="6">
        <f t="shared" si="42"/>
        <v>39478</v>
      </c>
    </row>
    <row r="2748" spans="1:4" x14ac:dyDescent="0.25">
      <c r="A2748" s="6">
        <v>39464</v>
      </c>
      <c r="B2748" s="7">
        <v>5.95</v>
      </c>
      <c r="C2748" s="7">
        <v>5.65</v>
      </c>
      <c r="D2748" s="6">
        <f t="shared" si="42"/>
        <v>39478</v>
      </c>
    </row>
    <row r="2749" spans="1:4" x14ac:dyDescent="0.25">
      <c r="A2749" s="6">
        <v>39465</v>
      </c>
      <c r="B2749" s="7">
        <v>5.96</v>
      </c>
      <c r="C2749" s="7">
        <v>5.65</v>
      </c>
      <c r="D2749" s="6">
        <f t="shared" si="42"/>
        <v>39478</v>
      </c>
    </row>
    <row r="2750" spans="1:4" x14ac:dyDescent="0.25">
      <c r="A2750" s="6">
        <v>39468</v>
      </c>
      <c r="B2750" s="7">
        <v>5.96</v>
      </c>
      <c r="C2750" s="7">
        <v>5.66</v>
      </c>
      <c r="D2750" s="6">
        <f t="shared" si="42"/>
        <v>39478</v>
      </c>
    </row>
    <row r="2751" spans="1:4" x14ac:dyDescent="0.25">
      <c r="A2751" s="6">
        <v>39469</v>
      </c>
      <c r="B2751" s="7">
        <v>5.96</v>
      </c>
      <c r="C2751" s="7">
        <v>5.66</v>
      </c>
      <c r="D2751" s="6">
        <f t="shared" si="42"/>
        <v>39478</v>
      </c>
    </row>
    <row r="2752" spans="1:4" x14ac:dyDescent="0.25">
      <c r="A2752" s="6">
        <v>39470</v>
      </c>
      <c r="B2752" s="7">
        <v>5.88</v>
      </c>
      <c r="C2752" s="7">
        <v>5.65</v>
      </c>
      <c r="D2752" s="6">
        <f t="shared" si="42"/>
        <v>39478</v>
      </c>
    </row>
    <row r="2753" spans="1:4" x14ac:dyDescent="0.25">
      <c r="A2753" s="6">
        <v>39471</v>
      </c>
      <c r="B2753" s="7">
        <v>5.84</v>
      </c>
      <c r="C2753" s="7">
        <v>5.65</v>
      </c>
      <c r="D2753" s="6">
        <f t="shared" si="42"/>
        <v>39478</v>
      </c>
    </row>
    <row r="2754" spans="1:4" x14ac:dyDescent="0.25">
      <c r="A2754" s="6">
        <v>39472</v>
      </c>
      <c r="B2754" s="7">
        <v>5.84</v>
      </c>
      <c r="C2754" s="7">
        <v>5.64</v>
      </c>
      <c r="D2754" s="6">
        <f t="shared" si="42"/>
        <v>39478</v>
      </c>
    </row>
    <row r="2755" spans="1:4" x14ac:dyDescent="0.25">
      <c r="A2755" s="6">
        <v>39475</v>
      </c>
      <c r="B2755" s="7">
        <v>5.86</v>
      </c>
      <c r="C2755" s="7">
        <v>5.63</v>
      </c>
      <c r="D2755" s="6">
        <f t="shared" ref="D2755:D2818" si="43">EOMONTH(A2755,0)</f>
        <v>39478</v>
      </c>
    </row>
    <row r="2756" spans="1:4" x14ac:dyDescent="0.25">
      <c r="A2756" s="6">
        <v>39476</v>
      </c>
      <c r="B2756" s="7">
        <v>5.84</v>
      </c>
      <c r="C2756" s="7">
        <v>5.64</v>
      </c>
      <c r="D2756" s="6">
        <f t="shared" si="43"/>
        <v>39478</v>
      </c>
    </row>
    <row r="2757" spans="1:4" x14ac:dyDescent="0.25">
      <c r="A2757" s="6">
        <v>39477</v>
      </c>
      <c r="B2757" s="7">
        <v>5.84</v>
      </c>
      <c r="C2757" s="7">
        <v>5.63</v>
      </c>
      <c r="D2757" s="6">
        <f t="shared" si="43"/>
        <v>39478</v>
      </c>
    </row>
    <row r="2758" spans="1:4" x14ac:dyDescent="0.25">
      <c r="A2758" s="6">
        <v>39478</v>
      </c>
      <c r="B2758" s="7">
        <v>5.84</v>
      </c>
      <c r="C2758" s="7">
        <v>5.65</v>
      </c>
      <c r="D2758" s="6">
        <f t="shared" si="43"/>
        <v>39478</v>
      </c>
    </row>
    <row r="2759" spans="1:4" x14ac:dyDescent="0.25">
      <c r="A2759" s="6">
        <v>39479</v>
      </c>
      <c r="B2759" s="7">
        <v>5.84</v>
      </c>
      <c r="C2759" s="7">
        <v>5.65</v>
      </c>
      <c r="D2759" s="6">
        <f t="shared" si="43"/>
        <v>39507</v>
      </c>
    </row>
    <row r="2760" spans="1:4" x14ac:dyDescent="0.25">
      <c r="A2760" s="6">
        <v>39482</v>
      </c>
      <c r="B2760" s="7">
        <v>5.84</v>
      </c>
      <c r="C2760" s="7">
        <v>5.65</v>
      </c>
      <c r="D2760" s="6">
        <f t="shared" si="43"/>
        <v>39507</v>
      </c>
    </row>
    <row r="2761" spans="1:4" x14ac:dyDescent="0.25">
      <c r="A2761" s="6">
        <v>39483</v>
      </c>
      <c r="B2761" s="7">
        <v>5.84</v>
      </c>
      <c r="C2761" s="7">
        <v>5.65</v>
      </c>
      <c r="D2761" s="6">
        <f t="shared" si="43"/>
        <v>39507</v>
      </c>
    </row>
    <row r="2762" spans="1:4" x14ac:dyDescent="0.25">
      <c r="A2762" s="6">
        <v>39484</v>
      </c>
      <c r="B2762" s="7">
        <v>5.84</v>
      </c>
      <c r="C2762" s="7">
        <v>5.65</v>
      </c>
      <c r="D2762" s="6">
        <f t="shared" si="43"/>
        <v>39507</v>
      </c>
    </row>
    <row r="2763" spans="1:4" x14ac:dyDescent="0.25">
      <c r="A2763" s="6">
        <v>39485</v>
      </c>
      <c r="B2763" s="7">
        <v>5.85</v>
      </c>
      <c r="C2763" s="7">
        <v>5.66</v>
      </c>
      <c r="D2763" s="6">
        <f t="shared" si="43"/>
        <v>39507</v>
      </c>
    </row>
    <row r="2764" spans="1:4" x14ac:dyDescent="0.25">
      <c r="A2764" s="6">
        <v>39486</v>
      </c>
      <c r="B2764" s="7">
        <v>5.85</v>
      </c>
      <c r="C2764" s="7">
        <v>5.66</v>
      </c>
      <c r="D2764" s="6">
        <f t="shared" si="43"/>
        <v>39507</v>
      </c>
    </row>
    <row r="2765" spans="1:4" x14ac:dyDescent="0.25">
      <c r="A2765" s="6">
        <v>39489</v>
      </c>
      <c r="B2765" s="7">
        <v>5.85</v>
      </c>
      <c r="C2765" s="7">
        <v>5.67</v>
      </c>
      <c r="D2765" s="6">
        <f t="shared" si="43"/>
        <v>39507</v>
      </c>
    </row>
    <row r="2766" spans="1:4" x14ac:dyDescent="0.25">
      <c r="A2766" s="6">
        <v>39490</v>
      </c>
      <c r="B2766" s="7">
        <v>5.85</v>
      </c>
      <c r="C2766" s="7">
        <v>5.67</v>
      </c>
      <c r="D2766" s="6">
        <f t="shared" si="43"/>
        <v>39507</v>
      </c>
    </row>
    <row r="2767" spans="1:4" x14ac:dyDescent="0.25">
      <c r="A2767" s="6">
        <v>39491</v>
      </c>
      <c r="B2767" s="7">
        <v>5.86</v>
      </c>
      <c r="C2767" s="7">
        <v>5.67</v>
      </c>
      <c r="D2767" s="6">
        <f t="shared" si="43"/>
        <v>39507</v>
      </c>
    </row>
    <row r="2768" spans="1:4" x14ac:dyDescent="0.25">
      <c r="A2768" s="6">
        <v>39492</v>
      </c>
      <c r="B2768" s="7">
        <v>5.86</v>
      </c>
      <c r="C2768" s="7">
        <v>5.67</v>
      </c>
      <c r="D2768" s="6">
        <f t="shared" si="43"/>
        <v>39507</v>
      </c>
    </row>
    <row r="2769" spans="1:4" x14ac:dyDescent="0.25">
      <c r="A2769" s="6">
        <v>39493</v>
      </c>
      <c r="B2769" s="7">
        <v>5.86</v>
      </c>
      <c r="C2769" s="7">
        <v>5.67</v>
      </c>
      <c r="D2769" s="6">
        <f t="shared" si="43"/>
        <v>39507</v>
      </c>
    </row>
    <row r="2770" spans="1:4" x14ac:dyDescent="0.25">
      <c r="A2770" s="6">
        <v>39496</v>
      </c>
      <c r="B2770" s="7">
        <v>5.92</v>
      </c>
      <c r="C2770" s="7">
        <v>5.71</v>
      </c>
      <c r="D2770" s="6">
        <f t="shared" si="43"/>
        <v>39507</v>
      </c>
    </row>
    <row r="2771" spans="1:4" x14ac:dyDescent="0.25">
      <c r="A2771" s="6">
        <v>39497</v>
      </c>
      <c r="B2771" s="7">
        <v>5.96</v>
      </c>
      <c r="C2771" s="7">
        <v>5.77</v>
      </c>
      <c r="D2771" s="6">
        <f t="shared" si="43"/>
        <v>39507</v>
      </c>
    </row>
    <row r="2772" spans="1:4" x14ac:dyDescent="0.25">
      <c r="A2772" s="6">
        <v>39498</v>
      </c>
      <c r="B2772" s="7">
        <v>6</v>
      </c>
      <c r="C2772" s="7">
        <v>5.8</v>
      </c>
      <c r="D2772" s="6">
        <f t="shared" si="43"/>
        <v>39507</v>
      </c>
    </row>
    <row r="2773" spans="1:4" x14ac:dyDescent="0.25">
      <c r="A2773" s="6">
        <v>39499</v>
      </c>
      <c r="B2773" s="7">
        <v>6.01</v>
      </c>
      <c r="C2773" s="7">
        <v>5.83</v>
      </c>
      <c r="D2773" s="6">
        <f t="shared" si="43"/>
        <v>39507</v>
      </c>
    </row>
    <row r="2774" spans="1:4" x14ac:dyDescent="0.25">
      <c r="A2774" s="6">
        <v>39500</v>
      </c>
      <c r="B2774" s="7">
        <v>6.02</v>
      </c>
      <c r="C2774" s="7">
        <v>5.83</v>
      </c>
      <c r="D2774" s="6">
        <f t="shared" si="43"/>
        <v>39507</v>
      </c>
    </row>
    <row r="2775" spans="1:4" x14ac:dyDescent="0.25">
      <c r="A2775" s="6">
        <v>39503</v>
      </c>
      <c r="B2775" s="7">
        <v>6.02</v>
      </c>
      <c r="C2775" s="7">
        <v>5.83</v>
      </c>
      <c r="D2775" s="6">
        <f t="shared" si="43"/>
        <v>39507</v>
      </c>
    </row>
    <row r="2776" spans="1:4" x14ac:dyDescent="0.25">
      <c r="A2776" s="6">
        <v>39504</v>
      </c>
      <c r="B2776" s="7">
        <v>6.06</v>
      </c>
      <c r="C2776" s="7">
        <v>5.85</v>
      </c>
      <c r="D2776" s="6">
        <f t="shared" si="43"/>
        <v>39507</v>
      </c>
    </row>
    <row r="2777" spans="1:4" x14ac:dyDescent="0.25">
      <c r="A2777" s="6">
        <v>39505</v>
      </c>
      <c r="B2777" s="7">
        <v>6.08</v>
      </c>
      <c r="C2777" s="7">
        <v>5.85</v>
      </c>
      <c r="D2777" s="6">
        <f t="shared" si="43"/>
        <v>39507</v>
      </c>
    </row>
    <row r="2778" spans="1:4" x14ac:dyDescent="0.25">
      <c r="A2778" s="6">
        <v>39506</v>
      </c>
      <c r="B2778" s="7">
        <v>6.18</v>
      </c>
      <c r="C2778" s="7">
        <v>5.92</v>
      </c>
      <c r="D2778" s="6">
        <f t="shared" si="43"/>
        <v>39507</v>
      </c>
    </row>
    <row r="2779" spans="1:4" x14ac:dyDescent="0.25">
      <c r="A2779" s="6">
        <v>39507</v>
      </c>
      <c r="B2779" s="7">
        <v>6.19</v>
      </c>
      <c r="C2779" s="7">
        <v>5.94</v>
      </c>
      <c r="D2779" s="6">
        <f t="shared" si="43"/>
        <v>39507</v>
      </c>
    </row>
    <row r="2780" spans="1:4" x14ac:dyDescent="0.25">
      <c r="A2780" s="6">
        <v>39510</v>
      </c>
      <c r="B2780" s="7">
        <v>6.22</v>
      </c>
      <c r="C2780" s="7">
        <v>5.93</v>
      </c>
      <c r="D2780" s="6">
        <f t="shared" si="43"/>
        <v>39538</v>
      </c>
    </row>
    <row r="2781" spans="1:4" x14ac:dyDescent="0.25">
      <c r="A2781" s="6">
        <v>39511</v>
      </c>
      <c r="B2781" s="7">
        <v>6.21</v>
      </c>
      <c r="C2781" s="7">
        <v>5.95</v>
      </c>
      <c r="D2781" s="6">
        <f t="shared" si="43"/>
        <v>39538</v>
      </c>
    </row>
    <row r="2782" spans="1:4" x14ac:dyDescent="0.25">
      <c r="A2782" s="6">
        <v>39512</v>
      </c>
      <c r="B2782" s="7">
        <v>6.23</v>
      </c>
      <c r="C2782" s="7">
        <v>5.95</v>
      </c>
      <c r="D2782" s="6">
        <f t="shared" si="43"/>
        <v>39538</v>
      </c>
    </row>
    <row r="2783" spans="1:4" x14ac:dyDescent="0.25">
      <c r="A2783" s="6">
        <v>39513</v>
      </c>
      <c r="B2783" s="7">
        <v>6.23</v>
      </c>
      <c r="C2783" s="7">
        <v>5.95</v>
      </c>
      <c r="D2783" s="6">
        <f t="shared" si="43"/>
        <v>39538</v>
      </c>
    </row>
    <row r="2784" spans="1:4" x14ac:dyDescent="0.25">
      <c r="A2784" s="6">
        <v>39514</v>
      </c>
      <c r="B2784" s="7">
        <v>6.27</v>
      </c>
      <c r="C2784" s="7">
        <v>5.99</v>
      </c>
      <c r="D2784" s="6">
        <f t="shared" si="43"/>
        <v>39538</v>
      </c>
    </row>
    <row r="2785" spans="1:4" x14ac:dyDescent="0.25">
      <c r="A2785" s="6">
        <v>39517</v>
      </c>
      <c r="B2785" s="7">
        <v>6.27</v>
      </c>
      <c r="C2785" s="7">
        <v>6</v>
      </c>
      <c r="D2785" s="6">
        <f t="shared" si="43"/>
        <v>39538</v>
      </c>
    </row>
    <row r="2786" spans="1:4" x14ac:dyDescent="0.25">
      <c r="A2786" s="6">
        <v>39518</v>
      </c>
      <c r="B2786" s="7">
        <v>6.29</v>
      </c>
      <c r="C2786" s="7">
        <v>5.99</v>
      </c>
      <c r="D2786" s="6">
        <f t="shared" si="43"/>
        <v>39538</v>
      </c>
    </row>
    <row r="2787" spans="1:4" x14ac:dyDescent="0.25">
      <c r="A2787" s="6">
        <v>39519</v>
      </c>
      <c r="B2787" s="7">
        <v>6.3</v>
      </c>
      <c r="C2787" s="7">
        <v>6.01</v>
      </c>
      <c r="D2787" s="6">
        <f t="shared" si="43"/>
        <v>39538</v>
      </c>
    </row>
    <row r="2788" spans="1:4" x14ac:dyDescent="0.25">
      <c r="A2788" s="6">
        <v>39520</v>
      </c>
      <c r="B2788" s="7">
        <v>6.32</v>
      </c>
      <c r="C2788" s="7">
        <v>6.03</v>
      </c>
      <c r="D2788" s="6">
        <f t="shared" si="43"/>
        <v>39538</v>
      </c>
    </row>
    <row r="2789" spans="1:4" x14ac:dyDescent="0.25">
      <c r="A2789" s="6">
        <v>39521</v>
      </c>
      <c r="B2789" s="7">
        <v>6.3</v>
      </c>
      <c r="C2789" s="7">
        <v>6.01</v>
      </c>
      <c r="D2789" s="6">
        <f t="shared" si="43"/>
        <v>39538</v>
      </c>
    </row>
    <row r="2790" spans="1:4" x14ac:dyDescent="0.25">
      <c r="A2790" s="6">
        <v>39524</v>
      </c>
      <c r="B2790" s="7">
        <v>6.31</v>
      </c>
      <c r="C2790" s="7">
        <v>6.03</v>
      </c>
      <c r="D2790" s="6">
        <f t="shared" si="43"/>
        <v>39538</v>
      </c>
    </row>
    <row r="2791" spans="1:4" x14ac:dyDescent="0.25">
      <c r="A2791" s="6">
        <v>39525</v>
      </c>
      <c r="B2791" s="7">
        <v>6.33</v>
      </c>
      <c r="C2791" s="7">
        <v>6.03</v>
      </c>
      <c r="D2791" s="6">
        <f t="shared" si="43"/>
        <v>39538</v>
      </c>
    </row>
    <row r="2792" spans="1:4" x14ac:dyDescent="0.25">
      <c r="A2792" s="6">
        <v>39526</v>
      </c>
      <c r="B2792" s="7">
        <v>6.35</v>
      </c>
      <c r="C2792" s="7">
        <v>6.04</v>
      </c>
      <c r="D2792" s="6">
        <f t="shared" si="43"/>
        <v>39538</v>
      </c>
    </row>
    <row r="2793" spans="1:4" x14ac:dyDescent="0.25">
      <c r="A2793" s="6">
        <v>39527</v>
      </c>
      <c r="B2793" s="7">
        <v>6.34</v>
      </c>
      <c r="C2793" s="7">
        <v>6.04</v>
      </c>
      <c r="D2793" s="6">
        <f t="shared" si="43"/>
        <v>39538</v>
      </c>
    </row>
    <row r="2794" spans="1:4" x14ac:dyDescent="0.25">
      <c r="A2794" s="6">
        <v>39532</v>
      </c>
      <c r="B2794" s="7">
        <v>6.35</v>
      </c>
      <c r="C2794" s="7">
        <v>6.05</v>
      </c>
      <c r="D2794" s="6">
        <f t="shared" si="43"/>
        <v>39538</v>
      </c>
    </row>
    <row r="2795" spans="1:4" x14ac:dyDescent="0.25">
      <c r="A2795" s="6">
        <v>39533</v>
      </c>
      <c r="B2795" s="7">
        <v>6.38</v>
      </c>
      <c r="C2795" s="7">
        <v>6.06</v>
      </c>
      <c r="D2795" s="6">
        <f t="shared" si="43"/>
        <v>39538</v>
      </c>
    </row>
    <row r="2796" spans="1:4" x14ac:dyDescent="0.25">
      <c r="A2796" s="6">
        <v>39534</v>
      </c>
      <c r="B2796" s="7">
        <v>6.38</v>
      </c>
      <c r="C2796" s="7">
        <v>6.06</v>
      </c>
      <c r="D2796" s="6">
        <f t="shared" si="43"/>
        <v>39538</v>
      </c>
    </row>
    <row r="2797" spans="1:4" x14ac:dyDescent="0.25">
      <c r="A2797" s="6">
        <v>39535</v>
      </c>
      <c r="B2797" s="7">
        <v>6.4</v>
      </c>
      <c r="C2797" s="7">
        <v>6.14</v>
      </c>
      <c r="D2797" s="6">
        <f t="shared" si="43"/>
        <v>39538</v>
      </c>
    </row>
    <row r="2798" spans="1:4" x14ac:dyDescent="0.25">
      <c r="A2798" s="6">
        <v>39538</v>
      </c>
      <c r="B2798" s="7">
        <v>6.41</v>
      </c>
      <c r="C2798" s="7">
        <v>6.15</v>
      </c>
      <c r="D2798" s="6">
        <f t="shared" si="43"/>
        <v>39538</v>
      </c>
    </row>
    <row r="2799" spans="1:4" x14ac:dyDescent="0.25">
      <c r="A2799" s="6">
        <v>39539</v>
      </c>
      <c r="B2799" s="7">
        <v>6.43</v>
      </c>
      <c r="C2799" s="7">
        <v>6.18</v>
      </c>
      <c r="D2799" s="6">
        <f t="shared" si="43"/>
        <v>39568</v>
      </c>
    </row>
    <row r="2800" spans="1:4" x14ac:dyDescent="0.25">
      <c r="A2800" s="6">
        <v>39540</v>
      </c>
      <c r="B2800" s="7">
        <v>6.44</v>
      </c>
      <c r="C2800" s="7">
        <v>6.2</v>
      </c>
      <c r="D2800" s="6">
        <f t="shared" si="43"/>
        <v>39568</v>
      </c>
    </row>
    <row r="2801" spans="1:4" x14ac:dyDescent="0.25">
      <c r="A2801" s="6">
        <v>39541</v>
      </c>
      <c r="B2801" s="7">
        <v>6.46</v>
      </c>
      <c r="C2801" s="7">
        <v>6.23</v>
      </c>
      <c r="D2801" s="6">
        <f t="shared" si="43"/>
        <v>39568</v>
      </c>
    </row>
    <row r="2802" spans="1:4" x14ac:dyDescent="0.25">
      <c r="A2802" s="6">
        <v>39542</v>
      </c>
      <c r="B2802" s="7">
        <v>6.46</v>
      </c>
      <c r="C2802" s="7">
        <v>6.27</v>
      </c>
      <c r="D2802" s="6">
        <f t="shared" si="43"/>
        <v>39568</v>
      </c>
    </row>
    <row r="2803" spans="1:4" x14ac:dyDescent="0.25">
      <c r="A2803" s="6">
        <v>39545</v>
      </c>
      <c r="B2803" s="7">
        <v>6.46</v>
      </c>
      <c r="C2803" s="7">
        <v>6.27</v>
      </c>
      <c r="D2803" s="6">
        <f t="shared" si="43"/>
        <v>39568</v>
      </c>
    </row>
    <row r="2804" spans="1:4" x14ac:dyDescent="0.25">
      <c r="A2804" s="6">
        <v>39546</v>
      </c>
      <c r="B2804" s="7">
        <v>6.47</v>
      </c>
      <c r="C2804" s="7">
        <v>6.28</v>
      </c>
      <c r="D2804" s="6">
        <f t="shared" si="43"/>
        <v>39568</v>
      </c>
    </row>
    <row r="2805" spans="1:4" x14ac:dyDescent="0.25">
      <c r="A2805" s="6">
        <v>39547</v>
      </c>
      <c r="B2805" s="7">
        <v>6.49</v>
      </c>
      <c r="C2805" s="7">
        <v>6.31</v>
      </c>
      <c r="D2805" s="6">
        <f t="shared" si="43"/>
        <v>39568</v>
      </c>
    </row>
    <row r="2806" spans="1:4" x14ac:dyDescent="0.25">
      <c r="A2806" s="6">
        <v>39548</v>
      </c>
      <c r="B2806" s="7">
        <v>6.49</v>
      </c>
      <c r="C2806" s="7">
        <v>6.31</v>
      </c>
      <c r="D2806" s="6">
        <f t="shared" si="43"/>
        <v>39568</v>
      </c>
    </row>
    <row r="2807" spans="1:4" x14ac:dyDescent="0.25">
      <c r="A2807" s="6">
        <v>39549</v>
      </c>
      <c r="B2807" s="7">
        <v>6.49</v>
      </c>
      <c r="C2807" s="7">
        <v>6.31</v>
      </c>
      <c r="D2807" s="6">
        <f t="shared" si="43"/>
        <v>39568</v>
      </c>
    </row>
    <row r="2808" spans="1:4" x14ac:dyDescent="0.25">
      <c r="A2808" s="6">
        <v>39552</v>
      </c>
      <c r="B2808" s="7">
        <v>6.49</v>
      </c>
      <c r="C2808" s="7">
        <v>6.3</v>
      </c>
      <c r="D2808" s="6">
        <f t="shared" si="43"/>
        <v>39568</v>
      </c>
    </row>
    <row r="2809" spans="1:4" x14ac:dyDescent="0.25">
      <c r="A2809" s="6">
        <v>39553</v>
      </c>
      <c r="B2809" s="7">
        <v>6.49</v>
      </c>
      <c r="C2809" s="7">
        <v>6.3</v>
      </c>
      <c r="D2809" s="6">
        <f t="shared" si="43"/>
        <v>39568</v>
      </c>
    </row>
    <row r="2810" spans="1:4" x14ac:dyDescent="0.25">
      <c r="A2810" s="6">
        <v>39554</v>
      </c>
      <c r="B2810" s="7">
        <v>6.49</v>
      </c>
      <c r="C2810" s="7">
        <v>6.28</v>
      </c>
      <c r="D2810" s="6">
        <f t="shared" si="43"/>
        <v>39568</v>
      </c>
    </row>
    <row r="2811" spans="1:4" x14ac:dyDescent="0.25">
      <c r="A2811" s="6">
        <v>39555</v>
      </c>
      <c r="B2811" s="7">
        <v>6.5</v>
      </c>
      <c r="C2811" s="7">
        <v>6.32</v>
      </c>
      <c r="D2811" s="6">
        <f t="shared" si="43"/>
        <v>39568</v>
      </c>
    </row>
    <row r="2812" spans="1:4" x14ac:dyDescent="0.25">
      <c r="A2812" s="6">
        <v>39556</v>
      </c>
      <c r="B2812" s="7">
        <v>6.51</v>
      </c>
      <c r="C2812" s="7">
        <v>6.31</v>
      </c>
      <c r="D2812" s="6">
        <f t="shared" si="43"/>
        <v>39568</v>
      </c>
    </row>
    <row r="2813" spans="1:4" x14ac:dyDescent="0.25">
      <c r="A2813" s="6">
        <v>39559</v>
      </c>
      <c r="B2813" s="7">
        <v>6.51</v>
      </c>
      <c r="C2813" s="7">
        <v>6.3</v>
      </c>
      <c r="D2813" s="6">
        <f t="shared" si="43"/>
        <v>39568</v>
      </c>
    </row>
    <row r="2814" spans="1:4" x14ac:dyDescent="0.25">
      <c r="A2814" s="6">
        <v>39560</v>
      </c>
      <c r="B2814" s="7">
        <v>6.51</v>
      </c>
      <c r="C2814" s="7">
        <v>6.31</v>
      </c>
      <c r="D2814" s="6">
        <f t="shared" si="43"/>
        <v>39568</v>
      </c>
    </row>
    <row r="2815" spans="1:4" x14ac:dyDescent="0.25">
      <c r="A2815" s="6">
        <v>39561</v>
      </c>
      <c r="B2815" s="7">
        <v>6.51</v>
      </c>
      <c r="C2815" s="7">
        <v>6.32</v>
      </c>
      <c r="D2815" s="6">
        <f t="shared" si="43"/>
        <v>39568</v>
      </c>
    </row>
    <row r="2816" spans="1:4" x14ac:dyDescent="0.25">
      <c r="A2816" s="6">
        <v>39562</v>
      </c>
      <c r="B2816" s="7">
        <v>6.51</v>
      </c>
      <c r="C2816" s="7">
        <v>6.32</v>
      </c>
      <c r="D2816" s="6">
        <f t="shared" si="43"/>
        <v>39568</v>
      </c>
    </row>
    <row r="2817" spans="1:4" x14ac:dyDescent="0.25">
      <c r="A2817" s="6">
        <v>39563</v>
      </c>
      <c r="B2817" s="7">
        <v>6.5</v>
      </c>
      <c r="C2817" s="7">
        <v>6.32</v>
      </c>
      <c r="D2817" s="6">
        <f t="shared" si="43"/>
        <v>39568</v>
      </c>
    </row>
    <row r="2818" spans="1:4" x14ac:dyDescent="0.25">
      <c r="A2818" s="6">
        <v>39566</v>
      </c>
      <c r="B2818" s="7">
        <v>6.5</v>
      </c>
      <c r="C2818" s="7">
        <v>6.31</v>
      </c>
      <c r="D2818" s="6">
        <f t="shared" si="43"/>
        <v>39568</v>
      </c>
    </row>
    <row r="2819" spans="1:4" x14ac:dyDescent="0.25">
      <c r="A2819" s="6">
        <v>39567</v>
      </c>
      <c r="B2819" s="7">
        <v>6.51</v>
      </c>
      <c r="C2819" s="7">
        <v>6.32</v>
      </c>
      <c r="D2819" s="6">
        <f t="shared" ref="D2819:D2882" si="44">EOMONTH(A2819,0)</f>
        <v>39568</v>
      </c>
    </row>
    <row r="2820" spans="1:4" x14ac:dyDescent="0.25">
      <c r="A2820" s="6">
        <v>39568</v>
      </c>
      <c r="B2820" s="7">
        <v>6.5</v>
      </c>
      <c r="C2820" s="7">
        <v>6.34</v>
      </c>
      <c r="D2820" s="6">
        <f t="shared" si="44"/>
        <v>39568</v>
      </c>
    </row>
    <row r="2821" spans="1:4" x14ac:dyDescent="0.25">
      <c r="A2821" s="6">
        <v>39573</v>
      </c>
      <c r="B2821" s="7">
        <v>6.49</v>
      </c>
      <c r="C2821" s="7">
        <v>6.33</v>
      </c>
      <c r="D2821" s="6">
        <f t="shared" si="44"/>
        <v>39599</v>
      </c>
    </row>
    <row r="2822" spans="1:4" x14ac:dyDescent="0.25">
      <c r="A2822" s="6">
        <v>39574</v>
      </c>
      <c r="B2822" s="7">
        <v>6.5</v>
      </c>
      <c r="C2822" s="7">
        <v>6.33</v>
      </c>
      <c r="D2822" s="6">
        <f t="shared" si="44"/>
        <v>39599</v>
      </c>
    </row>
    <row r="2823" spans="1:4" x14ac:dyDescent="0.25">
      <c r="A2823" s="6">
        <v>39575</v>
      </c>
      <c r="B2823" s="7">
        <v>6.52</v>
      </c>
      <c r="C2823" s="7">
        <v>6.39</v>
      </c>
      <c r="D2823" s="6">
        <f t="shared" si="44"/>
        <v>39599</v>
      </c>
    </row>
    <row r="2824" spans="1:4" x14ac:dyDescent="0.25">
      <c r="A2824" s="6">
        <v>39576</v>
      </c>
      <c r="B2824" s="7">
        <v>6.53</v>
      </c>
      <c r="C2824" s="7">
        <v>6.39</v>
      </c>
      <c r="D2824" s="6">
        <f t="shared" si="44"/>
        <v>39599</v>
      </c>
    </row>
    <row r="2825" spans="1:4" x14ac:dyDescent="0.25">
      <c r="A2825" s="6">
        <v>39577</v>
      </c>
      <c r="B2825" s="7">
        <v>6.51</v>
      </c>
      <c r="C2825" s="7">
        <v>6.4</v>
      </c>
      <c r="D2825" s="6">
        <f t="shared" si="44"/>
        <v>39599</v>
      </c>
    </row>
    <row r="2826" spans="1:4" x14ac:dyDescent="0.25">
      <c r="A2826" s="6">
        <v>39580</v>
      </c>
      <c r="B2826" s="7">
        <v>6.52</v>
      </c>
      <c r="C2826" s="7">
        <v>6.4</v>
      </c>
      <c r="D2826" s="6">
        <f t="shared" si="44"/>
        <v>39599</v>
      </c>
    </row>
    <row r="2827" spans="1:4" x14ac:dyDescent="0.25">
      <c r="A2827" s="6">
        <v>39581</v>
      </c>
      <c r="B2827" s="7">
        <v>6.52</v>
      </c>
      <c r="C2827" s="7">
        <v>6.4</v>
      </c>
      <c r="D2827" s="6">
        <f t="shared" si="44"/>
        <v>39599</v>
      </c>
    </row>
    <row r="2828" spans="1:4" x14ac:dyDescent="0.25">
      <c r="A2828" s="6">
        <v>39582</v>
      </c>
      <c r="B2828" s="7">
        <v>6.53</v>
      </c>
      <c r="C2828" s="7">
        <v>6.41</v>
      </c>
      <c r="D2828" s="6">
        <f t="shared" si="44"/>
        <v>39599</v>
      </c>
    </row>
    <row r="2829" spans="1:4" x14ac:dyDescent="0.25">
      <c r="A2829" s="6">
        <v>39583</v>
      </c>
      <c r="B2829" s="7">
        <v>6.55</v>
      </c>
      <c r="C2829" s="7">
        <v>6.41</v>
      </c>
      <c r="D2829" s="6">
        <f t="shared" si="44"/>
        <v>39599</v>
      </c>
    </row>
    <row r="2830" spans="1:4" x14ac:dyDescent="0.25">
      <c r="A2830" s="6">
        <v>39584</v>
      </c>
      <c r="B2830" s="7">
        <v>6.55</v>
      </c>
      <c r="C2830" s="7">
        <v>6.41</v>
      </c>
      <c r="D2830" s="6">
        <f t="shared" si="44"/>
        <v>39599</v>
      </c>
    </row>
    <row r="2831" spans="1:4" x14ac:dyDescent="0.25">
      <c r="A2831" s="6">
        <v>39587</v>
      </c>
      <c r="B2831" s="7">
        <v>6.56</v>
      </c>
      <c r="C2831" s="7">
        <v>6.4</v>
      </c>
      <c r="D2831" s="6">
        <f t="shared" si="44"/>
        <v>39599</v>
      </c>
    </row>
    <row r="2832" spans="1:4" x14ac:dyDescent="0.25">
      <c r="A2832" s="6">
        <v>39588</v>
      </c>
      <c r="B2832" s="7">
        <v>6.58</v>
      </c>
      <c r="C2832" s="7">
        <v>6.43</v>
      </c>
      <c r="D2832" s="6">
        <f t="shared" si="44"/>
        <v>39599</v>
      </c>
    </row>
    <row r="2833" spans="1:4" x14ac:dyDescent="0.25">
      <c r="A2833" s="6">
        <v>39589</v>
      </c>
      <c r="B2833" s="7">
        <v>6.59</v>
      </c>
      <c r="C2833" s="7">
        <v>6.44</v>
      </c>
      <c r="D2833" s="6">
        <f t="shared" si="44"/>
        <v>39599</v>
      </c>
    </row>
    <row r="2834" spans="1:4" x14ac:dyDescent="0.25">
      <c r="A2834" s="6">
        <v>39591</v>
      </c>
      <c r="B2834" s="7">
        <v>6.59</v>
      </c>
      <c r="C2834" s="7">
        <v>6.45</v>
      </c>
      <c r="D2834" s="6">
        <f t="shared" si="44"/>
        <v>39599</v>
      </c>
    </row>
    <row r="2835" spans="1:4" x14ac:dyDescent="0.25">
      <c r="A2835" s="6">
        <v>39594</v>
      </c>
      <c r="B2835" s="7">
        <v>6.59</v>
      </c>
      <c r="C2835" s="7">
        <v>6.47</v>
      </c>
      <c r="D2835" s="6">
        <f t="shared" si="44"/>
        <v>39599</v>
      </c>
    </row>
    <row r="2836" spans="1:4" x14ac:dyDescent="0.25">
      <c r="A2836" s="6">
        <v>39595</v>
      </c>
      <c r="B2836" s="7">
        <v>6.59</v>
      </c>
      <c r="C2836" s="7">
        <v>6.48</v>
      </c>
      <c r="D2836" s="6">
        <f t="shared" si="44"/>
        <v>39599</v>
      </c>
    </row>
    <row r="2837" spans="1:4" x14ac:dyDescent="0.25">
      <c r="A2837" s="6">
        <v>39596</v>
      </c>
      <c r="B2837" s="7">
        <v>6.59</v>
      </c>
      <c r="C2837" s="7">
        <v>6.47</v>
      </c>
      <c r="D2837" s="6">
        <f t="shared" si="44"/>
        <v>39599</v>
      </c>
    </row>
    <row r="2838" spans="1:4" x14ac:dyDescent="0.25">
      <c r="A2838" s="6">
        <v>39597</v>
      </c>
      <c r="B2838" s="7">
        <v>6.61</v>
      </c>
      <c r="C2838" s="7">
        <v>6.47</v>
      </c>
      <c r="D2838" s="6">
        <f t="shared" si="44"/>
        <v>39599</v>
      </c>
    </row>
    <row r="2839" spans="1:4" x14ac:dyDescent="0.25">
      <c r="A2839" s="6">
        <v>39598</v>
      </c>
      <c r="B2839" s="7">
        <v>6.62</v>
      </c>
      <c r="C2839" s="7">
        <v>6.48</v>
      </c>
      <c r="D2839" s="6">
        <f t="shared" si="44"/>
        <v>39599</v>
      </c>
    </row>
    <row r="2840" spans="1:4" x14ac:dyDescent="0.25">
      <c r="A2840" s="6">
        <v>39601</v>
      </c>
      <c r="B2840" s="7">
        <v>6.62</v>
      </c>
      <c r="C2840" s="7">
        <v>6.51</v>
      </c>
      <c r="D2840" s="6">
        <f t="shared" si="44"/>
        <v>39629</v>
      </c>
    </row>
    <row r="2841" spans="1:4" x14ac:dyDescent="0.25">
      <c r="A2841" s="6">
        <v>39602</v>
      </c>
      <c r="B2841" s="7">
        <v>6.63</v>
      </c>
      <c r="C2841" s="7">
        <v>6.51</v>
      </c>
      <c r="D2841" s="6">
        <f t="shared" si="44"/>
        <v>39629</v>
      </c>
    </row>
    <row r="2842" spans="1:4" x14ac:dyDescent="0.25">
      <c r="A2842" s="6">
        <v>39603</v>
      </c>
      <c r="B2842" s="7">
        <v>6.63</v>
      </c>
      <c r="C2842" s="7">
        <v>6.51</v>
      </c>
      <c r="D2842" s="6">
        <f t="shared" si="44"/>
        <v>39629</v>
      </c>
    </row>
    <row r="2843" spans="1:4" x14ac:dyDescent="0.25">
      <c r="A2843" s="6">
        <v>39604</v>
      </c>
      <c r="B2843" s="7">
        <v>6.64</v>
      </c>
      <c r="C2843" s="7">
        <v>6.53</v>
      </c>
      <c r="D2843" s="6">
        <f t="shared" si="44"/>
        <v>39629</v>
      </c>
    </row>
    <row r="2844" spans="1:4" x14ac:dyDescent="0.25">
      <c r="A2844" s="6">
        <v>39605</v>
      </c>
      <c r="B2844" s="7">
        <v>6.71</v>
      </c>
      <c r="C2844" s="7">
        <v>6.57</v>
      </c>
      <c r="D2844" s="6">
        <f t="shared" si="44"/>
        <v>39629</v>
      </c>
    </row>
    <row r="2845" spans="1:4" x14ac:dyDescent="0.25">
      <c r="A2845" s="6">
        <v>39608</v>
      </c>
      <c r="B2845" s="7">
        <v>6.72</v>
      </c>
      <c r="C2845" s="7">
        <v>6.57</v>
      </c>
      <c r="D2845" s="6">
        <f t="shared" si="44"/>
        <v>39629</v>
      </c>
    </row>
    <row r="2846" spans="1:4" x14ac:dyDescent="0.25">
      <c r="A2846" s="6">
        <v>39609</v>
      </c>
      <c r="B2846" s="7">
        <v>6.72</v>
      </c>
      <c r="C2846" s="7">
        <v>6.57</v>
      </c>
      <c r="D2846" s="6">
        <f t="shared" si="44"/>
        <v>39629</v>
      </c>
    </row>
    <row r="2847" spans="1:4" x14ac:dyDescent="0.25">
      <c r="A2847" s="6">
        <v>39610</v>
      </c>
      <c r="B2847" s="7">
        <v>6.73</v>
      </c>
      <c r="C2847" s="7">
        <v>6.58</v>
      </c>
      <c r="D2847" s="6">
        <f t="shared" si="44"/>
        <v>39629</v>
      </c>
    </row>
    <row r="2848" spans="1:4" x14ac:dyDescent="0.25">
      <c r="A2848" s="6">
        <v>39611</v>
      </c>
      <c r="B2848" s="7">
        <v>6.73</v>
      </c>
      <c r="C2848" s="7">
        <v>6.59</v>
      </c>
      <c r="D2848" s="6">
        <f t="shared" si="44"/>
        <v>39629</v>
      </c>
    </row>
    <row r="2849" spans="1:4" x14ac:dyDescent="0.25">
      <c r="A2849" s="6">
        <v>39612</v>
      </c>
      <c r="B2849" s="7">
        <v>6.73</v>
      </c>
      <c r="C2849" s="7">
        <v>6.58</v>
      </c>
      <c r="D2849" s="6">
        <f t="shared" si="44"/>
        <v>39629</v>
      </c>
    </row>
    <row r="2850" spans="1:4" x14ac:dyDescent="0.25">
      <c r="A2850" s="6">
        <v>39615</v>
      </c>
      <c r="B2850" s="7">
        <v>6.74</v>
      </c>
      <c r="C2850" s="7">
        <v>6.58</v>
      </c>
      <c r="D2850" s="6">
        <f t="shared" si="44"/>
        <v>39629</v>
      </c>
    </row>
    <row r="2851" spans="1:4" x14ac:dyDescent="0.25">
      <c r="A2851" s="6">
        <v>39616</v>
      </c>
      <c r="B2851" s="7">
        <v>6.74</v>
      </c>
      <c r="C2851" s="7">
        <v>6.57</v>
      </c>
      <c r="D2851" s="6">
        <f t="shared" si="44"/>
        <v>39629</v>
      </c>
    </row>
    <row r="2852" spans="1:4" x14ac:dyDescent="0.25">
      <c r="A2852" s="6">
        <v>39617</v>
      </c>
      <c r="B2852" s="7">
        <v>6.75</v>
      </c>
      <c r="C2852" s="7">
        <v>6.58</v>
      </c>
      <c r="D2852" s="6">
        <f t="shared" si="44"/>
        <v>39629</v>
      </c>
    </row>
    <row r="2853" spans="1:4" x14ac:dyDescent="0.25">
      <c r="A2853" s="6">
        <v>39618</v>
      </c>
      <c r="B2853" s="7">
        <v>6.74</v>
      </c>
      <c r="C2853" s="7">
        <v>6.57</v>
      </c>
      <c r="D2853" s="6">
        <f t="shared" si="44"/>
        <v>39629</v>
      </c>
    </row>
    <row r="2854" spans="1:4" x14ac:dyDescent="0.25">
      <c r="A2854" s="6">
        <v>39619</v>
      </c>
      <c r="B2854" s="7">
        <v>6.75</v>
      </c>
      <c r="C2854" s="7">
        <v>6.58</v>
      </c>
      <c r="D2854" s="6">
        <f t="shared" si="44"/>
        <v>39629</v>
      </c>
    </row>
    <row r="2855" spans="1:4" x14ac:dyDescent="0.25">
      <c r="A2855" s="6">
        <v>39622</v>
      </c>
      <c r="B2855" s="7">
        <v>6.75</v>
      </c>
      <c r="C2855" s="7">
        <v>6.58</v>
      </c>
      <c r="D2855" s="6">
        <f t="shared" si="44"/>
        <v>39629</v>
      </c>
    </row>
    <row r="2856" spans="1:4" x14ac:dyDescent="0.25">
      <c r="A2856" s="6">
        <v>39623</v>
      </c>
      <c r="B2856" s="7">
        <v>6.76</v>
      </c>
      <c r="C2856" s="7">
        <v>6.59</v>
      </c>
      <c r="D2856" s="6">
        <f t="shared" si="44"/>
        <v>39629</v>
      </c>
    </row>
    <row r="2857" spans="1:4" x14ac:dyDescent="0.25">
      <c r="A2857" s="6">
        <v>39624</v>
      </c>
      <c r="B2857" s="7">
        <v>6.77</v>
      </c>
      <c r="C2857" s="7">
        <v>6.6</v>
      </c>
      <c r="D2857" s="6">
        <f t="shared" si="44"/>
        <v>39629</v>
      </c>
    </row>
    <row r="2858" spans="1:4" x14ac:dyDescent="0.25">
      <c r="A2858" s="6">
        <v>39625</v>
      </c>
      <c r="B2858" s="7">
        <v>6.8</v>
      </c>
      <c r="C2858" s="7">
        <v>6.63</v>
      </c>
      <c r="D2858" s="6">
        <f t="shared" si="44"/>
        <v>39629</v>
      </c>
    </row>
    <row r="2859" spans="1:4" x14ac:dyDescent="0.25">
      <c r="A2859" s="6">
        <v>39626</v>
      </c>
      <c r="B2859" s="7">
        <v>6.8</v>
      </c>
      <c r="C2859" s="7">
        <v>6.64</v>
      </c>
      <c r="D2859" s="6">
        <f t="shared" si="44"/>
        <v>39629</v>
      </c>
    </row>
    <row r="2860" spans="1:4" x14ac:dyDescent="0.25">
      <c r="A2860" s="6">
        <v>39629</v>
      </c>
      <c r="B2860" s="7">
        <v>6.81</v>
      </c>
      <c r="C2860" s="7">
        <v>6.65</v>
      </c>
      <c r="D2860" s="6">
        <f t="shared" si="44"/>
        <v>39629</v>
      </c>
    </row>
    <row r="2861" spans="1:4" x14ac:dyDescent="0.25">
      <c r="A2861" s="6">
        <v>39630</v>
      </c>
      <c r="B2861" s="7">
        <v>6.81</v>
      </c>
      <c r="C2861" s="7">
        <v>6.66</v>
      </c>
      <c r="D2861" s="6">
        <f t="shared" si="44"/>
        <v>39660</v>
      </c>
    </row>
    <row r="2862" spans="1:4" x14ac:dyDescent="0.25">
      <c r="A2862" s="6">
        <v>39631</v>
      </c>
      <c r="B2862" s="7">
        <v>6.81</v>
      </c>
      <c r="C2862" s="7">
        <v>6.67</v>
      </c>
      <c r="D2862" s="6">
        <f t="shared" si="44"/>
        <v>39660</v>
      </c>
    </row>
    <row r="2863" spans="1:4" x14ac:dyDescent="0.25">
      <c r="A2863" s="6">
        <v>39632</v>
      </c>
      <c r="B2863" s="7">
        <v>6.83</v>
      </c>
      <c r="C2863" s="7">
        <v>6.66</v>
      </c>
      <c r="D2863" s="6">
        <f t="shared" si="44"/>
        <v>39660</v>
      </c>
    </row>
    <row r="2864" spans="1:4" x14ac:dyDescent="0.25">
      <c r="A2864" s="6">
        <v>39633</v>
      </c>
      <c r="B2864" s="7">
        <v>6.82</v>
      </c>
      <c r="C2864" s="7">
        <v>6.66</v>
      </c>
      <c r="D2864" s="6">
        <f t="shared" si="44"/>
        <v>39660</v>
      </c>
    </row>
    <row r="2865" spans="1:4" x14ac:dyDescent="0.25">
      <c r="A2865" s="6">
        <v>39636</v>
      </c>
      <c r="B2865" s="7">
        <v>6.82</v>
      </c>
      <c r="C2865" s="7">
        <v>6.66</v>
      </c>
      <c r="D2865" s="6">
        <f t="shared" si="44"/>
        <v>39660</v>
      </c>
    </row>
    <row r="2866" spans="1:4" x14ac:dyDescent="0.25">
      <c r="A2866" s="6">
        <v>39637</v>
      </c>
      <c r="B2866" s="7">
        <v>6.81</v>
      </c>
      <c r="C2866" s="7">
        <v>6.66</v>
      </c>
      <c r="D2866" s="6">
        <f t="shared" si="44"/>
        <v>39660</v>
      </c>
    </row>
    <row r="2867" spans="1:4" x14ac:dyDescent="0.25">
      <c r="A2867" s="6">
        <v>39638</v>
      </c>
      <c r="B2867" s="7">
        <v>6.78</v>
      </c>
      <c r="C2867" s="7">
        <v>6.65</v>
      </c>
      <c r="D2867" s="6">
        <f t="shared" si="44"/>
        <v>39660</v>
      </c>
    </row>
    <row r="2868" spans="1:4" x14ac:dyDescent="0.25">
      <c r="A2868" s="6">
        <v>39639</v>
      </c>
      <c r="B2868" s="7">
        <v>6.78</v>
      </c>
      <c r="C2868" s="7">
        <v>6.65</v>
      </c>
      <c r="D2868" s="6">
        <f t="shared" si="44"/>
        <v>39660</v>
      </c>
    </row>
    <row r="2869" spans="1:4" x14ac:dyDescent="0.25">
      <c r="A2869" s="6">
        <v>39640</v>
      </c>
      <c r="B2869" s="7">
        <v>6.78</v>
      </c>
      <c r="C2869" s="7">
        <v>6.64</v>
      </c>
      <c r="D2869" s="6">
        <f t="shared" si="44"/>
        <v>39660</v>
      </c>
    </row>
    <row r="2870" spans="1:4" x14ac:dyDescent="0.25">
      <c r="A2870" s="6">
        <v>39643</v>
      </c>
      <c r="B2870" s="7">
        <v>6.79</v>
      </c>
      <c r="C2870" s="7">
        <v>6.65</v>
      </c>
      <c r="D2870" s="6">
        <f t="shared" si="44"/>
        <v>39660</v>
      </c>
    </row>
    <row r="2871" spans="1:4" x14ac:dyDescent="0.25">
      <c r="A2871" s="6">
        <v>39644</v>
      </c>
      <c r="B2871" s="7">
        <v>6.76</v>
      </c>
      <c r="C2871" s="7">
        <v>6.61</v>
      </c>
      <c r="D2871" s="6">
        <f t="shared" si="44"/>
        <v>39660</v>
      </c>
    </row>
    <row r="2872" spans="1:4" x14ac:dyDescent="0.25">
      <c r="A2872" s="6">
        <v>39645</v>
      </c>
      <c r="B2872" s="7">
        <v>6.74</v>
      </c>
      <c r="C2872" s="7">
        <v>6.6</v>
      </c>
      <c r="D2872" s="6">
        <f t="shared" si="44"/>
        <v>39660</v>
      </c>
    </row>
    <row r="2873" spans="1:4" x14ac:dyDescent="0.25">
      <c r="A2873" s="6">
        <v>39646</v>
      </c>
      <c r="B2873" s="7">
        <v>6.72</v>
      </c>
      <c r="C2873" s="7">
        <v>6.61</v>
      </c>
      <c r="D2873" s="6">
        <f t="shared" si="44"/>
        <v>39660</v>
      </c>
    </row>
    <row r="2874" spans="1:4" x14ac:dyDescent="0.25">
      <c r="A2874" s="6">
        <v>39647</v>
      </c>
      <c r="B2874" s="7">
        <v>6.72</v>
      </c>
      <c r="C2874" s="7">
        <v>6.61</v>
      </c>
      <c r="D2874" s="6">
        <f t="shared" si="44"/>
        <v>39660</v>
      </c>
    </row>
    <row r="2875" spans="1:4" x14ac:dyDescent="0.25">
      <c r="A2875" s="6">
        <v>39650</v>
      </c>
      <c r="B2875" s="7">
        <v>6.72</v>
      </c>
      <c r="C2875" s="7">
        <v>6.61</v>
      </c>
      <c r="D2875" s="6">
        <f t="shared" si="44"/>
        <v>39660</v>
      </c>
    </row>
    <row r="2876" spans="1:4" x14ac:dyDescent="0.25">
      <c r="A2876" s="6">
        <v>39651</v>
      </c>
      <c r="B2876" s="7">
        <v>6.71</v>
      </c>
      <c r="C2876" s="7">
        <v>6.61</v>
      </c>
      <c r="D2876" s="6">
        <f t="shared" si="44"/>
        <v>39660</v>
      </c>
    </row>
    <row r="2877" spans="1:4" x14ac:dyDescent="0.25">
      <c r="A2877" s="6">
        <v>39652</v>
      </c>
      <c r="B2877" s="7">
        <v>6.7</v>
      </c>
      <c r="C2877" s="7">
        <v>6.61</v>
      </c>
      <c r="D2877" s="6">
        <f t="shared" si="44"/>
        <v>39660</v>
      </c>
    </row>
    <row r="2878" spans="1:4" x14ac:dyDescent="0.25">
      <c r="A2878" s="6">
        <v>39653</v>
      </c>
      <c r="B2878" s="7">
        <v>6.69</v>
      </c>
      <c r="C2878" s="7">
        <v>6.58</v>
      </c>
      <c r="D2878" s="6">
        <f t="shared" si="44"/>
        <v>39660</v>
      </c>
    </row>
    <row r="2879" spans="1:4" x14ac:dyDescent="0.25">
      <c r="A2879" s="6">
        <v>39654</v>
      </c>
      <c r="B2879" s="7">
        <v>6.68</v>
      </c>
      <c r="C2879" s="7">
        <v>6.58</v>
      </c>
      <c r="D2879" s="6">
        <f t="shared" si="44"/>
        <v>39660</v>
      </c>
    </row>
    <row r="2880" spans="1:4" x14ac:dyDescent="0.25">
      <c r="A2880" s="6">
        <v>39657</v>
      </c>
      <c r="B2880" s="7">
        <v>6.68</v>
      </c>
      <c r="C2880" s="7">
        <v>6.59</v>
      </c>
      <c r="D2880" s="6">
        <f t="shared" si="44"/>
        <v>39660</v>
      </c>
    </row>
    <row r="2881" spans="1:4" x14ac:dyDescent="0.25">
      <c r="A2881" s="6">
        <v>39658</v>
      </c>
      <c r="B2881" s="7">
        <v>6.67</v>
      </c>
      <c r="C2881" s="7">
        <v>6.57</v>
      </c>
      <c r="D2881" s="6">
        <f t="shared" si="44"/>
        <v>39660</v>
      </c>
    </row>
    <row r="2882" spans="1:4" x14ac:dyDescent="0.25">
      <c r="A2882" s="6">
        <v>39659</v>
      </c>
      <c r="B2882" s="7">
        <v>6.66</v>
      </c>
      <c r="C2882" s="7">
        <v>6.56</v>
      </c>
      <c r="D2882" s="6">
        <f t="shared" si="44"/>
        <v>39660</v>
      </c>
    </row>
    <row r="2883" spans="1:4" x14ac:dyDescent="0.25">
      <c r="A2883" s="6">
        <v>39660</v>
      </c>
      <c r="B2883" s="7">
        <v>6.65</v>
      </c>
      <c r="C2883" s="7">
        <v>6.56</v>
      </c>
      <c r="D2883" s="6">
        <f t="shared" ref="D2883:D2946" si="45">EOMONTH(A2883,0)</f>
        <v>39660</v>
      </c>
    </row>
    <row r="2884" spans="1:4" x14ac:dyDescent="0.25">
      <c r="A2884" s="6">
        <v>39661</v>
      </c>
      <c r="B2884" s="7">
        <v>6.65</v>
      </c>
      <c r="C2884" s="7">
        <v>6.55</v>
      </c>
      <c r="D2884" s="6">
        <f t="shared" si="45"/>
        <v>39691</v>
      </c>
    </row>
    <row r="2885" spans="1:4" x14ac:dyDescent="0.25">
      <c r="A2885" s="6">
        <v>39664</v>
      </c>
      <c r="B2885" s="7">
        <v>6.65</v>
      </c>
      <c r="C2885" s="7">
        <v>6.55</v>
      </c>
      <c r="D2885" s="6">
        <f t="shared" si="45"/>
        <v>39691</v>
      </c>
    </row>
    <row r="2886" spans="1:4" x14ac:dyDescent="0.25">
      <c r="A2886" s="6">
        <v>39665</v>
      </c>
      <c r="B2886" s="7">
        <v>6.65</v>
      </c>
      <c r="C2886" s="7">
        <v>6.55</v>
      </c>
      <c r="D2886" s="6">
        <f t="shared" si="45"/>
        <v>39691</v>
      </c>
    </row>
    <row r="2887" spans="1:4" x14ac:dyDescent="0.25">
      <c r="A2887" s="6">
        <v>39666</v>
      </c>
      <c r="B2887" s="7">
        <v>6.65</v>
      </c>
      <c r="C2887" s="7">
        <v>6.55</v>
      </c>
      <c r="D2887" s="6">
        <f t="shared" si="45"/>
        <v>39691</v>
      </c>
    </row>
    <row r="2888" spans="1:4" x14ac:dyDescent="0.25">
      <c r="A2888" s="6">
        <v>39667</v>
      </c>
      <c r="B2888" s="7">
        <v>6.64</v>
      </c>
      <c r="C2888" s="7">
        <v>6.54</v>
      </c>
      <c r="D2888" s="6">
        <f t="shared" si="45"/>
        <v>39691</v>
      </c>
    </row>
    <row r="2889" spans="1:4" x14ac:dyDescent="0.25">
      <c r="A2889" s="6">
        <v>39668</v>
      </c>
      <c r="B2889" s="7">
        <v>6.63</v>
      </c>
      <c r="C2889" s="7">
        <v>6.54</v>
      </c>
      <c r="D2889" s="6">
        <f t="shared" si="45"/>
        <v>39691</v>
      </c>
    </row>
    <row r="2890" spans="1:4" x14ac:dyDescent="0.25">
      <c r="A2890" s="6">
        <v>39671</v>
      </c>
      <c r="B2890" s="7">
        <v>6.63</v>
      </c>
      <c r="C2890" s="7">
        <v>6.55</v>
      </c>
      <c r="D2890" s="6">
        <f t="shared" si="45"/>
        <v>39691</v>
      </c>
    </row>
    <row r="2891" spans="1:4" x14ac:dyDescent="0.25">
      <c r="A2891" s="6">
        <v>39672</v>
      </c>
      <c r="B2891" s="7">
        <v>6.62</v>
      </c>
      <c r="C2891" s="7">
        <v>6.54</v>
      </c>
      <c r="D2891" s="6">
        <f t="shared" si="45"/>
        <v>39691</v>
      </c>
    </row>
    <row r="2892" spans="1:4" x14ac:dyDescent="0.25">
      <c r="A2892" s="6">
        <v>39673</v>
      </c>
      <c r="B2892" s="7">
        <v>6.63</v>
      </c>
      <c r="C2892" s="7">
        <v>6.54</v>
      </c>
      <c r="D2892" s="6">
        <f t="shared" si="45"/>
        <v>39691</v>
      </c>
    </row>
    <row r="2893" spans="1:4" x14ac:dyDescent="0.25">
      <c r="A2893" s="6">
        <v>39674</v>
      </c>
      <c r="B2893" s="7">
        <v>6.63</v>
      </c>
      <c r="C2893" s="7">
        <v>6.53</v>
      </c>
      <c r="D2893" s="6">
        <f t="shared" si="45"/>
        <v>39691</v>
      </c>
    </row>
    <row r="2894" spans="1:4" x14ac:dyDescent="0.25">
      <c r="A2894" s="6">
        <v>39678</v>
      </c>
      <c r="B2894" s="7">
        <v>6.63</v>
      </c>
      <c r="C2894" s="7">
        <v>6.53</v>
      </c>
      <c r="D2894" s="6">
        <f t="shared" si="45"/>
        <v>39691</v>
      </c>
    </row>
    <row r="2895" spans="1:4" x14ac:dyDescent="0.25">
      <c r="A2895" s="6">
        <v>39679</v>
      </c>
      <c r="B2895" s="7">
        <v>6.64</v>
      </c>
      <c r="C2895" s="7">
        <v>6.54</v>
      </c>
      <c r="D2895" s="6">
        <f t="shared" si="45"/>
        <v>39691</v>
      </c>
    </row>
    <row r="2896" spans="1:4" x14ac:dyDescent="0.25">
      <c r="A2896" s="6">
        <v>39680</v>
      </c>
      <c r="B2896" s="7">
        <v>6.64</v>
      </c>
      <c r="C2896" s="7">
        <v>6.54</v>
      </c>
      <c r="D2896" s="6">
        <f t="shared" si="45"/>
        <v>39691</v>
      </c>
    </row>
    <row r="2897" spans="1:4" x14ac:dyDescent="0.25">
      <c r="A2897" s="6">
        <v>39681</v>
      </c>
      <c r="B2897" s="7">
        <v>6.59</v>
      </c>
      <c r="C2897" s="7">
        <v>6.5</v>
      </c>
      <c r="D2897" s="6">
        <f t="shared" si="45"/>
        <v>39691</v>
      </c>
    </row>
    <row r="2898" spans="1:4" x14ac:dyDescent="0.25">
      <c r="A2898" s="6">
        <v>39682</v>
      </c>
      <c r="B2898" s="7">
        <v>6.57</v>
      </c>
      <c r="C2898" s="7">
        <v>6.49</v>
      </c>
      <c r="D2898" s="6">
        <f t="shared" si="45"/>
        <v>39691</v>
      </c>
    </row>
    <row r="2899" spans="1:4" x14ac:dyDescent="0.25">
      <c r="A2899" s="6">
        <v>39685</v>
      </c>
      <c r="B2899" s="7">
        <v>6.56</v>
      </c>
      <c r="C2899" s="7">
        <v>6.46</v>
      </c>
      <c r="D2899" s="6">
        <f t="shared" si="45"/>
        <v>39691</v>
      </c>
    </row>
    <row r="2900" spans="1:4" x14ac:dyDescent="0.25">
      <c r="A2900" s="6">
        <v>39686</v>
      </c>
      <c r="B2900" s="7">
        <v>6.56</v>
      </c>
      <c r="C2900" s="7">
        <v>6.47</v>
      </c>
      <c r="D2900" s="6">
        <f t="shared" si="45"/>
        <v>39691</v>
      </c>
    </row>
    <row r="2901" spans="1:4" x14ac:dyDescent="0.25">
      <c r="A2901" s="6">
        <v>39687</v>
      </c>
      <c r="B2901" s="7">
        <v>6.57</v>
      </c>
      <c r="C2901" s="7">
        <v>6.46</v>
      </c>
      <c r="D2901" s="6">
        <f t="shared" si="45"/>
        <v>39691</v>
      </c>
    </row>
    <row r="2902" spans="1:4" x14ac:dyDescent="0.25">
      <c r="A2902" s="6">
        <v>39688</v>
      </c>
      <c r="B2902" s="7">
        <v>6.58</v>
      </c>
      <c r="C2902" s="7">
        <v>6.49</v>
      </c>
      <c r="D2902" s="6">
        <f t="shared" si="45"/>
        <v>39691</v>
      </c>
    </row>
    <row r="2903" spans="1:4" x14ac:dyDescent="0.25">
      <c r="A2903" s="6">
        <v>39689</v>
      </c>
      <c r="B2903" s="7">
        <v>6.59</v>
      </c>
      <c r="C2903" s="7">
        <v>6.5</v>
      </c>
      <c r="D2903" s="6">
        <f t="shared" si="45"/>
        <v>39691</v>
      </c>
    </row>
    <row r="2904" spans="1:4" x14ac:dyDescent="0.25">
      <c r="A2904" s="6">
        <v>39692</v>
      </c>
      <c r="B2904" s="7">
        <v>6.59</v>
      </c>
      <c r="C2904" s="7">
        <v>6.5</v>
      </c>
      <c r="D2904" s="6">
        <f t="shared" si="45"/>
        <v>39721</v>
      </c>
    </row>
    <row r="2905" spans="1:4" x14ac:dyDescent="0.25">
      <c r="A2905" s="6">
        <v>39693</v>
      </c>
      <c r="B2905" s="7">
        <v>6.59</v>
      </c>
      <c r="C2905" s="7">
        <v>6.51</v>
      </c>
      <c r="D2905" s="6">
        <f t="shared" si="45"/>
        <v>39721</v>
      </c>
    </row>
    <row r="2906" spans="1:4" x14ac:dyDescent="0.25">
      <c r="A2906" s="6">
        <v>39694</v>
      </c>
      <c r="B2906" s="7">
        <v>6.58</v>
      </c>
      <c r="C2906" s="7">
        <v>6.5</v>
      </c>
      <c r="D2906" s="6">
        <f t="shared" si="45"/>
        <v>39721</v>
      </c>
    </row>
    <row r="2907" spans="1:4" x14ac:dyDescent="0.25">
      <c r="A2907" s="6">
        <v>39695</v>
      </c>
      <c r="B2907" s="7">
        <v>6.58</v>
      </c>
      <c r="C2907" s="7">
        <v>6.51</v>
      </c>
      <c r="D2907" s="6">
        <f t="shared" si="45"/>
        <v>39721</v>
      </c>
    </row>
    <row r="2908" spans="1:4" x14ac:dyDescent="0.25">
      <c r="A2908" s="6">
        <v>39696</v>
      </c>
      <c r="B2908" s="7">
        <v>6.59</v>
      </c>
      <c r="C2908" s="7">
        <v>6.52</v>
      </c>
      <c r="D2908" s="6">
        <f t="shared" si="45"/>
        <v>39721</v>
      </c>
    </row>
    <row r="2909" spans="1:4" x14ac:dyDescent="0.25">
      <c r="A2909" s="6">
        <v>39699</v>
      </c>
      <c r="B2909" s="7">
        <v>6.58</v>
      </c>
      <c r="C2909" s="7">
        <v>6.51</v>
      </c>
      <c r="D2909" s="6">
        <f t="shared" si="45"/>
        <v>39721</v>
      </c>
    </row>
    <row r="2910" spans="1:4" x14ac:dyDescent="0.25">
      <c r="A2910" s="6">
        <v>39700</v>
      </c>
      <c r="B2910" s="7">
        <v>6.56</v>
      </c>
      <c r="C2910" s="7">
        <v>6.51</v>
      </c>
      <c r="D2910" s="6">
        <f t="shared" si="45"/>
        <v>39721</v>
      </c>
    </row>
    <row r="2911" spans="1:4" x14ac:dyDescent="0.25">
      <c r="A2911" s="6">
        <v>39701</v>
      </c>
      <c r="B2911" s="7">
        <v>6.59</v>
      </c>
      <c r="C2911" s="7">
        <v>6.52</v>
      </c>
      <c r="D2911" s="6">
        <f t="shared" si="45"/>
        <v>39721</v>
      </c>
    </row>
    <row r="2912" spans="1:4" x14ac:dyDescent="0.25">
      <c r="A2912" s="6">
        <v>39702</v>
      </c>
      <c r="B2912" s="7">
        <v>6.6</v>
      </c>
      <c r="C2912" s="7">
        <v>6.53</v>
      </c>
      <c r="D2912" s="6">
        <f t="shared" si="45"/>
        <v>39721</v>
      </c>
    </row>
    <row r="2913" spans="1:4" x14ac:dyDescent="0.25">
      <c r="A2913" s="6">
        <v>39703</v>
      </c>
      <c r="B2913" s="7">
        <v>6.61</v>
      </c>
      <c r="C2913" s="7">
        <v>6.54</v>
      </c>
      <c r="D2913" s="6">
        <f t="shared" si="45"/>
        <v>39721</v>
      </c>
    </row>
    <row r="2914" spans="1:4" x14ac:dyDescent="0.25">
      <c r="A2914" s="6">
        <v>39706</v>
      </c>
      <c r="B2914" s="7">
        <v>6.62</v>
      </c>
      <c r="C2914" s="7">
        <v>6.54</v>
      </c>
      <c r="D2914" s="6">
        <f t="shared" si="45"/>
        <v>39721</v>
      </c>
    </row>
    <row r="2915" spans="1:4" x14ac:dyDescent="0.25">
      <c r="A2915" s="6">
        <v>39707</v>
      </c>
      <c r="B2915" s="7">
        <v>6.64</v>
      </c>
      <c r="C2915" s="7">
        <v>6.59</v>
      </c>
      <c r="D2915" s="6">
        <f t="shared" si="45"/>
        <v>39721</v>
      </c>
    </row>
    <row r="2916" spans="1:4" x14ac:dyDescent="0.25">
      <c r="A2916" s="6">
        <v>39708</v>
      </c>
      <c r="B2916" s="7">
        <v>6.63</v>
      </c>
      <c r="C2916" s="7">
        <v>6.6</v>
      </c>
      <c r="D2916" s="6">
        <f t="shared" si="45"/>
        <v>39721</v>
      </c>
    </row>
    <row r="2917" spans="1:4" x14ac:dyDescent="0.25">
      <c r="A2917" s="6">
        <v>39709</v>
      </c>
      <c r="B2917" s="7">
        <v>6.65</v>
      </c>
      <c r="C2917" s="7">
        <v>6.62</v>
      </c>
      <c r="D2917" s="6">
        <f t="shared" si="45"/>
        <v>39721</v>
      </c>
    </row>
    <row r="2918" spans="1:4" x14ac:dyDescent="0.25">
      <c r="A2918" s="6">
        <v>39710</v>
      </c>
      <c r="B2918" s="7">
        <v>6.65</v>
      </c>
      <c r="C2918" s="7">
        <v>6.61</v>
      </c>
      <c r="D2918" s="6">
        <f t="shared" si="45"/>
        <v>39721</v>
      </c>
    </row>
    <row r="2919" spans="1:4" x14ac:dyDescent="0.25">
      <c r="A2919" s="6">
        <v>39713</v>
      </c>
      <c r="B2919" s="7">
        <v>6.63</v>
      </c>
      <c r="C2919" s="7">
        <v>6.59</v>
      </c>
      <c r="D2919" s="6">
        <f t="shared" si="45"/>
        <v>39721</v>
      </c>
    </row>
    <row r="2920" spans="1:4" x14ac:dyDescent="0.25">
      <c r="A2920" s="6">
        <v>39714</v>
      </c>
      <c r="B2920" s="7">
        <v>6.63</v>
      </c>
      <c r="C2920" s="7">
        <v>6.59</v>
      </c>
      <c r="D2920" s="6">
        <f t="shared" si="45"/>
        <v>39721</v>
      </c>
    </row>
    <row r="2921" spans="1:4" x14ac:dyDescent="0.25">
      <c r="A2921" s="6">
        <v>39715</v>
      </c>
      <c r="B2921" s="7">
        <v>6.62</v>
      </c>
      <c r="C2921" s="7">
        <v>6.59</v>
      </c>
      <c r="D2921" s="6">
        <f t="shared" si="45"/>
        <v>39721</v>
      </c>
    </row>
    <row r="2922" spans="1:4" x14ac:dyDescent="0.25">
      <c r="A2922" s="6">
        <v>39716</v>
      </c>
      <c r="B2922" s="7">
        <v>6.62</v>
      </c>
      <c r="C2922" s="7">
        <v>6.59</v>
      </c>
      <c r="D2922" s="6">
        <f t="shared" si="45"/>
        <v>39721</v>
      </c>
    </row>
    <row r="2923" spans="1:4" x14ac:dyDescent="0.25">
      <c r="A2923" s="6">
        <v>39717</v>
      </c>
      <c r="B2923" s="7">
        <v>6.62</v>
      </c>
      <c r="C2923" s="7">
        <v>6.59</v>
      </c>
      <c r="D2923" s="6">
        <f t="shared" si="45"/>
        <v>39721</v>
      </c>
    </row>
    <row r="2924" spans="1:4" x14ac:dyDescent="0.25">
      <c r="A2924" s="6">
        <v>39720</v>
      </c>
      <c r="B2924" s="7">
        <v>6.63</v>
      </c>
      <c r="C2924" s="7">
        <v>6.59</v>
      </c>
      <c r="D2924" s="6">
        <f t="shared" si="45"/>
        <v>39721</v>
      </c>
    </row>
    <row r="2925" spans="1:4" x14ac:dyDescent="0.25">
      <c r="A2925" s="6">
        <v>39721</v>
      </c>
      <c r="B2925" s="7">
        <v>6.66</v>
      </c>
      <c r="C2925" s="7">
        <v>6.63</v>
      </c>
      <c r="D2925" s="6">
        <f t="shared" si="45"/>
        <v>39721</v>
      </c>
    </row>
    <row r="2926" spans="1:4" x14ac:dyDescent="0.25">
      <c r="A2926" s="6">
        <v>39722</v>
      </c>
      <c r="B2926" s="7">
        <v>6.69</v>
      </c>
      <c r="C2926" s="7">
        <v>6.67</v>
      </c>
      <c r="D2926" s="6">
        <f t="shared" si="45"/>
        <v>39752</v>
      </c>
    </row>
    <row r="2927" spans="1:4" x14ac:dyDescent="0.25">
      <c r="A2927" s="6">
        <v>39723</v>
      </c>
      <c r="B2927" s="7">
        <v>6.7</v>
      </c>
      <c r="C2927" s="7">
        <v>6.67</v>
      </c>
      <c r="D2927" s="6">
        <f t="shared" si="45"/>
        <v>39752</v>
      </c>
    </row>
    <row r="2928" spans="1:4" x14ac:dyDescent="0.25">
      <c r="A2928" s="6">
        <v>39724</v>
      </c>
      <c r="B2928" s="7">
        <v>6.72</v>
      </c>
      <c r="C2928" s="7">
        <v>6.7</v>
      </c>
      <c r="D2928" s="6">
        <f t="shared" si="45"/>
        <v>39752</v>
      </c>
    </row>
    <row r="2929" spans="1:4" x14ac:dyDescent="0.25">
      <c r="A2929" s="6">
        <v>39727</v>
      </c>
      <c r="B2929" s="7">
        <v>6.73</v>
      </c>
      <c r="C2929" s="7">
        <v>6.72</v>
      </c>
      <c r="D2929" s="6">
        <f t="shared" si="45"/>
        <v>39752</v>
      </c>
    </row>
    <row r="2930" spans="1:4" x14ac:dyDescent="0.25">
      <c r="A2930" s="6">
        <v>39728</v>
      </c>
      <c r="B2930" s="7">
        <v>6.77</v>
      </c>
      <c r="C2930" s="7">
        <v>6.74</v>
      </c>
      <c r="D2930" s="6">
        <f t="shared" si="45"/>
        <v>39752</v>
      </c>
    </row>
    <row r="2931" spans="1:4" x14ac:dyDescent="0.25">
      <c r="A2931" s="6">
        <v>39729</v>
      </c>
      <c r="B2931" s="7">
        <v>6.8</v>
      </c>
      <c r="C2931" s="7">
        <v>6.75</v>
      </c>
      <c r="D2931" s="6">
        <f t="shared" si="45"/>
        <v>39752</v>
      </c>
    </row>
    <row r="2932" spans="1:4" x14ac:dyDescent="0.25">
      <c r="A2932" s="6">
        <v>39730</v>
      </c>
      <c r="B2932" s="7">
        <v>6.83</v>
      </c>
      <c r="C2932" s="7">
        <v>6.8</v>
      </c>
      <c r="D2932" s="6">
        <f t="shared" si="45"/>
        <v>39752</v>
      </c>
    </row>
    <row r="2933" spans="1:4" x14ac:dyDescent="0.25">
      <c r="A2933" s="6">
        <v>39731</v>
      </c>
      <c r="B2933" s="7">
        <v>6.86</v>
      </c>
      <c r="C2933" s="7">
        <v>6.82</v>
      </c>
      <c r="D2933" s="6">
        <f t="shared" si="45"/>
        <v>39752</v>
      </c>
    </row>
    <row r="2934" spans="1:4" x14ac:dyDescent="0.25">
      <c r="A2934" s="6">
        <v>39734</v>
      </c>
      <c r="B2934" s="7">
        <v>6.86</v>
      </c>
      <c r="C2934" s="7">
        <v>6.81</v>
      </c>
      <c r="D2934" s="6">
        <f t="shared" si="45"/>
        <v>39752</v>
      </c>
    </row>
    <row r="2935" spans="1:4" x14ac:dyDescent="0.25">
      <c r="A2935" s="6">
        <v>39735</v>
      </c>
      <c r="B2935" s="7">
        <v>6.86</v>
      </c>
      <c r="C2935" s="7">
        <v>6.8</v>
      </c>
      <c r="D2935" s="6">
        <f t="shared" si="45"/>
        <v>39752</v>
      </c>
    </row>
    <row r="2936" spans="1:4" x14ac:dyDescent="0.25">
      <c r="A2936" s="6">
        <v>39736</v>
      </c>
      <c r="B2936" s="7">
        <v>6.85</v>
      </c>
      <c r="C2936" s="7">
        <v>6.8</v>
      </c>
      <c r="D2936" s="6">
        <f t="shared" si="45"/>
        <v>39752</v>
      </c>
    </row>
    <row r="2937" spans="1:4" x14ac:dyDescent="0.25">
      <c r="A2937" s="6">
        <v>39737</v>
      </c>
      <c r="B2937" s="7">
        <v>6.85</v>
      </c>
      <c r="C2937" s="7">
        <v>6.81</v>
      </c>
      <c r="D2937" s="6">
        <f t="shared" si="45"/>
        <v>39752</v>
      </c>
    </row>
    <row r="2938" spans="1:4" x14ac:dyDescent="0.25">
      <c r="A2938" s="6">
        <v>39738</v>
      </c>
      <c r="B2938" s="7">
        <v>6.86</v>
      </c>
      <c r="C2938" s="7">
        <v>6.82</v>
      </c>
      <c r="D2938" s="6">
        <f t="shared" si="45"/>
        <v>39752</v>
      </c>
    </row>
    <row r="2939" spans="1:4" x14ac:dyDescent="0.25">
      <c r="A2939" s="6">
        <v>39741</v>
      </c>
      <c r="B2939" s="7">
        <v>6.84</v>
      </c>
      <c r="C2939" s="7">
        <v>6.8</v>
      </c>
      <c r="D2939" s="6">
        <f t="shared" si="45"/>
        <v>39752</v>
      </c>
    </row>
    <row r="2940" spans="1:4" x14ac:dyDescent="0.25">
      <c r="A2940" s="6">
        <v>39742</v>
      </c>
      <c r="B2940" s="7">
        <v>6.85</v>
      </c>
      <c r="C2940" s="7">
        <v>6.81</v>
      </c>
      <c r="D2940" s="6">
        <f t="shared" si="45"/>
        <v>39752</v>
      </c>
    </row>
    <row r="2941" spans="1:4" x14ac:dyDescent="0.25">
      <c r="A2941" s="6">
        <v>39743</v>
      </c>
      <c r="B2941" s="7">
        <v>6.85</v>
      </c>
      <c r="C2941" s="7">
        <v>6.81</v>
      </c>
      <c r="D2941" s="6">
        <f t="shared" si="45"/>
        <v>39752</v>
      </c>
    </row>
    <row r="2942" spans="1:4" x14ac:dyDescent="0.25">
      <c r="A2942" s="6">
        <v>39744</v>
      </c>
      <c r="B2942" s="7">
        <v>6.87</v>
      </c>
      <c r="C2942" s="7">
        <v>6.85</v>
      </c>
      <c r="D2942" s="6">
        <f t="shared" si="45"/>
        <v>39752</v>
      </c>
    </row>
    <row r="2943" spans="1:4" x14ac:dyDescent="0.25">
      <c r="A2943" s="6">
        <v>39745</v>
      </c>
      <c r="B2943" s="7">
        <v>6.89</v>
      </c>
      <c r="C2943" s="7">
        <v>6.87</v>
      </c>
      <c r="D2943" s="6">
        <f t="shared" si="45"/>
        <v>39752</v>
      </c>
    </row>
    <row r="2944" spans="1:4" x14ac:dyDescent="0.25">
      <c r="A2944" s="6">
        <v>39748</v>
      </c>
      <c r="B2944" s="7">
        <v>6.88</v>
      </c>
      <c r="C2944" s="7">
        <v>6.86</v>
      </c>
      <c r="D2944" s="6">
        <f t="shared" si="45"/>
        <v>39752</v>
      </c>
    </row>
    <row r="2945" spans="1:4" x14ac:dyDescent="0.25">
      <c r="A2945" s="6">
        <v>39749</v>
      </c>
      <c r="B2945" s="7">
        <v>6.88</v>
      </c>
      <c r="C2945" s="7">
        <v>6.85</v>
      </c>
      <c r="D2945" s="6">
        <f t="shared" si="45"/>
        <v>39752</v>
      </c>
    </row>
    <row r="2946" spans="1:4" x14ac:dyDescent="0.25">
      <c r="A2946" s="6">
        <v>39750</v>
      </c>
      <c r="B2946" s="7">
        <v>6.89</v>
      </c>
      <c r="C2946" s="7">
        <v>6.86</v>
      </c>
      <c r="D2946" s="6">
        <f t="shared" si="45"/>
        <v>39752</v>
      </c>
    </row>
    <row r="2947" spans="1:4" x14ac:dyDescent="0.25">
      <c r="A2947" s="6">
        <v>39751</v>
      </c>
      <c r="B2947" s="7">
        <v>6.88</v>
      </c>
      <c r="C2947" s="7">
        <v>6.86</v>
      </c>
      <c r="D2947" s="6">
        <f t="shared" ref="D2947:D3010" si="46">EOMONTH(A2947,0)</f>
        <v>39752</v>
      </c>
    </row>
    <row r="2948" spans="1:4" x14ac:dyDescent="0.25">
      <c r="A2948" s="6">
        <v>39752</v>
      </c>
      <c r="B2948" s="7">
        <v>6.88</v>
      </c>
      <c r="C2948" s="7">
        <v>6.85</v>
      </c>
      <c r="D2948" s="6">
        <f t="shared" si="46"/>
        <v>39752</v>
      </c>
    </row>
    <row r="2949" spans="1:4" x14ac:dyDescent="0.25">
      <c r="A2949" s="6">
        <v>39755</v>
      </c>
      <c r="B2949" s="7">
        <v>6.87</v>
      </c>
      <c r="C2949" s="7">
        <v>6.84</v>
      </c>
      <c r="D2949" s="6">
        <f t="shared" si="46"/>
        <v>39782</v>
      </c>
    </row>
    <row r="2950" spans="1:4" x14ac:dyDescent="0.25">
      <c r="A2950" s="6">
        <v>39756</v>
      </c>
      <c r="B2950" s="7">
        <v>6.86</v>
      </c>
      <c r="C2950" s="7">
        <v>6.85</v>
      </c>
      <c r="D2950" s="6">
        <f t="shared" si="46"/>
        <v>39782</v>
      </c>
    </row>
    <row r="2951" spans="1:4" x14ac:dyDescent="0.25">
      <c r="A2951" s="6">
        <v>39757</v>
      </c>
      <c r="B2951" s="7">
        <v>6.86</v>
      </c>
      <c r="C2951" s="7">
        <v>6.84</v>
      </c>
      <c r="D2951" s="6">
        <f t="shared" si="46"/>
        <v>39782</v>
      </c>
    </row>
    <row r="2952" spans="1:4" x14ac:dyDescent="0.25">
      <c r="A2952" s="6">
        <v>39758</v>
      </c>
      <c r="B2952" s="7">
        <v>6.85</v>
      </c>
      <c r="C2952" s="7">
        <v>6.83</v>
      </c>
      <c r="D2952" s="6">
        <f t="shared" si="46"/>
        <v>39782</v>
      </c>
    </row>
    <row r="2953" spans="1:4" x14ac:dyDescent="0.25">
      <c r="A2953" s="6">
        <v>39759</v>
      </c>
      <c r="B2953" s="7">
        <v>6.84</v>
      </c>
      <c r="C2953" s="7">
        <v>6.83</v>
      </c>
      <c r="D2953" s="6">
        <f t="shared" si="46"/>
        <v>39782</v>
      </c>
    </row>
    <row r="2954" spans="1:4" x14ac:dyDescent="0.25">
      <c r="A2954" s="6">
        <v>39762</v>
      </c>
      <c r="B2954" s="7">
        <v>6.84</v>
      </c>
      <c r="C2954" s="7">
        <v>6.82</v>
      </c>
      <c r="D2954" s="6">
        <f t="shared" si="46"/>
        <v>39782</v>
      </c>
    </row>
    <row r="2955" spans="1:4" x14ac:dyDescent="0.25">
      <c r="A2955" s="6">
        <v>39764</v>
      </c>
      <c r="B2955" s="7">
        <v>6.83</v>
      </c>
      <c r="C2955" s="7">
        <v>6.79</v>
      </c>
      <c r="D2955" s="6">
        <f t="shared" si="46"/>
        <v>39782</v>
      </c>
    </row>
    <row r="2956" spans="1:4" x14ac:dyDescent="0.25">
      <c r="A2956" s="6">
        <v>39765</v>
      </c>
      <c r="B2956" s="7">
        <v>6.82</v>
      </c>
      <c r="C2956" s="7">
        <v>6.77</v>
      </c>
      <c r="D2956" s="6">
        <f t="shared" si="46"/>
        <v>39782</v>
      </c>
    </row>
    <row r="2957" spans="1:4" x14ac:dyDescent="0.25">
      <c r="A2957" s="6">
        <v>39766</v>
      </c>
      <c r="B2957" s="7">
        <v>6.82</v>
      </c>
      <c r="C2957" s="7">
        <v>6.76</v>
      </c>
      <c r="D2957" s="6">
        <f t="shared" si="46"/>
        <v>39782</v>
      </c>
    </row>
    <row r="2958" spans="1:4" x14ac:dyDescent="0.25">
      <c r="A2958" s="6">
        <v>39769</v>
      </c>
      <c r="B2958" s="7">
        <v>6.81</v>
      </c>
      <c r="C2958" s="7">
        <v>6.73</v>
      </c>
      <c r="D2958" s="6">
        <f t="shared" si="46"/>
        <v>39782</v>
      </c>
    </row>
    <row r="2959" spans="1:4" x14ac:dyDescent="0.25">
      <c r="A2959" s="6">
        <v>39770</v>
      </c>
      <c r="B2959" s="7">
        <v>6.8</v>
      </c>
      <c r="C2959" s="7">
        <v>6.71</v>
      </c>
      <c r="D2959" s="6">
        <f t="shared" si="46"/>
        <v>39782</v>
      </c>
    </row>
    <row r="2960" spans="1:4" x14ac:dyDescent="0.25">
      <c r="A2960" s="6">
        <v>39771</v>
      </c>
      <c r="B2960" s="7">
        <v>6.8</v>
      </c>
      <c r="C2960" s="7">
        <v>6.72</v>
      </c>
      <c r="D2960" s="6">
        <f t="shared" si="46"/>
        <v>39782</v>
      </c>
    </row>
    <row r="2961" spans="1:4" x14ac:dyDescent="0.25">
      <c r="A2961" s="6">
        <v>39772</v>
      </c>
      <c r="B2961" s="7">
        <v>6.8</v>
      </c>
      <c r="C2961" s="7">
        <v>6.72</v>
      </c>
      <c r="D2961" s="6">
        <f t="shared" si="46"/>
        <v>39782</v>
      </c>
    </row>
    <row r="2962" spans="1:4" x14ac:dyDescent="0.25">
      <c r="A2962" s="6">
        <v>39773</v>
      </c>
      <c r="B2962" s="7">
        <v>6.8</v>
      </c>
      <c r="C2962" s="7">
        <v>6.71</v>
      </c>
      <c r="D2962" s="6">
        <f t="shared" si="46"/>
        <v>39782</v>
      </c>
    </row>
    <row r="2963" spans="1:4" x14ac:dyDescent="0.25">
      <c r="A2963" s="6">
        <v>39776</v>
      </c>
      <c r="B2963" s="7">
        <v>6.79</v>
      </c>
      <c r="C2963" s="7">
        <v>6.69</v>
      </c>
      <c r="D2963" s="6">
        <f t="shared" si="46"/>
        <v>39782</v>
      </c>
    </row>
    <row r="2964" spans="1:4" x14ac:dyDescent="0.25">
      <c r="A2964" s="6">
        <v>39777</v>
      </c>
      <c r="B2964" s="7">
        <v>6.78</v>
      </c>
      <c r="C2964" s="7">
        <v>6.69</v>
      </c>
      <c r="D2964" s="6">
        <f t="shared" si="46"/>
        <v>39782</v>
      </c>
    </row>
    <row r="2965" spans="1:4" x14ac:dyDescent="0.25">
      <c r="A2965" s="6">
        <v>39778</v>
      </c>
      <c r="B2965" s="7">
        <v>6.76</v>
      </c>
      <c r="C2965" s="7">
        <v>6.63</v>
      </c>
      <c r="D2965" s="6">
        <f t="shared" si="46"/>
        <v>39782</v>
      </c>
    </row>
    <row r="2966" spans="1:4" x14ac:dyDescent="0.25">
      <c r="A2966" s="6">
        <v>39779</v>
      </c>
      <c r="B2966" s="7">
        <v>6.66</v>
      </c>
      <c r="C2966" s="7">
        <v>6.56</v>
      </c>
      <c r="D2966" s="6">
        <f t="shared" si="46"/>
        <v>39782</v>
      </c>
    </row>
    <row r="2967" spans="1:4" x14ac:dyDescent="0.25">
      <c r="A2967" s="6">
        <v>39780</v>
      </c>
      <c r="B2967" s="7">
        <v>6.64</v>
      </c>
      <c r="C2967" s="7">
        <v>6.56</v>
      </c>
      <c r="D2967" s="6">
        <f t="shared" si="46"/>
        <v>39782</v>
      </c>
    </row>
    <row r="2968" spans="1:4" x14ac:dyDescent="0.25">
      <c r="A2968" s="6">
        <v>39783</v>
      </c>
      <c r="B2968" s="7">
        <v>6.63</v>
      </c>
      <c r="C2968" s="7">
        <v>6.55</v>
      </c>
      <c r="D2968" s="6">
        <f t="shared" si="46"/>
        <v>39813</v>
      </c>
    </row>
    <row r="2969" spans="1:4" x14ac:dyDescent="0.25">
      <c r="A2969" s="6">
        <v>39784</v>
      </c>
      <c r="B2969" s="7">
        <v>6.62</v>
      </c>
      <c r="C2969" s="7">
        <v>6.54</v>
      </c>
      <c r="D2969" s="6">
        <f t="shared" si="46"/>
        <v>39813</v>
      </c>
    </row>
    <row r="2970" spans="1:4" x14ac:dyDescent="0.25">
      <c r="A2970" s="6">
        <v>39785</v>
      </c>
      <c r="B2970" s="7">
        <v>6.62</v>
      </c>
      <c r="C2970" s="7">
        <v>6.55</v>
      </c>
      <c r="D2970" s="6">
        <f t="shared" si="46"/>
        <v>39813</v>
      </c>
    </row>
    <row r="2971" spans="1:4" x14ac:dyDescent="0.25">
      <c r="A2971" s="6">
        <v>39786</v>
      </c>
      <c r="B2971" s="7">
        <v>6.6</v>
      </c>
      <c r="C2971" s="7">
        <v>6.54</v>
      </c>
      <c r="D2971" s="6">
        <f t="shared" si="46"/>
        <v>39813</v>
      </c>
    </row>
    <row r="2972" spans="1:4" x14ac:dyDescent="0.25">
      <c r="A2972" s="6">
        <v>39787</v>
      </c>
      <c r="B2972" s="7">
        <v>6.61</v>
      </c>
      <c r="C2972" s="7">
        <v>6.54</v>
      </c>
      <c r="D2972" s="6">
        <f t="shared" si="46"/>
        <v>39813</v>
      </c>
    </row>
    <row r="2973" spans="1:4" x14ac:dyDescent="0.25">
      <c r="A2973" s="6">
        <v>39790</v>
      </c>
      <c r="B2973" s="7">
        <v>6.58</v>
      </c>
      <c r="C2973" s="7">
        <v>6.53</v>
      </c>
      <c r="D2973" s="6">
        <f t="shared" si="46"/>
        <v>39813</v>
      </c>
    </row>
    <row r="2974" spans="1:4" x14ac:dyDescent="0.25">
      <c r="A2974" s="6">
        <v>39791</v>
      </c>
      <c r="B2974" s="7">
        <v>6.53</v>
      </c>
      <c r="C2974" s="7">
        <v>6.48</v>
      </c>
      <c r="D2974" s="6">
        <f t="shared" si="46"/>
        <v>39813</v>
      </c>
    </row>
    <row r="2975" spans="1:4" x14ac:dyDescent="0.25">
      <c r="A2975" s="6">
        <v>39792</v>
      </c>
      <c r="B2975" s="7">
        <v>6.52</v>
      </c>
      <c r="C2975" s="7">
        <v>6.48</v>
      </c>
      <c r="D2975" s="6">
        <f t="shared" si="46"/>
        <v>39813</v>
      </c>
    </row>
    <row r="2976" spans="1:4" x14ac:dyDescent="0.25">
      <c r="A2976" s="6">
        <v>39793</v>
      </c>
      <c r="B2976" s="7">
        <v>6.51</v>
      </c>
      <c r="C2976" s="7">
        <v>6.48</v>
      </c>
      <c r="D2976" s="6">
        <f t="shared" si="46"/>
        <v>39813</v>
      </c>
    </row>
    <row r="2977" spans="1:4" x14ac:dyDescent="0.25">
      <c r="A2977" s="6">
        <v>39794</v>
      </c>
      <c r="B2977" s="7">
        <v>6.51</v>
      </c>
      <c r="C2977" s="7">
        <v>6.49</v>
      </c>
      <c r="D2977" s="6">
        <f t="shared" si="46"/>
        <v>39813</v>
      </c>
    </row>
    <row r="2978" spans="1:4" x14ac:dyDescent="0.25">
      <c r="A2978" s="6">
        <v>39797</v>
      </c>
      <c r="B2978" s="7">
        <v>6.51</v>
      </c>
      <c r="C2978" s="7">
        <v>6.49</v>
      </c>
      <c r="D2978" s="6">
        <f t="shared" si="46"/>
        <v>39813</v>
      </c>
    </row>
    <row r="2979" spans="1:4" x14ac:dyDescent="0.25">
      <c r="A2979" s="6">
        <v>39798</v>
      </c>
      <c r="B2979" s="7">
        <v>6.5</v>
      </c>
      <c r="C2979" s="7">
        <v>6.48</v>
      </c>
      <c r="D2979" s="6">
        <f t="shared" si="46"/>
        <v>39813</v>
      </c>
    </row>
    <row r="2980" spans="1:4" x14ac:dyDescent="0.25">
      <c r="A2980" s="6">
        <v>39799</v>
      </c>
      <c r="B2980" s="7">
        <v>6.49</v>
      </c>
      <c r="C2980" s="7">
        <v>6.48</v>
      </c>
      <c r="D2980" s="6">
        <f t="shared" si="46"/>
        <v>39813</v>
      </c>
    </row>
    <row r="2981" spans="1:4" x14ac:dyDescent="0.25">
      <c r="A2981" s="6">
        <v>39800</v>
      </c>
      <c r="B2981" s="7">
        <v>6.49</v>
      </c>
      <c r="C2981" s="7">
        <v>6.46</v>
      </c>
      <c r="D2981" s="6">
        <f t="shared" si="46"/>
        <v>39813</v>
      </c>
    </row>
    <row r="2982" spans="1:4" x14ac:dyDescent="0.25">
      <c r="A2982" s="6">
        <v>39801</v>
      </c>
      <c r="B2982" s="7">
        <v>6.48</v>
      </c>
      <c r="C2982" s="7">
        <v>6.45</v>
      </c>
      <c r="D2982" s="6">
        <f t="shared" si="46"/>
        <v>39813</v>
      </c>
    </row>
    <row r="2983" spans="1:4" x14ac:dyDescent="0.25">
      <c r="A2983" s="6">
        <v>39804</v>
      </c>
      <c r="B2983" s="7">
        <v>6.47</v>
      </c>
      <c r="C2983" s="7">
        <v>6.44</v>
      </c>
      <c r="D2983" s="6">
        <f t="shared" si="46"/>
        <v>39813</v>
      </c>
    </row>
    <row r="2984" spans="1:4" x14ac:dyDescent="0.25">
      <c r="A2984" s="6">
        <v>39805</v>
      </c>
      <c r="B2984" s="7">
        <v>6.46</v>
      </c>
      <c r="C2984" s="7">
        <v>6.41</v>
      </c>
      <c r="D2984" s="6">
        <f t="shared" si="46"/>
        <v>39813</v>
      </c>
    </row>
    <row r="2985" spans="1:4" x14ac:dyDescent="0.25">
      <c r="A2985" s="6">
        <v>39811</v>
      </c>
      <c r="B2985" s="7">
        <v>5.95</v>
      </c>
      <c r="C2985" s="7">
        <v>5.9</v>
      </c>
      <c r="D2985" s="6">
        <f t="shared" si="46"/>
        <v>39813</v>
      </c>
    </row>
    <row r="2986" spans="1:4" x14ac:dyDescent="0.25">
      <c r="A2986" s="6">
        <v>39812</v>
      </c>
      <c r="B2986" s="7">
        <v>5.93</v>
      </c>
      <c r="C2986" s="7">
        <v>5.86</v>
      </c>
      <c r="D2986" s="6">
        <f t="shared" si="46"/>
        <v>39813</v>
      </c>
    </row>
    <row r="2987" spans="1:4" x14ac:dyDescent="0.25">
      <c r="A2987" s="6">
        <v>39813</v>
      </c>
      <c r="B2987" s="7">
        <v>5.95</v>
      </c>
      <c r="C2987" s="7">
        <v>5.88</v>
      </c>
      <c r="D2987" s="6">
        <f t="shared" si="46"/>
        <v>39813</v>
      </c>
    </row>
    <row r="2988" spans="1:4" x14ac:dyDescent="0.25">
      <c r="A2988" s="6">
        <v>39818</v>
      </c>
      <c r="B2988" s="7">
        <v>5.94</v>
      </c>
      <c r="C2988" s="7">
        <v>5.84</v>
      </c>
      <c r="D2988" s="6">
        <f t="shared" si="46"/>
        <v>39844</v>
      </c>
    </row>
    <row r="2989" spans="1:4" x14ac:dyDescent="0.25">
      <c r="A2989" s="6">
        <v>39819</v>
      </c>
      <c r="B2989" s="7">
        <v>5.92</v>
      </c>
      <c r="C2989" s="7">
        <v>5.82</v>
      </c>
      <c r="D2989" s="6">
        <f t="shared" si="46"/>
        <v>39844</v>
      </c>
    </row>
    <row r="2990" spans="1:4" x14ac:dyDescent="0.25">
      <c r="A2990" s="6">
        <v>39820</v>
      </c>
      <c r="B2990" s="7">
        <v>5.91</v>
      </c>
      <c r="C2990" s="7">
        <v>5.81</v>
      </c>
      <c r="D2990" s="6">
        <f t="shared" si="46"/>
        <v>39844</v>
      </c>
    </row>
    <row r="2991" spans="1:4" x14ac:dyDescent="0.25">
      <c r="A2991" s="6">
        <v>39821</v>
      </c>
      <c r="B2991" s="7">
        <v>5.86</v>
      </c>
      <c r="C2991" s="7">
        <v>5.77</v>
      </c>
      <c r="D2991" s="6">
        <f t="shared" si="46"/>
        <v>39844</v>
      </c>
    </row>
    <row r="2992" spans="1:4" x14ac:dyDescent="0.25">
      <c r="A2992" s="6">
        <v>39822</v>
      </c>
      <c r="B2992" s="7">
        <v>5.84</v>
      </c>
      <c r="C2992" s="7">
        <v>5.76</v>
      </c>
      <c r="D2992" s="6">
        <f t="shared" si="46"/>
        <v>39844</v>
      </c>
    </row>
    <row r="2993" spans="1:4" x14ac:dyDescent="0.25">
      <c r="A2993" s="6">
        <v>39825</v>
      </c>
      <c r="B2993" s="7">
        <v>5.82</v>
      </c>
      <c r="C2993" s="7">
        <v>5.72</v>
      </c>
      <c r="D2993" s="6">
        <f t="shared" si="46"/>
        <v>39844</v>
      </c>
    </row>
    <row r="2994" spans="1:4" x14ac:dyDescent="0.25">
      <c r="A2994" s="6">
        <v>39826</v>
      </c>
      <c r="B2994" s="7">
        <v>5.79</v>
      </c>
      <c r="C2994" s="7">
        <v>5.68</v>
      </c>
      <c r="D2994" s="6">
        <f t="shared" si="46"/>
        <v>39844</v>
      </c>
    </row>
    <row r="2995" spans="1:4" x14ac:dyDescent="0.25">
      <c r="A2995" s="6">
        <v>39827</v>
      </c>
      <c r="B2995" s="7">
        <v>5.79</v>
      </c>
      <c r="C2995" s="7">
        <v>5.65</v>
      </c>
      <c r="D2995" s="6">
        <f t="shared" si="46"/>
        <v>39844</v>
      </c>
    </row>
    <row r="2996" spans="1:4" x14ac:dyDescent="0.25">
      <c r="A2996" s="6">
        <v>39828</v>
      </c>
      <c r="B2996" s="7">
        <v>5.74</v>
      </c>
      <c r="C2996" s="7">
        <v>5.63</v>
      </c>
      <c r="D2996" s="6">
        <f t="shared" si="46"/>
        <v>39844</v>
      </c>
    </row>
    <row r="2997" spans="1:4" x14ac:dyDescent="0.25">
      <c r="A2997" s="6">
        <v>39829</v>
      </c>
      <c r="B2997" s="7">
        <v>5.68</v>
      </c>
      <c r="C2997" s="7">
        <v>5.57</v>
      </c>
      <c r="D2997" s="6">
        <f t="shared" si="46"/>
        <v>39844</v>
      </c>
    </row>
    <row r="2998" spans="1:4" x14ac:dyDescent="0.25">
      <c r="A2998" s="6">
        <v>39832</v>
      </c>
      <c r="B2998" s="7">
        <v>5.66</v>
      </c>
      <c r="C2998" s="7">
        <v>5.56</v>
      </c>
      <c r="D2998" s="6">
        <f t="shared" si="46"/>
        <v>39844</v>
      </c>
    </row>
    <row r="2999" spans="1:4" x14ac:dyDescent="0.25">
      <c r="A2999" s="6">
        <v>39833</v>
      </c>
      <c r="B2999" s="7">
        <v>5.63</v>
      </c>
      <c r="C2999" s="7">
        <v>5.55</v>
      </c>
      <c r="D2999" s="6">
        <f t="shared" si="46"/>
        <v>39844</v>
      </c>
    </row>
    <row r="3000" spans="1:4" x14ac:dyDescent="0.25">
      <c r="A3000" s="6">
        <v>39834</v>
      </c>
      <c r="B3000" s="7">
        <v>5.62</v>
      </c>
      <c r="C3000" s="7">
        <v>5.51</v>
      </c>
      <c r="D3000" s="6">
        <f t="shared" si="46"/>
        <v>39844</v>
      </c>
    </row>
    <row r="3001" spans="1:4" x14ac:dyDescent="0.25">
      <c r="A3001" s="6">
        <v>39835</v>
      </c>
      <c r="B3001" s="7">
        <v>5.54</v>
      </c>
      <c r="C3001" s="7">
        <v>5.43</v>
      </c>
      <c r="D3001" s="6">
        <f t="shared" si="46"/>
        <v>39844</v>
      </c>
    </row>
    <row r="3002" spans="1:4" x14ac:dyDescent="0.25">
      <c r="A3002" s="6">
        <v>39836</v>
      </c>
      <c r="B3002" s="7">
        <v>5.47</v>
      </c>
      <c r="C3002" s="7">
        <v>5.36</v>
      </c>
      <c r="D3002" s="6">
        <f t="shared" si="46"/>
        <v>39844</v>
      </c>
    </row>
    <row r="3003" spans="1:4" x14ac:dyDescent="0.25">
      <c r="A3003" s="6">
        <v>39839</v>
      </c>
      <c r="B3003" s="7">
        <v>5.41</v>
      </c>
      <c r="C3003" s="7">
        <v>5.31</v>
      </c>
      <c r="D3003" s="6">
        <f t="shared" si="46"/>
        <v>39844</v>
      </c>
    </row>
    <row r="3004" spans="1:4" x14ac:dyDescent="0.25">
      <c r="A3004" s="6">
        <v>39840</v>
      </c>
      <c r="B3004" s="7">
        <v>5.25</v>
      </c>
      <c r="C3004" s="7">
        <v>5.15</v>
      </c>
      <c r="D3004" s="6">
        <f t="shared" si="46"/>
        <v>39844</v>
      </c>
    </row>
    <row r="3005" spans="1:4" x14ac:dyDescent="0.25">
      <c r="A3005" s="6">
        <v>39841</v>
      </c>
      <c r="B3005" s="7">
        <v>4.99</v>
      </c>
      <c r="C3005" s="7">
        <v>4.93</v>
      </c>
      <c r="D3005" s="6">
        <f t="shared" si="46"/>
        <v>39844</v>
      </c>
    </row>
    <row r="3006" spans="1:4" x14ac:dyDescent="0.25">
      <c r="A3006" s="6">
        <v>39842</v>
      </c>
      <c r="B3006" s="7">
        <v>4.9400000000000004</v>
      </c>
      <c r="C3006" s="7">
        <v>4.88</v>
      </c>
      <c r="D3006" s="6">
        <f t="shared" si="46"/>
        <v>39844</v>
      </c>
    </row>
    <row r="3007" spans="1:4" x14ac:dyDescent="0.25">
      <c r="A3007" s="6">
        <v>39843</v>
      </c>
      <c r="B3007" s="7">
        <v>4.91</v>
      </c>
      <c r="C3007" s="7">
        <v>4.8600000000000003</v>
      </c>
      <c r="D3007" s="6">
        <f t="shared" si="46"/>
        <v>39844</v>
      </c>
    </row>
    <row r="3008" spans="1:4" x14ac:dyDescent="0.25">
      <c r="A3008" s="6">
        <v>39846</v>
      </c>
      <c r="B3008" s="7">
        <v>4.87</v>
      </c>
      <c r="C3008" s="7">
        <v>4.8</v>
      </c>
      <c r="D3008" s="6">
        <f t="shared" si="46"/>
        <v>39872</v>
      </c>
    </row>
    <row r="3009" spans="1:4" x14ac:dyDescent="0.25">
      <c r="A3009" s="6">
        <v>39847</v>
      </c>
      <c r="B3009" s="7">
        <v>4.8600000000000003</v>
      </c>
      <c r="C3009" s="7">
        <v>4.78</v>
      </c>
      <c r="D3009" s="6">
        <f t="shared" si="46"/>
        <v>39872</v>
      </c>
    </row>
    <row r="3010" spans="1:4" x14ac:dyDescent="0.25">
      <c r="A3010" s="6">
        <v>39848</v>
      </c>
      <c r="B3010" s="7">
        <v>4.84</v>
      </c>
      <c r="C3010" s="7">
        <v>4.76</v>
      </c>
      <c r="D3010" s="6">
        <f t="shared" si="46"/>
        <v>39872</v>
      </c>
    </row>
    <row r="3011" spans="1:4" x14ac:dyDescent="0.25">
      <c r="A3011" s="6">
        <v>39849</v>
      </c>
      <c r="B3011" s="7">
        <v>4.82</v>
      </c>
      <c r="C3011" s="7">
        <v>4.74</v>
      </c>
      <c r="D3011" s="6">
        <f t="shared" ref="D3011:D3074" si="47">EOMONTH(A3011,0)</f>
        <v>39872</v>
      </c>
    </row>
    <row r="3012" spans="1:4" x14ac:dyDescent="0.25">
      <c r="A3012" s="6">
        <v>39850</v>
      </c>
      <c r="B3012" s="7">
        <v>4.82</v>
      </c>
      <c r="C3012" s="7">
        <v>4.74</v>
      </c>
      <c r="D3012" s="6">
        <f t="shared" si="47"/>
        <v>39872</v>
      </c>
    </row>
    <row r="3013" spans="1:4" x14ac:dyDescent="0.25">
      <c r="A3013" s="6">
        <v>39853</v>
      </c>
      <c r="B3013" s="7">
        <v>4.8</v>
      </c>
      <c r="C3013" s="7">
        <v>4.72</v>
      </c>
      <c r="D3013" s="6">
        <f t="shared" si="47"/>
        <v>39872</v>
      </c>
    </row>
    <row r="3014" spans="1:4" x14ac:dyDescent="0.25">
      <c r="A3014" s="6">
        <v>39854</v>
      </c>
      <c r="B3014" s="7">
        <v>4.79</v>
      </c>
      <c r="C3014" s="7">
        <v>4.71</v>
      </c>
      <c r="D3014" s="6">
        <f t="shared" si="47"/>
        <v>39872</v>
      </c>
    </row>
    <row r="3015" spans="1:4" x14ac:dyDescent="0.25">
      <c r="A3015" s="6">
        <v>39855</v>
      </c>
      <c r="B3015" s="7">
        <v>4.79</v>
      </c>
      <c r="C3015" s="7">
        <v>4.7</v>
      </c>
      <c r="D3015" s="6">
        <f t="shared" si="47"/>
        <v>39872</v>
      </c>
    </row>
    <row r="3016" spans="1:4" x14ac:dyDescent="0.25">
      <c r="A3016" s="6">
        <v>39856</v>
      </c>
      <c r="B3016" s="7">
        <v>4.78</v>
      </c>
      <c r="C3016" s="7">
        <v>4.68</v>
      </c>
      <c r="D3016" s="6">
        <f t="shared" si="47"/>
        <v>39872</v>
      </c>
    </row>
    <row r="3017" spans="1:4" x14ac:dyDescent="0.25">
      <c r="A3017" s="6">
        <v>39857</v>
      </c>
      <c r="B3017" s="7">
        <v>4.7699999999999996</v>
      </c>
      <c r="C3017" s="7">
        <v>4.6900000000000004</v>
      </c>
      <c r="D3017" s="6">
        <f t="shared" si="47"/>
        <v>39872</v>
      </c>
    </row>
    <row r="3018" spans="1:4" x14ac:dyDescent="0.25">
      <c r="A3018" s="6">
        <v>39860</v>
      </c>
      <c r="B3018" s="7">
        <v>4.7699999999999996</v>
      </c>
      <c r="C3018" s="7">
        <v>4.6900000000000004</v>
      </c>
      <c r="D3018" s="6">
        <f t="shared" si="47"/>
        <v>39872</v>
      </c>
    </row>
    <row r="3019" spans="1:4" x14ac:dyDescent="0.25">
      <c r="A3019" s="6">
        <v>39861</v>
      </c>
      <c r="B3019" s="7">
        <v>4.7699999999999996</v>
      </c>
      <c r="C3019" s="7">
        <v>4.7</v>
      </c>
      <c r="D3019" s="6">
        <f t="shared" si="47"/>
        <v>39872</v>
      </c>
    </row>
    <row r="3020" spans="1:4" x14ac:dyDescent="0.25">
      <c r="A3020" s="6">
        <v>39862</v>
      </c>
      <c r="B3020" s="7">
        <v>4.7699999999999996</v>
      </c>
      <c r="C3020" s="7">
        <v>4.7</v>
      </c>
      <c r="D3020" s="6">
        <f t="shared" si="47"/>
        <v>39872</v>
      </c>
    </row>
    <row r="3021" spans="1:4" x14ac:dyDescent="0.25">
      <c r="A3021" s="6">
        <v>39863</v>
      </c>
      <c r="B3021" s="7">
        <v>4.7699999999999996</v>
      </c>
      <c r="C3021" s="7">
        <v>4.7</v>
      </c>
      <c r="D3021" s="6">
        <f t="shared" si="47"/>
        <v>39872</v>
      </c>
    </row>
    <row r="3022" spans="1:4" x14ac:dyDescent="0.25">
      <c r="A3022" s="6">
        <v>39864</v>
      </c>
      <c r="B3022" s="7">
        <v>4.7699999999999996</v>
      </c>
      <c r="C3022" s="7">
        <v>4.6900000000000004</v>
      </c>
      <c r="D3022" s="6">
        <f t="shared" si="47"/>
        <v>39872</v>
      </c>
    </row>
    <row r="3023" spans="1:4" x14ac:dyDescent="0.25">
      <c r="A3023" s="6">
        <v>39867</v>
      </c>
      <c r="B3023" s="7">
        <v>4.74</v>
      </c>
      <c r="C3023" s="7">
        <v>4.68</v>
      </c>
      <c r="D3023" s="6">
        <f t="shared" si="47"/>
        <v>39872</v>
      </c>
    </row>
    <row r="3024" spans="1:4" x14ac:dyDescent="0.25">
      <c r="A3024" s="6">
        <v>39868</v>
      </c>
      <c r="B3024" s="7">
        <v>4.7</v>
      </c>
      <c r="C3024" s="7">
        <v>4.63</v>
      </c>
      <c r="D3024" s="6">
        <f t="shared" si="47"/>
        <v>39872</v>
      </c>
    </row>
    <row r="3025" spans="1:4" x14ac:dyDescent="0.25">
      <c r="A3025" s="6">
        <v>39869</v>
      </c>
      <c r="B3025" s="7">
        <v>4.67</v>
      </c>
      <c r="C3025" s="7">
        <v>4.5999999999999996</v>
      </c>
      <c r="D3025" s="6">
        <f t="shared" si="47"/>
        <v>39872</v>
      </c>
    </row>
    <row r="3026" spans="1:4" x14ac:dyDescent="0.25">
      <c r="A3026" s="6">
        <v>39870</v>
      </c>
      <c r="B3026" s="7">
        <v>4.58</v>
      </c>
      <c r="C3026" s="7">
        <v>4.53</v>
      </c>
      <c r="D3026" s="6">
        <f t="shared" si="47"/>
        <v>39872</v>
      </c>
    </row>
    <row r="3027" spans="1:4" x14ac:dyDescent="0.25">
      <c r="A3027" s="6">
        <v>39871</v>
      </c>
      <c r="B3027" s="7">
        <v>4.5599999999999996</v>
      </c>
      <c r="C3027" s="7">
        <v>4.51</v>
      </c>
      <c r="D3027" s="6">
        <f t="shared" si="47"/>
        <v>39872</v>
      </c>
    </row>
    <row r="3028" spans="1:4" x14ac:dyDescent="0.25">
      <c r="A3028" s="6">
        <v>39874</v>
      </c>
      <c r="B3028" s="7">
        <v>4.54</v>
      </c>
      <c r="C3028" s="7">
        <v>4.4800000000000004</v>
      </c>
      <c r="D3028" s="6">
        <f t="shared" si="47"/>
        <v>39903</v>
      </c>
    </row>
    <row r="3029" spans="1:4" x14ac:dyDescent="0.25">
      <c r="A3029" s="6">
        <v>39875</v>
      </c>
      <c r="B3029" s="7">
        <v>4.5199999999999996</v>
      </c>
      <c r="C3029" s="7">
        <v>4.46</v>
      </c>
      <c r="D3029" s="6">
        <f t="shared" si="47"/>
        <v>39903</v>
      </c>
    </row>
    <row r="3030" spans="1:4" x14ac:dyDescent="0.25">
      <c r="A3030" s="6">
        <v>39876</v>
      </c>
      <c r="B3030" s="7">
        <v>4.49</v>
      </c>
      <c r="C3030" s="7">
        <v>4.4400000000000004</v>
      </c>
      <c r="D3030" s="6">
        <f t="shared" si="47"/>
        <v>39903</v>
      </c>
    </row>
    <row r="3031" spans="1:4" x14ac:dyDescent="0.25">
      <c r="A3031" s="6">
        <v>39877</v>
      </c>
      <c r="B3031" s="7">
        <v>4.45</v>
      </c>
      <c r="C3031" s="7">
        <v>4.4000000000000004</v>
      </c>
      <c r="D3031" s="6">
        <f t="shared" si="47"/>
        <v>39903</v>
      </c>
    </row>
    <row r="3032" spans="1:4" x14ac:dyDescent="0.25">
      <c r="A3032" s="6">
        <v>39878</v>
      </c>
      <c r="B3032" s="7">
        <v>4.42</v>
      </c>
      <c r="C3032" s="7">
        <v>4.38</v>
      </c>
      <c r="D3032" s="6">
        <f t="shared" si="47"/>
        <v>39903</v>
      </c>
    </row>
    <row r="3033" spans="1:4" x14ac:dyDescent="0.25">
      <c r="A3033" s="6">
        <v>39881</v>
      </c>
      <c r="B3033" s="7">
        <v>4.41</v>
      </c>
      <c r="C3033" s="7">
        <v>4.37</v>
      </c>
      <c r="D3033" s="6">
        <f t="shared" si="47"/>
        <v>39903</v>
      </c>
    </row>
    <row r="3034" spans="1:4" x14ac:dyDescent="0.25">
      <c r="A3034" s="6">
        <v>39882</v>
      </c>
      <c r="B3034" s="7">
        <v>4.41</v>
      </c>
      <c r="C3034" s="7">
        <v>4.37</v>
      </c>
      <c r="D3034" s="6">
        <f t="shared" si="47"/>
        <v>39903</v>
      </c>
    </row>
    <row r="3035" spans="1:4" x14ac:dyDescent="0.25">
      <c r="A3035" s="6">
        <v>39883</v>
      </c>
      <c r="B3035" s="7">
        <v>4.3899999999999997</v>
      </c>
      <c r="C3035" s="7">
        <v>4.3499999999999996</v>
      </c>
      <c r="D3035" s="6">
        <f t="shared" si="47"/>
        <v>39903</v>
      </c>
    </row>
    <row r="3036" spans="1:4" x14ac:dyDescent="0.25">
      <c r="A3036" s="6">
        <v>39884</v>
      </c>
      <c r="B3036" s="7">
        <v>4.38</v>
      </c>
      <c r="C3036" s="7">
        <v>4.33</v>
      </c>
      <c r="D3036" s="6">
        <f t="shared" si="47"/>
        <v>39903</v>
      </c>
    </row>
    <row r="3037" spans="1:4" x14ac:dyDescent="0.25">
      <c r="A3037" s="6">
        <v>39885</v>
      </c>
      <c r="B3037" s="7">
        <v>4.38</v>
      </c>
      <c r="C3037" s="7">
        <v>4.33</v>
      </c>
      <c r="D3037" s="6">
        <f t="shared" si="47"/>
        <v>39903</v>
      </c>
    </row>
    <row r="3038" spans="1:4" x14ac:dyDescent="0.25">
      <c r="A3038" s="6">
        <v>39888</v>
      </c>
      <c r="B3038" s="7">
        <v>4.3600000000000003</v>
      </c>
      <c r="C3038" s="7">
        <v>4.3</v>
      </c>
      <c r="D3038" s="6">
        <f t="shared" si="47"/>
        <v>39903</v>
      </c>
    </row>
    <row r="3039" spans="1:4" x14ac:dyDescent="0.25">
      <c r="A3039" s="6">
        <v>39889</v>
      </c>
      <c r="B3039" s="7">
        <v>4.3499999999999996</v>
      </c>
      <c r="C3039" s="7">
        <v>4.28</v>
      </c>
      <c r="D3039" s="6">
        <f t="shared" si="47"/>
        <v>39903</v>
      </c>
    </row>
    <row r="3040" spans="1:4" x14ac:dyDescent="0.25">
      <c r="A3040" s="6">
        <v>39890</v>
      </c>
      <c r="B3040" s="7">
        <v>4.3600000000000003</v>
      </c>
      <c r="C3040" s="7">
        <v>4.2699999999999996</v>
      </c>
      <c r="D3040" s="6">
        <f t="shared" si="47"/>
        <v>39903</v>
      </c>
    </row>
    <row r="3041" spans="1:4" x14ac:dyDescent="0.25">
      <c r="A3041" s="6">
        <v>39891</v>
      </c>
      <c r="B3041" s="7">
        <v>4.3499999999999996</v>
      </c>
      <c r="C3041" s="7">
        <v>4.26</v>
      </c>
      <c r="D3041" s="6">
        <f t="shared" si="47"/>
        <v>39903</v>
      </c>
    </row>
    <row r="3042" spans="1:4" x14ac:dyDescent="0.25">
      <c r="A3042" s="6">
        <v>39892</v>
      </c>
      <c r="B3042" s="7">
        <v>4.3499999999999996</v>
      </c>
      <c r="C3042" s="7">
        <v>4.2699999999999996</v>
      </c>
      <c r="D3042" s="6">
        <f t="shared" si="47"/>
        <v>39903</v>
      </c>
    </row>
    <row r="3043" spans="1:4" x14ac:dyDescent="0.25">
      <c r="A3043" s="6">
        <v>39895</v>
      </c>
      <c r="B3043" s="7">
        <v>4.34</v>
      </c>
      <c r="C3043" s="7">
        <v>4.26</v>
      </c>
      <c r="D3043" s="6">
        <f t="shared" si="47"/>
        <v>39903</v>
      </c>
    </row>
    <row r="3044" spans="1:4" x14ac:dyDescent="0.25">
      <c r="A3044" s="6">
        <v>39896</v>
      </c>
      <c r="B3044" s="7">
        <v>4.33</v>
      </c>
      <c r="C3044" s="7">
        <v>4.2300000000000004</v>
      </c>
      <c r="D3044" s="6">
        <f t="shared" si="47"/>
        <v>39903</v>
      </c>
    </row>
    <row r="3045" spans="1:4" x14ac:dyDescent="0.25">
      <c r="A3045" s="6">
        <v>39897</v>
      </c>
      <c r="B3045" s="7">
        <v>4.32</v>
      </c>
      <c r="C3045" s="7">
        <v>4.21</v>
      </c>
      <c r="D3045" s="6">
        <f t="shared" si="47"/>
        <v>39903</v>
      </c>
    </row>
    <row r="3046" spans="1:4" x14ac:dyDescent="0.25">
      <c r="A3046" s="6">
        <v>39898</v>
      </c>
      <c r="B3046" s="7">
        <v>4.28</v>
      </c>
      <c r="C3046" s="7">
        <v>4.1399999999999997</v>
      </c>
      <c r="D3046" s="6">
        <f t="shared" si="47"/>
        <v>39903</v>
      </c>
    </row>
    <row r="3047" spans="1:4" x14ac:dyDescent="0.25">
      <c r="A3047" s="6">
        <v>39899</v>
      </c>
      <c r="B3047" s="7">
        <v>4.2699999999999996</v>
      </c>
      <c r="C3047" s="7">
        <v>4.1399999999999997</v>
      </c>
      <c r="D3047" s="6">
        <f t="shared" si="47"/>
        <v>39903</v>
      </c>
    </row>
    <row r="3048" spans="1:4" x14ac:dyDescent="0.25">
      <c r="A3048" s="6">
        <v>39902</v>
      </c>
      <c r="B3048" s="7">
        <v>4.25</v>
      </c>
      <c r="C3048" s="7">
        <v>4.1399999999999997</v>
      </c>
      <c r="D3048" s="6">
        <f t="shared" si="47"/>
        <v>39903</v>
      </c>
    </row>
    <row r="3049" spans="1:4" x14ac:dyDescent="0.25">
      <c r="A3049" s="6">
        <v>39903</v>
      </c>
      <c r="B3049" s="7">
        <v>4.26</v>
      </c>
      <c r="C3049" s="7">
        <v>4.17</v>
      </c>
      <c r="D3049" s="6">
        <f t="shared" si="47"/>
        <v>39903</v>
      </c>
    </row>
    <row r="3050" spans="1:4" x14ac:dyDescent="0.25">
      <c r="A3050" s="6">
        <v>39904</v>
      </c>
      <c r="B3050" s="7">
        <v>4.26</v>
      </c>
      <c r="C3050" s="7">
        <v>4.16</v>
      </c>
      <c r="D3050" s="6">
        <f t="shared" si="47"/>
        <v>39933</v>
      </c>
    </row>
    <row r="3051" spans="1:4" x14ac:dyDescent="0.25">
      <c r="A3051" s="6">
        <v>39905</v>
      </c>
      <c r="B3051" s="7">
        <v>4.2699999999999996</v>
      </c>
      <c r="C3051" s="7">
        <v>4.16</v>
      </c>
      <c r="D3051" s="6">
        <f t="shared" si="47"/>
        <v>39933</v>
      </c>
    </row>
    <row r="3052" spans="1:4" x14ac:dyDescent="0.25">
      <c r="A3052" s="6">
        <v>39906</v>
      </c>
      <c r="B3052" s="7">
        <v>4.28</v>
      </c>
      <c r="C3052" s="7">
        <v>4.16</v>
      </c>
      <c r="D3052" s="6">
        <f t="shared" si="47"/>
        <v>39933</v>
      </c>
    </row>
    <row r="3053" spans="1:4" x14ac:dyDescent="0.25">
      <c r="A3053" s="6">
        <v>39909</v>
      </c>
      <c r="B3053" s="7">
        <v>4.26</v>
      </c>
      <c r="C3053" s="7">
        <v>4.1399999999999997</v>
      </c>
      <c r="D3053" s="6">
        <f t="shared" si="47"/>
        <v>39933</v>
      </c>
    </row>
    <row r="3054" spans="1:4" x14ac:dyDescent="0.25">
      <c r="A3054" s="6">
        <v>39910</v>
      </c>
      <c r="B3054" s="7">
        <v>4.26</v>
      </c>
      <c r="C3054" s="7">
        <v>4.1399999999999997</v>
      </c>
      <c r="D3054" s="6">
        <f t="shared" si="47"/>
        <v>39933</v>
      </c>
    </row>
    <row r="3055" spans="1:4" x14ac:dyDescent="0.25">
      <c r="A3055" s="6">
        <v>39911</v>
      </c>
      <c r="B3055" s="7">
        <v>4.26</v>
      </c>
      <c r="C3055" s="7">
        <v>4.1399999999999997</v>
      </c>
      <c r="D3055" s="6">
        <f t="shared" si="47"/>
        <v>39933</v>
      </c>
    </row>
    <row r="3056" spans="1:4" x14ac:dyDescent="0.25">
      <c r="A3056" s="6">
        <v>39912</v>
      </c>
      <c r="B3056" s="7">
        <v>4.25</v>
      </c>
      <c r="C3056" s="7">
        <v>4.1399999999999997</v>
      </c>
      <c r="D3056" s="6">
        <f t="shared" si="47"/>
        <v>39933</v>
      </c>
    </row>
    <row r="3057" spans="1:4" x14ac:dyDescent="0.25">
      <c r="A3057" s="6">
        <v>39917</v>
      </c>
      <c r="B3057" s="7">
        <v>4.28</v>
      </c>
      <c r="C3057" s="7">
        <v>4.16</v>
      </c>
      <c r="D3057" s="6">
        <f t="shared" si="47"/>
        <v>39933</v>
      </c>
    </row>
    <row r="3058" spans="1:4" x14ac:dyDescent="0.25">
      <c r="A3058" s="6">
        <v>39918</v>
      </c>
      <c r="B3058" s="7">
        <v>4.29</v>
      </c>
      <c r="C3058" s="7">
        <v>4.1900000000000004</v>
      </c>
      <c r="D3058" s="6">
        <f t="shared" si="47"/>
        <v>39933</v>
      </c>
    </row>
    <row r="3059" spans="1:4" x14ac:dyDescent="0.25">
      <c r="A3059" s="6">
        <v>39919</v>
      </c>
      <c r="B3059" s="7">
        <v>4.3099999999999996</v>
      </c>
      <c r="C3059" s="7">
        <v>4.21</v>
      </c>
      <c r="D3059" s="6">
        <f t="shared" si="47"/>
        <v>39933</v>
      </c>
    </row>
    <row r="3060" spans="1:4" x14ac:dyDescent="0.25">
      <c r="A3060" s="6">
        <v>39920</v>
      </c>
      <c r="B3060" s="7">
        <v>4.33</v>
      </c>
      <c r="C3060" s="7">
        <v>4.22</v>
      </c>
      <c r="D3060" s="6">
        <f t="shared" si="47"/>
        <v>39933</v>
      </c>
    </row>
    <row r="3061" spans="1:4" x14ac:dyDescent="0.25">
      <c r="A3061" s="6">
        <v>39923</v>
      </c>
      <c r="B3061" s="7">
        <v>4.3499999999999996</v>
      </c>
      <c r="C3061" s="7">
        <v>4.22</v>
      </c>
      <c r="D3061" s="6">
        <f t="shared" si="47"/>
        <v>39933</v>
      </c>
    </row>
    <row r="3062" spans="1:4" x14ac:dyDescent="0.25">
      <c r="A3062" s="6">
        <v>39924</v>
      </c>
      <c r="B3062" s="7">
        <v>4.3499999999999996</v>
      </c>
      <c r="C3062" s="7">
        <v>4.2300000000000004</v>
      </c>
      <c r="D3062" s="6">
        <f t="shared" si="47"/>
        <v>39933</v>
      </c>
    </row>
    <row r="3063" spans="1:4" x14ac:dyDescent="0.25">
      <c r="A3063" s="6">
        <v>39925</v>
      </c>
      <c r="B3063" s="7">
        <v>4.3499999999999996</v>
      </c>
      <c r="C3063" s="7">
        <v>4.24</v>
      </c>
      <c r="D3063" s="6">
        <f t="shared" si="47"/>
        <v>39933</v>
      </c>
    </row>
    <row r="3064" spans="1:4" x14ac:dyDescent="0.25">
      <c r="A3064" s="6">
        <v>39926</v>
      </c>
      <c r="B3064" s="7">
        <v>4.3499999999999996</v>
      </c>
      <c r="C3064" s="7">
        <v>4.24</v>
      </c>
      <c r="D3064" s="6">
        <f t="shared" si="47"/>
        <v>39933</v>
      </c>
    </row>
    <row r="3065" spans="1:4" x14ac:dyDescent="0.25">
      <c r="A3065" s="6">
        <v>39927</v>
      </c>
      <c r="B3065" s="7">
        <v>4.37</v>
      </c>
      <c r="C3065" s="7">
        <v>4.26</v>
      </c>
      <c r="D3065" s="6">
        <f t="shared" si="47"/>
        <v>39933</v>
      </c>
    </row>
    <row r="3066" spans="1:4" x14ac:dyDescent="0.25">
      <c r="A3066" s="6">
        <v>39930</v>
      </c>
      <c r="B3066" s="7">
        <v>4.38</v>
      </c>
      <c r="C3066" s="7">
        <v>4.2699999999999996</v>
      </c>
      <c r="D3066" s="6">
        <f t="shared" si="47"/>
        <v>39933</v>
      </c>
    </row>
    <row r="3067" spans="1:4" x14ac:dyDescent="0.25">
      <c r="A3067" s="6">
        <v>39931</v>
      </c>
      <c r="B3067" s="7">
        <v>4.3899999999999997</v>
      </c>
      <c r="C3067" s="7">
        <v>4.28</v>
      </c>
      <c r="D3067" s="6">
        <f t="shared" si="47"/>
        <v>39933</v>
      </c>
    </row>
    <row r="3068" spans="1:4" x14ac:dyDescent="0.25">
      <c r="A3068" s="6">
        <v>39932</v>
      </c>
      <c r="B3068" s="7">
        <v>4.4000000000000004</v>
      </c>
      <c r="C3068" s="7">
        <v>4.29</v>
      </c>
      <c r="D3068" s="6">
        <f t="shared" si="47"/>
        <v>39933</v>
      </c>
    </row>
    <row r="3069" spans="1:4" x14ac:dyDescent="0.25">
      <c r="A3069" s="6">
        <v>39933</v>
      </c>
      <c r="B3069" s="7">
        <v>4.41</v>
      </c>
      <c r="C3069" s="7">
        <v>4.3</v>
      </c>
      <c r="D3069" s="6">
        <f t="shared" si="47"/>
        <v>39933</v>
      </c>
    </row>
    <row r="3070" spans="1:4" x14ac:dyDescent="0.25">
      <c r="A3070" s="6">
        <v>39937</v>
      </c>
      <c r="B3070" s="7">
        <v>4.42</v>
      </c>
      <c r="C3070" s="7">
        <v>4.32</v>
      </c>
      <c r="D3070" s="6">
        <f t="shared" si="47"/>
        <v>39964</v>
      </c>
    </row>
    <row r="3071" spans="1:4" x14ac:dyDescent="0.25">
      <c r="A3071" s="6">
        <v>39938</v>
      </c>
      <c r="B3071" s="7">
        <v>4.4800000000000004</v>
      </c>
      <c r="C3071" s="7">
        <v>4.38</v>
      </c>
      <c r="D3071" s="6">
        <f t="shared" si="47"/>
        <v>39964</v>
      </c>
    </row>
    <row r="3072" spans="1:4" x14ac:dyDescent="0.25">
      <c r="A3072" s="6">
        <v>39939</v>
      </c>
      <c r="B3072" s="7">
        <v>4.51</v>
      </c>
      <c r="C3072" s="7">
        <v>4.42</v>
      </c>
      <c r="D3072" s="6">
        <f t="shared" si="47"/>
        <v>39964</v>
      </c>
    </row>
    <row r="3073" spans="1:4" x14ac:dyDescent="0.25">
      <c r="A3073" s="6">
        <v>39940</v>
      </c>
      <c r="B3073" s="7">
        <v>4.53</v>
      </c>
      <c r="C3073" s="7">
        <v>4.43</v>
      </c>
      <c r="D3073" s="6">
        <f t="shared" si="47"/>
        <v>39964</v>
      </c>
    </row>
    <row r="3074" spans="1:4" x14ac:dyDescent="0.25">
      <c r="A3074" s="6">
        <v>39941</v>
      </c>
      <c r="B3074" s="7">
        <v>4.55</v>
      </c>
      <c r="C3074" s="7">
        <v>4.45</v>
      </c>
      <c r="D3074" s="6">
        <f t="shared" si="47"/>
        <v>39964</v>
      </c>
    </row>
    <row r="3075" spans="1:4" x14ac:dyDescent="0.25">
      <c r="A3075" s="6">
        <v>39944</v>
      </c>
      <c r="B3075" s="7">
        <v>4.57</v>
      </c>
      <c r="C3075" s="7">
        <v>4.46</v>
      </c>
      <c r="D3075" s="6">
        <f t="shared" ref="D3075:D3138" si="48">EOMONTH(A3075,0)</f>
        <v>39964</v>
      </c>
    </row>
    <row r="3076" spans="1:4" x14ac:dyDescent="0.25">
      <c r="A3076" s="6">
        <v>39945</v>
      </c>
      <c r="B3076" s="7">
        <v>4.58</v>
      </c>
      <c r="C3076" s="7">
        <v>4.47</v>
      </c>
      <c r="D3076" s="6">
        <f t="shared" si="48"/>
        <v>39964</v>
      </c>
    </row>
    <row r="3077" spans="1:4" x14ac:dyDescent="0.25">
      <c r="A3077" s="6">
        <v>39946</v>
      </c>
      <c r="B3077" s="7">
        <v>4.5999999999999996</v>
      </c>
      <c r="C3077" s="7">
        <v>4.49</v>
      </c>
      <c r="D3077" s="6">
        <f t="shared" si="48"/>
        <v>39964</v>
      </c>
    </row>
    <row r="3078" spans="1:4" x14ac:dyDescent="0.25">
      <c r="A3078" s="6">
        <v>39947</v>
      </c>
      <c r="B3078" s="7">
        <v>4.62</v>
      </c>
      <c r="C3078" s="7">
        <v>4.5</v>
      </c>
      <c r="D3078" s="6">
        <f t="shared" si="48"/>
        <v>39964</v>
      </c>
    </row>
    <row r="3079" spans="1:4" x14ac:dyDescent="0.25">
      <c r="A3079" s="6">
        <v>39948</v>
      </c>
      <c r="B3079" s="7">
        <v>4.6399999999999997</v>
      </c>
      <c r="C3079" s="7">
        <v>4.5199999999999996</v>
      </c>
      <c r="D3079" s="6">
        <f t="shared" si="48"/>
        <v>39964</v>
      </c>
    </row>
    <row r="3080" spans="1:4" x14ac:dyDescent="0.25">
      <c r="A3080" s="6">
        <v>39951</v>
      </c>
      <c r="B3080" s="7">
        <v>4.66</v>
      </c>
      <c r="C3080" s="7">
        <v>4.53</v>
      </c>
      <c r="D3080" s="6">
        <f t="shared" si="48"/>
        <v>39964</v>
      </c>
    </row>
    <row r="3081" spans="1:4" x14ac:dyDescent="0.25">
      <c r="A3081" s="6">
        <v>39952</v>
      </c>
      <c r="B3081" s="7">
        <v>4.67</v>
      </c>
      <c r="C3081" s="7">
        <v>4.55</v>
      </c>
      <c r="D3081" s="6">
        <f t="shared" si="48"/>
        <v>39964</v>
      </c>
    </row>
    <row r="3082" spans="1:4" x14ac:dyDescent="0.25">
      <c r="A3082" s="6">
        <v>39953</v>
      </c>
      <c r="B3082" s="7">
        <v>4.68</v>
      </c>
      <c r="C3082" s="7">
        <v>4.5599999999999996</v>
      </c>
      <c r="D3082" s="6">
        <f t="shared" si="48"/>
        <v>39964</v>
      </c>
    </row>
    <row r="3083" spans="1:4" x14ac:dyDescent="0.25">
      <c r="A3083" s="6">
        <v>39954</v>
      </c>
      <c r="B3083" s="7">
        <v>4.68</v>
      </c>
      <c r="C3083" s="7">
        <v>4.57</v>
      </c>
      <c r="D3083" s="6">
        <f t="shared" si="48"/>
        <v>39964</v>
      </c>
    </row>
    <row r="3084" spans="1:4" x14ac:dyDescent="0.25">
      <c r="A3084" s="6">
        <v>39955</v>
      </c>
      <c r="B3084" s="7">
        <v>4.6900000000000004</v>
      </c>
      <c r="C3084" s="7">
        <v>4.58</v>
      </c>
      <c r="D3084" s="6">
        <f t="shared" si="48"/>
        <v>39964</v>
      </c>
    </row>
    <row r="3085" spans="1:4" x14ac:dyDescent="0.25">
      <c r="A3085" s="6">
        <v>39958</v>
      </c>
      <c r="B3085" s="7">
        <v>4.7</v>
      </c>
      <c r="C3085" s="7">
        <v>4.59</v>
      </c>
      <c r="D3085" s="6">
        <f t="shared" si="48"/>
        <v>39964</v>
      </c>
    </row>
    <row r="3086" spans="1:4" x14ac:dyDescent="0.25">
      <c r="A3086" s="6">
        <v>39959</v>
      </c>
      <c r="B3086" s="7">
        <v>4.71</v>
      </c>
      <c r="C3086" s="7">
        <v>4.6100000000000003</v>
      </c>
      <c r="D3086" s="6">
        <f t="shared" si="48"/>
        <v>39964</v>
      </c>
    </row>
    <row r="3087" spans="1:4" x14ac:dyDescent="0.25">
      <c r="A3087" s="6">
        <v>39960</v>
      </c>
      <c r="B3087" s="7">
        <v>4.71</v>
      </c>
      <c r="C3087" s="7">
        <v>4.62</v>
      </c>
      <c r="D3087" s="6">
        <f t="shared" si="48"/>
        <v>39964</v>
      </c>
    </row>
    <row r="3088" spans="1:4" x14ac:dyDescent="0.25">
      <c r="A3088" s="6">
        <v>39961</v>
      </c>
      <c r="B3088" s="7">
        <v>4.72</v>
      </c>
      <c r="C3088" s="7">
        <v>4.6399999999999997</v>
      </c>
      <c r="D3088" s="6">
        <f t="shared" si="48"/>
        <v>39964</v>
      </c>
    </row>
    <row r="3089" spans="1:4" x14ac:dyDescent="0.25">
      <c r="A3089" s="6">
        <v>39962</v>
      </c>
      <c r="B3089" s="7">
        <v>4.71</v>
      </c>
      <c r="C3089" s="7">
        <v>4.62</v>
      </c>
      <c r="D3089" s="6">
        <f t="shared" si="48"/>
        <v>39964</v>
      </c>
    </row>
    <row r="3090" spans="1:4" x14ac:dyDescent="0.25">
      <c r="A3090" s="6">
        <v>39965</v>
      </c>
      <c r="B3090" s="7">
        <v>4.7300000000000004</v>
      </c>
      <c r="C3090" s="7">
        <v>4.62</v>
      </c>
      <c r="D3090" s="6">
        <f t="shared" si="48"/>
        <v>39994</v>
      </c>
    </row>
    <row r="3091" spans="1:4" x14ac:dyDescent="0.25">
      <c r="A3091" s="6">
        <v>39966</v>
      </c>
      <c r="B3091" s="7">
        <v>4.74</v>
      </c>
      <c r="C3091" s="7">
        <v>4.63</v>
      </c>
      <c r="D3091" s="6">
        <f t="shared" si="48"/>
        <v>39994</v>
      </c>
    </row>
    <row r="3092" spans="1:4" x14ac:dyDescent="0.25">
      <c r="A3092" s="6">
        <v>39967</v>
      </c>
      <c r="B3092" s="7">
        <v>4.74</v>
      </c>
      <c r="C3092" s="7">
        <v>4.6399999999999997</v>
      </c>
      <c r="D3092" s="6">
        <f t="shared" si="48"/>
        <v>39994</v>
      </c>
    </row>
    <row r="3093" spans="1:4" x14ac:dyDescent="0.25">
      <c r="A3093" s="6">
        <v>39968</v>
      </c>
      <c r="B3093" s="7">
        <v>4.75</v>
      </c>
      <c r="C3093" s="7">
        <v>4.63</v>
      </c>
      <c r="D3093" s="6">
        <f t="shared" si="48"/>
        <v>39994</v>
      </c>
    </row>
    <row r="3094" spans="1:4" x14ac:dyDescent="0.25">
      <c r="A3094" s="6">
        <v>39969</v>
      </c>
      <c r="B3094" s="7">
        <v>4.75</v>
      </c>
      <c r="C3094" s="7">
        <v>4.63</v>
      </c>
      <c r="D3094" s="6">
        <f t="shared" si="48"/>
        <v>39994</v>
      </c>
    </row>
    <row r="3095" spans="1:4" x14ac:dyDescent="0.25">
      <c r="A3095" s="6">
        <v>39972</v>
      </c>
      <c r="B3095" s="7">
        <v>4.74</v>
      </c>
      <c r="C3095" s="7">
        <v>4.63</v>
      </c>
      <c r="D3095" s="6">
        <f t="shared" si="48"/>
        <v>39994</v>
      </c>
    </row>
    <row r="3096" spans="1:4" x14ac:dyDescent="0.25">
      <c r="A3096" s="6">
        <v>39973</v>
      </c>
      <c r="B3096" s="7">
        <v>4.76</v>
      </c>
      <c r="C3096" s="7">
        <v>4.6399999999999997</v>
      </c>
      <c r="D3096" s="6">
        <f t="shared" si="48"/>
        <v>39994</v>
      </c>
    </row>
    <row r="3097" spans="1:4" x14ac:dyDescent="0.25">
      <c r="A3097" s="6">
        <v>39974</v>
      </c>
      <c r="B3097" s="7">
        <v>4.75</v>
      </c>
      <c r="C3097" s="7">
        <v>4.62</v>
      </c>
      <c r="D3097" s="6">
        <f t="shared" si="48"/>
        <v>39994</v>
      </c>
    </row>
    <row r="3098" spans="1:4" x14ac:dyDescent="0.25">
      <c r="A3098" s="6">
        <v>39976</v>
      </c>
      <c r="B3098" s="7">
        <v>4.76</v>
      </c>
      <c r="C3098" s="7">
        <v>4.63</v>
      </c>
      <c r="D3098" s="6">
        <f t="shared" si="48"/>
        <v>39994</v>
      </c>
    </row>
    <row r="3099" spans="1:4" x14ac:dyDescent="0.25">
      <c r="A3099" s="6">
        <v>39979</v>
      </c>
      <c r="B3099" s="7">
        <v>4.76</v>
      </c>
      <c r="C3099" s="7">
        <v>4.63</v>
      </c>
      <c r="D3099" s="6">
        <f t="shared" si="48"/>
        <v>39994</v>
      </c>
    </row>
    <row r="3100" spans="1:4" x14ac:dyDescent="0.25">
      <c r="A3100" s="6">
        <v>39980</v>
      </c>
      <c r="B3100" s="7">
        <v>4.76</v>
      </c>
      <c r="C3100" s="7">
        <v>4.62</v>
      </c>
      <c r="D3100" s="6">
        <f t="shared" si="48"/>
        <v>39994</v>
      </c>
    </row>
    <row r="3101" spans="1:4" x14ac:dyDescent="0.25">
      <c r="A3101" s="6">
        <v>39981</v>
      </c>
      <c r="B3101" s="7">
        <v>4.7699999999999996</v>
      </c>
      <c r="C3101" s="7">
        <v>4.62</v>
      </c>
      <c r="D3101" s="6">
        <f t="shared" si="48"/>
        <v>39994</v>
      </c>
    </row>
    <row r="3102" spans="1:4" x14ac:dyDescent="0.25">
      <c r="A3102" s="6">
        <v>39982</v>
      </c>
      <c r="B3102" s="7">
        <v>4.76</v>
      </c>
      <c r="C3102" s="7">
        <v>4.6399999999999997</v>
      </c>
      <c r="D3102" s="6">
        <f t="shared" si="48"/>
        <v>39994</v>
      </c>
    </row>
    <row r="3103" spans="1:4" x14ac:dyDescent="0.25">
      <c r="A3103" s="6">
        <v>39983</v>
      </c>
      <c r="B3103" s="7">
        <v>4.76</v>
      </c>
      <c r="C3103" s="7">
        <v>4.6500000000000004</v>
      </c>
      <c r="D3103" s="6">
        <f t="shared" si="48"/>
        <v>39994</v>
      </c>
    </row>
    <row r="3104" spans="1:4" x14ac:dyDescent="0.25">
      <c r="A3104" s="6">
        <v>39986</v>
      </c>
      <c r="B3104" s="7">
        <v>4.76</v>
      </c>
      <c r="C3104" s="7">
        <v>4.6399999999999997</v>
      </c>
      <c r="D3104" s="6">
        <f t="shared" si="48"/>
        <v>39994</v>
      </c>
    </row>
    <row r="3105" spans="1:4" x14ac:dyDescent="0.25">
      <c r="A3105" s="6">
        <v>39987</v>
      </c>
      <c r="B3105" s="7">
        <v>4.75</v>
      </c>
      <c r="C3105" s="7">
        <v>4.63</v>
      </c>
      <c r="D3105" s="6">
        <f t="shared" si="48"/>
        <v>39994</v>
      </c>
    </row>
    <row r="3106" spans="1:4" x14ac:dyDescent="0.25">
      <c r="A3106" s="6">
        <v>39988</v>
      </c>
      <c r="B3106" s="7">
        <v>4.75</v>
      </c>
      <c r="C3106" s="7">
        <v>4.62</v>
      </c>
      <c r="D3106" s="6">
        <f t="shared" si="48"/>
        <v>39994</v>
      </c>
    </row>
    <row r="3107" spans="1:4" x14ac:dyDescent="0.25">
      <c r="A3107" s="6">
        <v>39989</v>
      </c>
      <c r="B3107" s="7">
        <v>4.6500000000000004</v>
      </c>
      <c r="C3107" s="7">
        <v>4.4800000000000004</v>
      </c>
      <c r="D3107" s="6">
        <f t="shared" si="48"/>
        <v>39994</v>
      </c>
    </row>
    <row r="3108" spans="1:4" x14ac:dyDescent="0.25">
      <c r="A3108" s="6">
        <v>39990</v>
      </c>
      <c r="B3108" s="7">
        <v>4.63</v>
      </c>
      <c r="C3108" s="7">
        <v>4.47</v>
      </c>
      <c r="D3108" s="6">
        <f t="shared" si="48"/>
        <v>39994</v>
      </c>
    </row>
    <row r="3109" spans="1:4" x14ac:dyDescent="0.25">
      <c r="A3109" s="6">
        <v>39993</v>
      </c>
      <c r="B3109" s="7">
        <v>4.63</v>
      </c>
      <c r="C3109" s="7">
        <v>4.45</v>
      </c>
      <c r="D3109" s="6">
        <f t="shared" si="48"/>
        <v>39994</v>
      </c>
    </row>
    <row r="3110" spans="1:4" x14ac:dyDescent="0.25">
      <c r="A3110" s="6">
        <v>39994</v>
      </c>
      <c r="B3110" s="7">
        <v>4.62</v>
      </c>
      <c r="C3110" s="7">
        <v>4.4400000000000004</v>
      </c>
      <c r="D3110" s="6">
        <f t="shared" si="48"/>
        <v>39994</v>
      </c>
    </row>
    <row r="3111" spans="1:4" x14ac:dyDescent="0.25">
      <c r="A3111" s="6">
        <v>39995</v>
      </c>
      <c r="B3111" s="7">
        <v>4.6100000000000003</v>
      </c>
      <c r="C3111" s="7">
        <v>4.43</v>
      </c>
      <c r="D3111" s="6">
        <f t="shared" si="48"/>
        <v>40025</v>
      </c>
    </row>
    <row r="3112" spans="1:4" x14ac:dyDescent="0.25">
      <c r="A3112" s="6">
        <v>39996</v>
      </c>
      <c r="B3112" s="7">
        <v>4.59</v>
      </c>
      <c r="C3112" s="7">
        <v>4.41</v>
      </c>
      <c r="D3112" s="6">
        <f t="shared" si="48"/>
        <v>40025</v>
      </c>
    </row>
    <row r="3113" spans="1:4" x14ac:dyDescent="0.25">
      <c r="A3113" s="6">
        <v>39997</v>
      </c>
      <c r="B3113" s="7">
        <v>4.57</v>
      </c>
      <c r="C3113" s="7">
        <v>4.38</v>
      </c>
      <c r="D3113" s="6">
        <f t="shared" si="48"/>
        <v>40025</v>
      </c>
    </row>
    <row r="3114" spans="1:4" x14ac:dyDescent="0.25">
      <c r="A3114" s="6">
        <v>40000</v>
      </c>
      <c r="B3114" s="7">
        <v>4.5599999999999996</v>
      </c>
      <c r="C3114" s="7">
        <v>4.3600000000000003</v>
      </c>
      <c r="D3114" s="6">
        <f t="shared" si="48"/>
        <v>40025</v>
      </c>
    </row>
    <row r="3115" spans="1:4" x14ac:dyDescent="0.25">
      <c r="A3115" s="6">
        <v>40001</v>
      </c>
      <c r="B3115" s="7">
        <v>4.55</v>
      </c>
      <c r="C3115" s="7">
        <v>4.34</v>
      </c>
      <c r="D3115" s="6">
        <f t="shared" si="48"/>
        <v>40025</v>
      </c>
    </row>
    <row r="3116" spans="1:4" x14ac:dyDescent="0.25">
      <c r="A3116" s="6">
        <v>40002</v>
      </c>
      <c r="B3116" s="7">
        <v>4.54</v>
      </c>
      <c r="C3116" s="7">
        <v>4.33</v>
      </c>
      <c r="D3116" s="6">
        <f t="shared" si="48"/>
        <v>40025</v>
      </c>
    </row>
    <row r="3117" spans="1:4" x14ac:dyDescent="0.25">
      <c r="A3117" s="6">
        <v>40003</v>
      </c>
      <c r="B3117" s="7">
        <v>4.5199999999999996</v>
      </c>
      <c r="C3117" s="7">
        <v>4.3099999999999996</v>
      </c>
      <c r="D3117" s="6">
        <f t="shared" si="48"/>
        <v>40025</v>
      </c>
    </row>
    <row r="3118" spans="1:4" x14ac:dyDescent="0.25">
      <c r="A3118" s="6">
        <v>40004</v>
      </c>
      <c r="B3118" s="7">
        <v>4.5</v>
      </c>
      <c r="C3118" s="7">
        <v>4.29</v>
      </c>
      <c r="D3118" s="6">
        <f t="shared" si="48"/>
        <v>40025</v>
      </c>
    </row>
    <row r="3119" spans="1:4" x14ac:dyDescent="0.25">
      <c r="A3119" s="6">
        <v>40007</v>
      </c>
      <c r="B3119" s="7">
        <v>4.49</v>
      </c>
      <c r="C3119" s="7">
        <v>4.29</v>
      </c>
      <c r="D3119" s="6">
        <f t="shared" si="48"/>
        <v>40025</v>
      </c>
    </row>
    <row r="3120" spans="1:4" x14ac:dyDescent="0.25">
      <c r="A3120" s="6">
        <v>40008</v>
      </c>
      <c r="B3120" s="7">
        <v>4.4800000000000004</v>
      </c>
      <c r="C3120" s="7">
        <v>4.29</v>
      </c>
      <c r="D3120" s="6">
        <f t="shared" si="48"/>
        <v>40025</v>
      </c>
    </row>
    <row r="3121" spans="1:4" x14ac:dyDescent="0.25">
      <c r="A3121" s="6">
        <v>40009</v>
      </c>
      <c r="B3121" s="7">
        <v>4.45</v>
      </c>
      <c r="C3121" s="7">
        <v>4.2699999999999996</v>
      </c>
      <c r="D3121" s="6">
        <f t="shared" si="48"/>
        <v>40025</v>
      </c>
    </row>
    <row r="3122" spans="1:4" x14ac:dyDescent="0.25">
      <c r="A3122" s="6">
        <v>40010</v>
      </c>
      <c r="B3122" s="7">
        <v>4.43</v>
      </c>
      <c r="C3122" s="7">
        <v>4.24</v>
      </c>
      <c r="D3122" s="6">
        <f t="shared" si="48"/>
        <v>40025</v>
      </c>
    </row>
    <row r="3123" spans="1:4" x14ac:dyDescent="0.25">
      <c r="A3123" s="6">
        <v>40011</v>
      </c>
      <c r="B3123" s="7">
        <v>4.41</v>
      </c>
      <c r="C3123" s="7">
        <v>4.22</v>
      </c>
      <c r="D3123" s="6">
        <f t="shared" si="48"/>
        <v>40025</v>
      </c>
    </row>
    <row r="3124" spans="1:4" x14ac:dyDescent="0.25">
      <c r="A3124" s="6">
        <v>40014</v>
      </c>
      <c r="B3124" s="7">
        <v>4.41</v>
      </c>
      <c r="C3124" s="7">
        <v>4.21</v>
      </c>
      <c r="D3124" s="6">
        <f t="shared" si="48"/>
        <v>40025</v>
      </c>
    </row>
    <row r="3125" spans="1:4" x14ac:dyDescent="0.25">
      <c r="A3125" s="6">
        <v>40015</v>
      </c>
      <c r="B3125" s="7">
        <v>4.4000000000000004</v>
      </c>
      <c r="C3125" s="7">
        <v>4.2</v>
      </c>
      <c r="D3125" s="6">
        <f t="shared" si="48"/>
        <v>40025</v>
      </c>
    </row>
    <row r="3126" spans="1:4" x14ac:dyDescent="0.25">
      <c r="A3126" s="6">
        <v>40016</v>
      </c>
      <c r="B3126" s="7">
        <v>4.38</v>
      </c>
      <c r="C3126" s="7">
        <v>4.18</v>
      </c>
      <c r="D3126" s="6">
        <f t="shared" si="48"/>
        <v>40025</v>
      </c>
    </row>
    <row r="3127" spans="1:4" x14ac:dyDescent="0.25">
      <c r="A3127" s="6">
        <v>40017</v>
      </c>
      <c r="B3127" s="7">
        <v>4.38</v>
      </c>
      <c r="C3127" s="7">
        <v>4.17</v>
      </c>
      <c r="D3127" s="6">
        <f t="shared" si="48"/>
        <v>40025</v>
      </c>
    </row>
    <row r="3128" spans="1:4" x14ac:dyDescent="0.25">
      <c r="A3128" s="6">
        <v>40018</v>
      </c>
      <c r="B3128" s="7">
        <v>4.37</v>
      </c>
      <c r="C3128" s="7">
        <v>4.18</v>
      </c>
      <c r="D3128" s="6">
        <f t="shared" si="48"/>
        <v>40025</v>
      </c>
    </row>
    <row r="3129" spans="1:4" x14ac:dyDescent="0.25">
      <c r="A3129" s="6">
        <v>40021</v>
      </c>
      <c r="B3129" s="7">
        <v>4.3600000000000003</v>
      </c>
      <c r="C3129" s="7">
        <v>4.17</v>
      </c>
      <c r="D3129" s="6">
        <f t="shared" si="48"/>
        <v>40025</v>
      </c>
    </row>
    <row r="3130" spans="1:4" x14ac:dyDescent="0.25">
      <c r="A3130" s="6">
        <v>40022</v>
      </c>
      <c r="B3130" s="7">
        <v>4.3600000000000003</v>
      </c>
      <c r="C3130" s="7">
        <v>4.17</v>
      </c>
      <c r="D3130" s="6">
        <f t="shared" si="48"/>
        <v>40025</v>
      </c>
    </row>
    <row r="3131" spans="1:4" x14ac:dyDescent="0.25">
      <c r="A3131" s="6">
        <v>40023</v>
      </c>
      <c r="B3131" s="7">
        <v>4.3600000000000003</v>
      </c>
      <c r="C3131" s="7">
        <v>4.16</v>
      </c>
      <c r="D3131" s="6">
        <f t="shared" si="48"/>
        <v>40025</v>
      </c>
    </row>
    <row r="3132" spans="1:4" x14ac:dyDescent="0.25">
      <c r="A3132" s="6">
        <v>40024</v>
      </c>
      <c r="B3132" s="7">
        <v>4.37</v>
      </c>
      <c r="C3132" s="7">
        <v>4.17</v>
      </c>
      <c r="D3132" s="6">
        <f t="shared" si="48"/>
        <v>40025</v>
      </c>
    </row>
    <row r="3133" spans="1:4" x14ac:dyDescent="0.25">
      <c r="A3133" s="6">
        <v>40025</v>
      </c>
      <c r="B3133" s="7">
        <v>4.37</v>
      </c>
      <c r="C3133" s="7">
        <v>4.17</v>
      </c>
      <c r="D3133" s="6">
        <f t="shared" si="48"/>
        <v>40025</v>
      </c>
    </row>
    <row r="3134" spans="1:4" x14ac:dyDescent="0.25">
      <c r="A3134" s="6">
        <v>40028</v>
      </c>
      <c r="B3134" s="7">
        <v>4.37</v>
      </c>
      <c r="C3134" s="7">
        <v>4.16</v>
      </c>
      <c r="D3134" s="6">
        <f t="shared" si="48"/>
        <v>40056</v>
      </c>
    </row>
    <row r="3135" spans="1:4" x14ac:dyDescent="0.25">
      <c r="A3135" s="6">
        <v>40029</v>
      </c>
      <c r="B3135" s="7">
        <v>4.3600000000000003</v>
      </c>
      <c r="C3135" s="7">
        <v>4.16</v>
      </c>
      <c r="D3135" s="6">
        <f t="shared" si="48"/>
        <v>40056</v>
      </c>
    </row>
    <row r="3136" spans="1:4" x14ac:dyDescent="0.25">
      <c r="A3136" s="6">
        <v>40030</v>
      </c>
      <c r="B3136" s="7">
        <v>4.3499999999999996</v>
      </c>
      <c r="C3136" s="7">
        <v>4.16</v>
      </c>
      <c r="D3136" s="6">
        <f t="shared" si="48"/>
        <v>40056</v>
      </c>
    </row>
    <row r="3137" spans="1:4" x14ac:dyDescent="0.25">
      <c r="A3137" s="6">
        <v>40031</v>
      </c>
      <c r="B3137" s="7">
        <v>4.33</v>
      </c>
      <c r="C3137" s="7">
        <v>4.16</v>
      </c>
      <c r="D3137" s="6">
        <f t="shared" si="48"/>
        <v>40056</v>
      </c>
    </row>
    <row r="3138" spans="1:4" x14ac:dyDescent="0.25">
      <c r="A3138" s="6">
        <v>40032</v>
      </c>
      <c r="B3138" s="7">
        <v>4.34</v>
      </c>
      <c r="C3138" s="7">
        <v>4.1500000000000004</v>
      </c>
      <c r="D3138" s="6">
        <f t="shared" si="48"/>
        <v>40056</v>
      </c>
    </row>
    <row r="3139" spans="1:4" x14ac:dyDescent="0.25">
      <c r="A3139" s="6">
        <v>40035</v>
      </c>
      <c r="B3139" s="7">
        <v>4.33</v>
      </c>
      <c r="C3139" s="7">
        <v>4.1500000000000004</v>
      </c>
      <c r="D3139" s="6">
        <f t="shared" ref="D3139:D3202" si="49">EOMONTH(A3139,0)</f>
        <v>40056</v>
      </c>
    </row>
    <row r="3140" spans="1:4" x14ac:dyDescent="0.25">
      <c r="A3140" s="6">
        <v>40036</v>
      </c>
      <c r="B3140" s="7">
        <v>4.33</v>
      </c>
      <c r="C3140" s="7">
        <v>4.1500000000000004</v>
      </c>
      <c r="D3140" s="6">
        <f t="shared" si="49"/>
        <v>40056</v>
      </c>
    </row>
    <row r="3141" spans="1:4" x14ac:dyDescent="0.25">
      <c r="A3141" s="6">
        <v>40037</v>
      </c>
      <c r="B3141" s="7">
        <v>4.32</v>
      </c>
      <c r="C3141" s="7">
        <v>4.1500000000000004</v>
      </c>
      <c r="D3141" s="6">
        <f t="shared" si="49"/>
        <v>40056</v>
      </c>
    </row>
    <row r="3142" spans="1:4" x14ac:dyDescent="0.25">
      <c r="A3142" s="6">
        <v>40038</v>
      </c>
      <c r="B3142" s="7">
        <v>4.32</v>
      </c>
      <c r="C3142" s="7">
        <v>4.1500000000000004</v>
      </c>
      <c r="D3142" s="6">
        <f t="shared" si="49"/>
        <v>40056</v>
      </c>
    </row>
    <row r="3143" spans="1:4" x14ac:dyDescent="0.25">
      <c r="A3143" s="6">
        <v>40039</v>
      </c>
      <c r="B3143" s="7">
        <v>4.33</v>
      </c>
      <c r="C3143" s="7">
        <v>4.16</v>
      </c>
      <c r="D3143" s="6">
        <f t="shared" si="49"/>
        <v>40056</v>
      </c>
    </row>
    <row r="3144" spans="1:4" x14ac:dyDescent="0.25">
      <c r="A3144" s="6">
        <v>40042</v>
      </c>
      <c r="B3144" s="7">
        <v>4.33</v>
      </c>
      <c r="C3144" s="7">
        <v>4.16</v>
      </c>
      <c r="D3144" s="6">
        <f t="shared" si="49"/>
        <v>40056</v>
      </c>
    </row>
    <row r="3145" spans="1:4" x14ac:dyDescent="0.25">
      <c r="A3145" s="6">
        <v>40043</v>
      </c>
      <c r="B3145" s="7">
        <v>4.33</v>
      </c>
      <c r="C3145" s="7">
        <v>4.16</v>
      </c>
      <c r="D3145" s="6">
        <f t="shared" si="49"/>
        <v>40056</v>
      </c>
    </row>
    <row r="3146" spans="1:4" x14ac:dyDescent="0.25">
      <c r="A3146" s="6">
        <v>40044</v>
      </c>
      <c r="B3146" s="7">
        <v>4.33</v>
      </c>
      <c r="C3146" s="7">
        <v>4.16</v>
      </c>
      <c r="D3146" s="6">
        <f t="shared" si="49"/>
        <v>40056</v>
      </c>
    </row>
    <row r="3147" spans="1:4" x14ac:dyDescent="0.25">
      <c r="A3147" s="6">
        <v>40045</v>
      </c>
      <c r="B3147" s="7">
        <v>4.33</v>
      </c>
      <c r="C3147" s="7">
        <v>4.16</v>
      </c>
      <c r="D3147" s="6">
        <f t="shared" si="49"/>
        <v>40056</v>
      </c>
    </row>
    <row r="3148" spans="1:4" x14ac:dyDescent="0.25">
      <c r="A3148" s="6">
        <v>40046</v>
      </c>
      <c r="B3148" s="7">
        <v>4.34</v>
      </c>
      <c r="C3148" s="7">
        <v>4.16</v>
      </c>
      <c r="D3148" s="6">
        <f t="shared" si="49"/>
        <v>40056</v>
      </c>
    </row>
    <row r="3149" spans="1:4" x14ac:dyDescent="0.25">
      <c r="A3149" s="6">
        <v>40049</v>
      </c>
      <c r="B3149" s="7">
        <v>4.34</v>
      </c>
      <c r="C3149" s="7">
        <v>4.1500000000000004</v>
      </c>
      <c r="D3149" s="6">
        <f t="shared" si="49"/>
        <v>40056</v>
      </c>
    </row>
    <row r="3150" spans="1:4" x14ac:dyDescent="0.25">
      <c r="A3150" s="6">
        <v>40050</v>
      </c>
      <c r="B3150" s="7">
        <v>4.34</v>
      </c>
      <c r="C3150" s="7">
        <v>4.16</v>
      </c>
      <c r="D3150" s="6">
        <f t="shared" si="49"/>
        <v>40056</v>
      </c>
    </row>
    <row r="3151" spans="1:4" x14ac:dyDescent="0.25">
      <c r="A3151" s="6">
        <v>40051</v>
      </c>
      <c r="B3151" s="7">
        <v>4.33</v>
      </c>
      <c r="C3151" s="7">
        <v>4.17</v>
      </c>
      <c r="D3151" s="6">
        <f t="shared" si="49"/>
        <v>40056</v>
      </c>
    </row>
    <row r="3152" spans="1:4" x14ac:dyDescent="0.25">
      <c r="A3152" s="6">
        <v>40052</v>
      </c>
      <c r="B3152" s="7">
        <v>4.33</v>
      </c>
      <c r="C3152" s="7">
        <v>4.16</v>
      </c>
      <c r="D3152" s="6">
        <f t="shared" si="49"/>
        <v>40056</v>
      </c>
    </row>
    <row r="3153" spans="1:4" x14ac:dyDescent="0.25">
      <c r="A3153" s="6">
        <v>40053</v>
      </c>
      <c r="B3153" s="7">
        <v>4.33</v>
      </c>
      <c r="C3153" s="7">
        <v>4.17</v>
      </c>
      <c r="D3153" s="6">
        <f t="shared" si="49"/>
        <v>40056</v>
      </c>
    </row>
    <row r="3154" spans="1:4" x14ac:dyDescent="0.25">
      <c r="A3154" s="6">
        <v>40056</v>
      </c>
      <c r="B3154" s="7">
        <v>4.33</v>
      </c>
      <c r="C3154" s="7">
        <v>4.18</v>
      </c>
      <c r="D3154" s="6">
        <f t="shared" si="49"/>
        <v>40056</v>
      </c>
    </row>
    <row r="3155" spans="1:4" x14ac:dyDescent="0.25">
      <c r="A3155" s="6">
        <v>40057</v>
      </c>
      <c r="B3155" s="7">
        <v>4.33</v>
      </c>
      <c r="C3155" s="7">
        <v>4.18</v>
      </c>
      <c r="D3155" s="6">
        <f t="shared" si="49"/>
        <v>40086</v>
      </c>
    </row>
    <row r="3156" spans="1:4" x14ac:dyDescent="0.25">
      <c r="A3156" s="6">
        <v>40058</v>
      </c>
      <c r="B3156" s="7">
        <v>4.33</v>
      </c>
      <c r="C3156" s="7">
        <v>4.17</v>
      </c>
      <c r="D3156" s="6">
        <f t="shared" si="49"/>
        <v>40086</v>
      </c>
    </row>
    <row r="3157" spans="1:4" x14ac:dyDescent="0.25">
      <c r="A3157" s="6">
        <v>40059</v>
      </c>
      <c r="B3157" s="7">
        <v>4.33</v>
      </c>
      <c r="C3157" s="7">
        <v>4.17</v>
      </c>
      <c r="D3157" s="6">
        <f t="shared" si="49"/>
        <v>40086</v>
      </c>
    </row>
    <row r="3158" spans="1:4" x14ac:dyDescent="0.25">
      <c r="A3158" s="6">
        <v>40060</v>
      </c>
      <c r="B3158" s="7">
        <v>4.34</v>
      </c>
      <c r="C3158" s="7">
        <v>4.18</v>
      </c>
      <c r="D3158" s="6">
        <f t="shared" si="49"/>
        <v>40086</v>
      </c>
    </row>
    <row r="3159" spans="1:4" x14ac:dyDescent="0.25">
      <c r="A3159" s="6">
        <v>40063</v>
      </c>
      <c r="B3159" s="7">
        <v>4.33</v>
      </c>
      <c r="C3159" s="7">
        <v>4.17</v>
      </c>
      <c r="D3159" s="6">
        <f t="shared" si="49"/>
        <v>40086</v>
      </c>
    </row>
    <row r="3160" spans="1:4" x14ac:dyDescent="0.25">
      <c r="A3160" s="6">
        <v>40064</v>
      </c>
      <c r="B3160" s="7">
        <v>4.33</v>
      </c>
      <c r="C3160" s="7">
        <v>4.16</v>
      </c>
      <c r="D3160" s="6">
        <f t="shared" si="49"/>
        <v>40086</v>
      </c>
    </row>
    <row r="3161" spans="1:4" x14ac:dyDescent="0.25">
      <c r="A3161" s="6">
        <v>40065</v>
      </c>
      <c r="B3161" s="7">
        <v>4.33</v>
      </c>
      <c r="C3161" s="7">
        <v>4.18</v>
      </c>
      <c r="D3161" s="6">
        <f t="shared" si="49"/>
        <v>40086</v>
      </c>
    </row>
    <row r="3162" spans="1:4" x14ac:dyDescent="0.25">
      <c r="A3162" s="6">
        <v>40066</v>
      </c>
      <c r="B3162" s="7">
        <v>4.34</v>
      </c>
      <c r="C3162" s="7">
        <v>4.18</v>
      </c>
      <c r="D3162" s="6">
        <f t="shared" si="49"/>
        <v>40086</v>
      </c>
    </row>
    <row r="3163" spans="1:4" x14ac:dyDescent="0.25">
      <c r="A3163" s="6">
        <v>40067</v>
      </c>
      <c r="B3163" s="7">
        <v>4.34</v>
      </c>
      <c r="C3163" s="7">
        <v>4.18</v>
      </c>
      <c r="D3163" s="6">
        <f t="shared" si="49"/>
        <v>40086</v>
      </c>
    </row>
    <row r="3164" spans="1:4" x14ac:dyDescent="0.25">
      <c r="A3164" s="6">
        <v>40070</v>
      </c>
      <c r="B3164" s="7">
        <v>4.34</v>
      </c>
      <c r="C3164" s="7">
        <v>4.18</v>
      </c>
      <c r="D3164" s="6">
        <f t="shared" si="49"/>
        <v>40086</v>
      </c>
    </row>
    <row r="3165" spans="1:4" x14ac:dyDescent="0.25">
      <c r="A3165" s="6">
        <v>40071</v>
      </c>
      <c r="B3165" s="7">
        <v>4.3499999999999996</v>
      </c>
      <c r="C3165" s="7">
        <v>4.18</v>
      </c>
      <c r="D3165" s="6">
        <f t="shared" si="49"/>
        <v>40086</v>
      </c>
    </row>
    <row r="3166" spans="1:4" x14ac:dyDescent="0.25">
      <c r="A3166" s="6">
        <v>40072</v>
      </c>
      <c r="B3166" s="7">
        <v>4.3600000000000003</v>
      </c>
      <c r="C3166" s="7">
        <v>4.2</v>
      </c>
      <c r="D3166" s="6">
        <f t="shared" si="49"/>
        <v>40086</v>
      </c>
    </row>
    <row r="3167" spans="1:4" x14ac:dyDescent="0.25">
      <c r="A3167" s="6">
        <v>40073</v>
      </c>
      <c r="B3167" s="7">
        <v>4.3499999999999996</v>
      </c>
      <c r="C3167" s="7">
        <v>4.1900000000000004</v>
      </c>
      <c r="D3167" s="6">
        <f t="shared" si="49"/>
        <v>40086</v>
      </c>
    </row>
    <row r="3168" spans="1:4" x14ac:dyDescent="0.25">
      <c r="A3168" s="6">
        <v>40074</v>
      </c>
      <c r="B3168" s="7">
        <v>4.34</v>
      </c>
      <c r="C3168" s="7">
        <v>4.18</v>
      </c>
      <c r="D3168" s="6">
        <f t="shared" si="49"/>
        <v>40086</v>
      </c>
    </row>
    <row r="3169" spans="1:4" x14ac:dyDescent="0.25">
      <c r="A3169" s="6">
        <v>40077</v>
      </c>
      <c r="B3169" s="7">
        <v>4.33</v>
      </c>
      <c r="C3169" s="7">
        <v>4.17</v>
      </c>
      <c r="D3169" s="6">
        <f t="shared" si="49"/>
        <v>40086</v>
      </c>
    </row>
    <row r="3170" spans="1:4" x14ac:dyDescent="0.25">
      <c r="A3170" s="6">
        <v>40078</v>
      </c>
      <c r="B3170" s="7">
        <v>4.32</v>
      </c>
      <c r="C3170" s="7">
        <v>4.17</v>
      </c>
      <c r="D3170" s="6">
        <f t="shared" si="49"/>
        <v>40086</v>
      </c>
    </row>
    <row r="3171" spans="1:4" x14ac:dyDescent="0.25">
      <c r="A3171" s="6">
        <v>40079</v>
      </c>
      <c r="B3171" s="7">
        <v>4.32</v>
      </c>
      <c r="C3171" s="7">
        <v>4.18</v>
      </c>
      <c r="D3171" s="6">
        <f t="shared" si="49"/>
        <v>40086</v>
      </c>
    </row>
    <row r="3172" spans="1:4" x14ac:dyDescent="0.25">
      <c r="A3172" s="6">
        <v>40080</v>
      </c>
      <c r="B3172" s="7">
        <v>4.33</v>
      </c>
      <c r="C3172" s="7">
        <v>4.18</v>
      </c>
      <c r="D3172" s="6">
        <f t="shared" si="49"/>
        <v>40086</v>
      </c>
    </row>
    <row r="3173" spans="1:4" x14ac:dyDescent="0.25">
      <c r="A3173" s="6">
        <v>40081</v>
      </c>
      <c r="B3173" s="7">
        <v>4.32</v>
      </c>
      <c r="C3173" s="7">
        <v>4.16</v>
      </c>
      <c r="D3173" s="6">
        <f t="shared" si="49"/>
        <v>40086</v>
      </c>
    </row>
    <row r="3174" spans="1:4" x14ac:dyDescent="0.25">
      <c r="A3174" s="6">
        <v>40084</v>
      </c>
      <c r="B3174" s="7">
        <v>4.33</v>
      </c>
      <c r="C3174" s="7">
        <v>4.18</v>
      </c>
      <c r="D3174" s="6">
        <f t="shared" si="49"/>
        <v>40086</v>
      </c>
    </row>
    <row r="3175" spans="1:4" x14ac:dyDescent="0.25">
      <c r="A3175" s="6">
        <v>40085</v>
      </c>
      <c r="B3175" s="7">
        <v>4.33</v>
      </c>
      <c r="C3175" s="7">
        <v>4.18</v>
      </c>
      <c r="D3175" s="6">
        <f t="shared" si="49"/>
        <v>40086</v>
      </c>
    </row>
    <row r="3176" spans="1:4" x14ac:dyDescent="0.25">
      <c r="A3176" s="6">
        <v>40086</v>
      </c>
      <c r="B3176" s="7">
        <v>4.34</v>
      </c>
      <c r="C3176" s="7">
        <v>4.18</v>
      </c>
      <c r="D3176" s="6">
        <f t="shared" si="49"/>
        <v>40086</v>
      </c>
    </row>
    <row r="3177" spans="1:4" x14ac:dyDescent="0.25">
      <c r="A3177" s="6">
        <v>40087</v>
      </c>
      <c r="B3177" s="7">
        <v>4.3499999999999996</v>
      </c>
      <c r="C3177" s="7">
        <v>4.18</v>
      </c>
      <c r="D3177" s="6">
        <f t="shared" si="49"/>
        <v>40117</v>
      </c>
    </row>
    <row r="3178" spans="1:4" x14ac:dyDescent="0.25">
      <c r="A3178" s="6">
        <v>40088</v>
      </c>
      <c r="B3178" s="7">
        <v>4.3499999999999996</v>
      </c>
      <c r="C3178" s="7">
        <v>4.1900000000000004</v>
      </c>
      <c r="D3178" s="6">
        <f t="shared" si="49"/>
        <v>40117</v>
      </c>
    </row>
    <row r="3179" spans="1:4" x14ac:dyDescent="0.25">
      <c r="A3179" s="6">
        <v>40091</v>
      </c>
      <c r="B3179" s="7">
        <v>4.3499999999999996</v>
      </c>
      <c r="C3179" s="7">
        <v>4.1900000000000004</v>
      </c>
      <c r="D3179" s="6">
        <f t="shared" si="49"/>
        <v>40117</v>
      </c>
    </row>
    <row r="3180" spans="1:4" x14ac:dyDescent="0.25">
      <c r="A3180" s="6">
        <v>40092</v>
      </c>
      <c r="B3180" s="7">
        <v>4.34</v>
      </c>
      <c r="C3180" s="7">
        <v>4.18</v>
      </c>
      <c r="D3180" s="6">
        <f t="shared" si="49"/>
        <v>40117</v>
      </c>
    </row>
    <row r="3181" spans="1:4" x14ac:dyDescent="0.25">
      <c r="A3181" s="6">
        <v>40093</v>
      </c>
      <c r="B3181" s="7">
        <v>4.33</v>
      </c>
      <c r="C3181" s="7">
        <v>4.18</v>
      </c>
      <c r="D3181" s="6">
        <f t="shared" si="49"/>
        <v>40117</v>
      </c>
    </row>
    <row r="3182" spans="1:4" x14ac:dyDescent="0.25">
      <c r="A3182" s="6">
        <v>40094</v>
      </c>
      <c r="B3182" s="7">
        <v>4.33</v>
      </c>
      <c r="C3182" s="7">
        <v>4.18</v>
      </c>
      <c r="D3182" s="6">
        <f t="shared" si="49"/>
        <v>40117</v>
      </c>
    </row>
    <row r="3183" spans="1:4" x14ac:dyDescent="0.25">
      <c r="A3183" s="6">
        <v>40095</v>
      </c>
      <c r="B3183" s="7">
        <v>4.33</v>
      </c>
      <c r="C3183" s="7">
        <v>4.1900000000000004</v>
      </c>
      <c r="D3183" s="6">
        <f t="shared" si="49"/>
        <v>40117</v>
      </c>
    </row>
    <row r="3184" spans="1:4" x14ac:dyDescent="0.25">
      <c r="A3184" s="6">
        <v>40098</v>
      </c>
      <c r="B3184" s="7">
        <v>4.33</v>
      </c>
      <c r="C3184" s="7">
        <v>4.1900000000000004</v>
      </c>
      <c r="D3184" s="6">
        <f t="shared" si="49"/>
        <v>40117</v>
      </c>
    </row>
    <row r="3185" spans="1:4" x14ac:dyDescent="0.25">
      <c r="A3185" s="6">
        <v>40099</v>
      </c>
      <c r="B3185" s="7">
        <v>4.34</v>
      </c>
      <c r="C3185" s="7">
        <v>4.1900000000000004</v>
      </c>
      <c r="D3185" s="6">
        <f t="shared" si="49"/>
        <v>40117</v>
      </c>
    </row>
    <row r="3186" spans="1:4" x14ac:dyDescent="0.25">
      <c r="A3186" s="6">
        <v>40100</v>
      </c>
      <c r="B3186" s="7">
        <v>4.34</v>
      </c>
      <c r="C3186" s="7">
        <v>4.1900000000000004</v>
      </c>
      <c r="D3186" s="6">
        <f t="shared" si="49"/>
        <v>40117</v>
      </c>
    </row>
    <row r="3187" spans="1:4" x14ac:dyDescent="0.25">
      <c r="A3187" s="6">
        <v>40101</v>
      </c>
      <c r="B3187" s="7">
        <v>4.33</v>
      </c>
      <c r="C3187" s="7">
        <v>4.1900000000000004</v>
      </c>
      <c r="D3187" s="6">
        <f t="shared" si="49"/>
        <v>40117</v>
      </c>
    </row>
    <row r="3188" spans="1:4" x14ac:dyDescent="0.25">
      <c r="A3188" s="6">
        <v>40102</v>
      </c>
      <c r="B3188" s="7">
        <v>4.33</v>
      </c>
      <c r="C3188" s="7">
        <v>4.1900000000000004</v>
      </c>
      <c r="D3188" s="6">
        <f t="shared" si="49"/>
        <v>40117</v>
      </c>
    </row>
    <row r="3189" spans="1:4" x14ac:dyDescent="0.25">
      <c r="A3189" s="6">
        <v>40105</v>
      </c>
      <c r="B3189" s="7">
        <v>4.32</v>
      </c>
      <c r="C3189" s="7">
        <v>4.18</v>
      </c>
      <c r="D3189" s="6">
        <f t="shared" si="49"/>
        <v>40117</v>
      </c>
    </row>
    <row r="3190" spans="1:4" x14ac:dyDescent="0.25">
      <c r="A3190" s="6">
        <v>40106</v>
      </c>
      <c r="B3190" s="7">
        <v>4.33</v>
      </c>
      <c r="C3190" s="7">
        <v>4.18</v>
      </c>
      <c r="D3190" s="6">
        <f t="shared" si="49"/>
        <v>40117</v>
      </c>
    </row>
    <row r="3191" spans="1:4" x14ac:dyDescent="0.25">
      <c r="A3191" s="6">
        <v>40107</v>
      </c>
      <c r="B3191" s="7">
        <v>4.32</v>
      </c>
      <c r="C3191" s="7">
        <v>4.18</v>
      </c>
      <c r="D3191" s="6">
        <f t="shared" si="49"/>
        <v>40117</v>
      </c>
    </row>
    <row r="3192" spans="1:4" x14ac:dyDescent="0.25">
      <c r="A3192" s="6">
        <v>40108</v>
      </c>
      <c r="B3192" s="7">
        <v>4.3099999999999996</v>
      </c>
      <c r="C3192" s="7">
        <v>4.18</v>
      </c>
      <c r="D3192" s="6">
        <f t="shared" si="49"/>
        <v>40117</v>
      </c>
    </row>
    <row r="3193" spans="1:4" x14ac:dyDescent="0.25">
      <c r="A3193" s="6">
        <v>40109</v>
      </c>
      <c r="B3193" s="7">
        <v>4.3099999999999996</v>
      </c>
      <c r="C3193" s="7">
        <v>4.18</v>
      </c>
      <c r="D3193" s="6">
        <f t="shared" si="49"/>
        <v>40117</v>
      </c>
    </row>
    <row r="3194" spans="1:4" x14ac:dyDescent="0.25">
      <c r="A3194" s="6">
        <v>40112</v>
      </c>
      <c r="B3194" s="7">
        <v>4.3099999999999996</v>
      </c>
      <c r="C3194" s="7">
        <v>4.18</v>
      </c>
      <c r="D3194" s="6">
        <f t="shared" si="49"/>
        <v>40117</v>
      </c>
    </row>
    <row r="3195" spans="1:4" x14ac:dyDescent="0.25">
      <c r="A3195" s="6">
        <v>40113</v>
      </c>
      <c r="B3195" s="7">
        <v>4.3</v>
      </c>
      <c r="C3195" s="7">
        <v>4.18</v>
      </c>
      <c r="D3195" s="6">
        <f t="shared" si="49"/>
        <v>40117</v>
      </c>
    </row>
    <row r="3196" spans="1:4" x14ac:dyDescent="0.25">
      <c r="A3196" s="6">
        <v>40114</v>
      </c>
      <c r="B3196" s="7">
        <v>4.3</v>
      </c>
      <c r="C3196" s="7">
        <v>4.18</v>
      </c>
      <c r="D3196" s="6">
        <f t="shared" si="49"/>
        <v>40117</v>
      </c>
    </row>
    <row r="3197" spans="1:4" x14ac:dyDescent="0.25">
      <c r="A3197" s="6">
        <v>40115</v>
      </c>
      <c r="B3197" s="7">
        <v>4.3</v>
      </c>
      <c r="C3197" s="7">
        <v>4.18</v>
      </c>
      <c r="D3197" s="6">
        <f t="shared" si="49"/>
        <v>40117</v>
      </c>
    </row>
    <row r="3198" spans="1:4" x14ac:dyDescent="0.25">
      <c r="A3198" s="6">
        <v>40116</v>
      </c>
      <c r="B3198" s="7">
        <v>4.3099999999999996</v>
      </c>
      <c r="C3198" s="7">
        <v>4.18</v>
      </c>
      <c r="D3198" s="6">
        <f t="shared" si="49"/>
        <v>40117</v>
      </c>
    </row>
    <row r="3199" spans="1:4" x14ac:dyDescent="0.25">
      <c r="A3199" s="6">
        <v>40119</v>
      </c>
      <c r="B3199" s="7">
        <v>4.3099999999999996</v>
      </c>
      <c r="C3199" s="7">
        <v>4.1900000000000004</v>
      </c>
      <c r="D3199" s="6">
        <f t="shared" si="49"/>
        <v>40147</v>
      </c>
    </row>
    <row r="3200" spans="1:4" x14ac:dyDescent="0.25">
      <c r="A3200" s="6">
        <v>40120</v>
      </c>
      <c r="B3200" s="7">
        <v>4.3</v>
      </c>
      <c r="C3200" s="7">
        <v>4.1900000000000004</v>
      </c>
      <c r="D3200" s="6">
        <f t="shared" si="49"/>
        <v>40147</v>
      </c>
    </row>
    <row r="3201" spans="1:4" x14ac:dyDescent="0.25">
      <c r="A3201" s="6">
        <v>40121</v>
      </c>
      <c r="B3201" s="7">
        <v>4.3099999999999996</v>
      </c>
      <c r="C3201" s="7">
        <v>4.1900000000000004</v>
      </c>
      <c r="D3201" s="6">
        <f t="shared" si="49"/>
        <v>40147</v>
      </c>
    </row>
    <row r="3202" spans="1:4" x14ac:dyDescent="0.25">
      <c r="A3202" s="6">
        <v>40122</v>
      </c>
      <c r="B3202" s="7">
        <v>4.3099999999999996</v>
      </c>
      <c r="C3202" s="7">
        <v>4.1900000000000004</v>
      </c>
      <c r="D3202" s="6">
        <f t="shared" si="49"/>
        <v>40147</v>
      </c>
    </row>
    <row r="3203" spans="1:4" x14ac:dyDescent="0.25">
      <c r="A3203" s="6">
        <v>40123</v>
      </c>
      <c r="B3203" s="7">
        <v>4.3</v>
      </c>
      <c r="C3203" s="7">
        <v>4.1900000000000004</v>
      </c>
      <c r="D3203" s="6">
        <f t="shared" ref="D3203:D3266" si="50">EOMONTH(A3203,0)</f>
        <v>40147</v>
      </c>
    </row>
    <row r="3204" spans="1:4" x14ac:dyDescent="0.25">
      <c r="A3204" s="6">
        <v>40126</v>
      </c>
      <c r="B3204" s="7">
        <v>4.3</v>
      </c>
      <c r="C3204" s="7">
        <v>4.1900000000000004</v>
      </c>
      <c r="D3204" s="6">
        <f t="shared" si="50"/>
        <v>40147</v>
      </c>
    </row>
    <row r="3205" spans="1:4" x14ac:dyDescent="0.25">
      <c r="A3205" s="6">
        <v>40127</v>
      </c>
      <c r="B3205" s="7">
        <v>4.3</v>
      </c>
      <c r="C3205" s="7">
        <v>4.1900000000000004</v>
      </c>
      <c r="D3205" s="6">
        <f t="shared" si="50"/>
        <v>40147</v>
      </c>
    </row>
    <row r="3206" spans="1:4" x14ac:dyDescent="0.25">
      <c r="A3206" s="6">
        <v>40129</v>
      </c>
      <c r="B3206" s="7">
        <v>4.3099999999999996</v>
      </c>
      <c r="C3206" s="7">
        <v>4.2</v>
      </c>
      <c r="D3206" s="6">
        <f t="shared" si="50"/>
        <v>40147</v>
      </c>
    </row>
    <row r="3207" spans="1:4" x14ac:dyDescent="0.25">
      <c r="A3207" s="6">
        <v>40130</v>
      </c>
      <c r="B3207" s="7">
        <v>4.3099999999999996</v>
      </c>
      <c r="C3207" s="7">
        <v>4.1900000000000004</v>
      </c>
      <c r="D3207" s="6">
        <f t="shared" si="50"/>
        <v>40147</v>
      </c>
    </row>
    <row r="3208" spans="1:4" x14ac:dyDescent="0.25">
      <c r="A3208" s="6">
        <v>40133</v>
      </c>
      <c r="B3208" s="7">
        <v>4.3099999999999996</v>
      </c>
      <c r="C3208" s="7">
        <v>4.2</v>
      </c>
      <c r="D3208" s="6">
        <f t="shared" si="50"/>
        <v>40147</v>
      </c>
    </row>
    <row r="3209" spans="1:4" x14ac:dyDescent="0.25">
      <c r="A3209" s="6">
        <v>40134</v>
      </c>
      <c r="B3209" s="7">
        <v>4.3</v>
      </c>
      <c r="C3209" s="7">
        <v>4.1900000000000004</v>
      </c>
      <c r="D3209" s="6">
        <f t="shared" si="50"/>
        <v>40147</v>
      </c>
    </row>
    <row r="3210" spans="1:4" x14ac:dyDescent="0.25">
      <c r="A3210" s="6">
        <v>40135</v>
      </c>
      <c r="B3210" s="7">
        <v>4.3</v>
      </c>
      <c r="C3210" s="7">
        <v>4.1900000000000004</v>
      </c>
      <c r="D3210" s="6">
        <f t="shared" si="50"/>
        <v>40147</v>
      </c>
    </row>
    <row r="3211" spans="1:4" x14ac:dyDescent="0.25">
      <c r="A3211" s="6">
        <v>40136</v>
      </c>
      <c r="B3211" s="7">
        <v>4.3</v>
      </c>
      <c r="C3211" s="7">
        <v>4.1900000000000004</v>
      </c>
      <c r="D3211" s="6">
        <f t="shared" si="50"/>
        <v>40147</v>
      </c>
    </row>
    <row r="3212" spans="1:4" x14ac:dyDescent="0.25">
      <c r="A3212" s="6">
        <v>40137</v>
      </c>
      <c r="B3212" s="7">
        <v>4.3</v>
      </c>
      <c r="C3212" s="7">
        <v>4.1900000000000004</v>
      </c>
      <c r="D3212" s="6">
        <f t="shared" si="50"/>
        <v>40147</v>
      </c>
    </row>
    <row r="3213" spans="1:4" x14ac:dyDescent="0.25">
      <c r="A3213" s="6">
        <v>40140</v>
      </c>
      <c r="B3213" s="7">
        <v>4.3</v>
      </c>
      <c r="C3213" s="7">
        <v>4.1900000000000004</v>
      </c>
      <c r="D3213" s="6">
        <f t="shared" si="50"/>
        <v>40147</v>
      </c>
    </row>
    <row r="3214" spans="1:4" x14ac:dyDescent="0.25">
      <c r="A3214" s="6">
        <v>40141</v>
      </c>
      <c r="B3214" s="7">
        <v>4.3</v>
      </c>
      <c r="C3214" s="7">
        <v>4.1900000000000004</v>
      </c>
      <c r="D3214" s="6">
        <f t="shared" si="50"/>
        <v>40147</v>
      </c>
    </row>
    <row r="3215" spans="1:4" x14ac:dyDescent="0.25">
      <c r="A3215" s="6">
        <v>40142</v>
      </c>
      <c r="B3215" s="7">
        <v>4.3</v>
      </c>
      <c r="C3215" s="7">
        <v>4.1900000000000004</v>
      </c>
      <c r="D3215" s="6">
        <f t="shared" si="50"/>
        <v>40147</v>
      </c>
    </row>
    <row r="3216" spans="1:4" x14ac:dyDescent="0.25">
      <c r="A3216" s="6">
        <v>40143</v>
      </c>
      <c r="B3216" s="7">
        <v>4.3</v>
      </c>
      <c r="C3216" s="7">
        <v>4.2</v>
      </c>
      <c r="D3216" s="6">
        <f t="shared" si="50"/>
        <v>40147</v>
      </c>
    </row>
    <row r="3217" spans="1:4" x14ac:dyDescent="0.25">
      <c r="A3217" s="6">
        <v>40144</v>
      </c>
      <c r="B3217" s="7">
        <v>4.3</v>
      </c>
      <c r="C3217" s="7">
        <v>4.1900000000000004</v>
      </c>
      <c r="D3217" s="6">
        <f t="shared" si="50"/>
        <v>40147</v>
      </c>
    </row>
    <row r="3218" spans="1:4" x14ac:dyDescent="0.25">
      <c r="A3218" s="6">
        <v>40147</v>
      </c>
      <c r="B3218" s="7">
        <v>4.3</v>
      </c>
      <c r="C3218" s="7">
        <v>4.1900000000000004</v>
      </c>
      <c r="D3218" s="6">
        <f t="shared" si="50"/>
        <v>40147</v>
      </c>
    </row>
    <row r="3219" spans="1:4" x14ac:dyDescent="0.25">
      <c r="A3219" s="6">
        <v>40148</v>
      </c>
      <c r="B3219" s="7">
        <v>4.29</v>
      </c>
      <c r="C3219" s="7">
        <v>4.1900000000000004</v>
      </c>
      <c r="D3219" s="6">
        <f t="shared" si="50"/>
        <v>40178</v>
      </c>
    </row>
    <row r="3220" spans="1:4" x14ac:dyDescent="0.25">
      <c r="A3220" s="6">
        <v>40149</v>
      </c>
      <c r="B3220" s="7">
        <v>4.3</v>
      </c>
      <c r="C3220" s="7">
        <v>4.1900000000000004</v>
      </c>
      <c r="D3220" s="6">
        <f t="shared" si="50"/>
        <v>40178</v>
      </c>
    </row>
    <row r="3221" spans="1:4" x14ac:dyDescent="0.25">
      <c r="A3221" s="6">
        <v>40150</v>
      </c>
      <c r="B3221" s="7">
        <v>4.3</v>
      </c>
      <c r="C3221" s="7">
        <v>4.2</v>
      </c>
      <c r="D3221" s="6">
        <f t="shared" si="50"/>
        <v>40178</v>
      </c>
    </row>
    <row r="3222" spans="1:4" x14ac:dyDescent="0.25">
      <c r="A3222" s="6">
        <v>40151</v>
      </c>
      <c r="B3222" s="7">
        <v>4.3</v>
      </c>
      <c r="C3222" s="7">
        <v>4.2</v>
      </c>
      <c r="D3222" s="6">
        <f t="shared" si="50"/>
        <v>40178</v>
      </c>
    </row>
    <row r="3223" spans="1:4" x14ac:dyDescent="0.25">
      <c r="A3223" s="6">
        <v>40154</v>
      </c>
      <c r="B3223" s="7">
        <v>4.3</v>
      </c>
      <c r="C3223" s="7">
        <v>4.2</v>
      </c>
      <c r="D3223" s="6">
        <f t="shared" si="50"/>
        <v>40178</v>
      </c>
    </row>
    <row r="3224" spans="1:4" x14ac:dyDescent="0.25">
      <c r="A3224" s="6">
        <v>40155</v>
      </c>
      <c r="B3224" s="7">
        <v>4.29</v>
      </c>
      <c r="C3224" s="7">
        <v>4.2</v>
      </c>
      <c r="D3224" s="6">
        <f t="shared" si="50"/>
        <v>40178</v>
      </c>
    </row>
    <row r="3225" spans="1:4" x14ac:dyDescent="0.25">
      <c r="A3225" s="6">
        <v>40156</v>
      </c>
      <c r="B3225" s="7">
        <v>4.29</v>
      </c>
      <c r="C3225" s="7">
        <v>4.2</v>
      </c>
      <c r="D3225" s="6">
        <f t="shared" si="50"/>
        <v>40178</v>
      </c>
    </row>
    <row r="3226" spans="1:4" x14ac:dyDescent="0.25">
      <c r="A3226" s="6">
        <v>40157</v>
      </c>
      <c r="B3226" s="7">
        <v>4.29</v>
      </c>
      <c r="C3226" s="7">
        <v>4.21</v>
      </c>
      <c r="D3226" s="6">
        <f t="shared" si="50"/>
        <v>40178</v>
      </c>
    </row>
    <row r="3227" spans="1:4" x14ac:dyDescent="0.25">
      <c r="A3227" s="6">
        <v>40158</v>
      </c>
      <c r="B3227" s="7">
        <v>4.3099999999999996</v>
      </c>
      <c r="C3227" s="7">
        <v>4.22</v>
      </c>
      <c r="D3227" s="6">
        <f t="shared" si="50"/>
        <v>40178</v>
      </c>
    </row>
    <row r="3228" spans="1:4" x14ac:dyDescent="0.25">
      <c r="A3228" s="6">
        <v>40161</v>
      </c>
      <c r="B3228" s="7">
        <v>4.33</v>
      </c>
      <c r="C3228" s="7">
        <v>4.2300000000000004</v>
      </c>
      <c r="D3228" s="6">
        <f t="shared" si="50"/>
        <v>40178</v>
      </c>
    </row>
    <row r="3229" spans="1:4" x14ac:dyDescent="0.25">
      <c r="A3229" s="6">
        <v>40162</v>
      </c>
      <c r="B3229" s="7">
        <v>4.33</v>
      </c>
      <c r="C3229" s="7">
        <v>4.2300000000000004</v>
      </c>
      <c r="D3229" s="6">
        <f t="shared" si="50"/>
        <v>40178</v>
      </c>
    </row>
    <row r="3230" spans="1:4" x14ac:dyDescent="0.25">
      <c r="A3230" s="6">
        <v>40163</v>
      </c>
      <c r="B3230" s="7">
        <v>4.34</v>
      </c>
      <c r="C3230" s="7">
        <v>4.25</v>
      </c>
      <c r="D3230" s="6">
        <f t="shared" si="50"/>
        <v>40178</v>
      </c>
    </row>
    <row r="3231" spans="1:4" x14ac:dyDescent="0.25">
      <c r="A3231" s="6">
        <v>40164</v>
      </c>
      <c r="B3231" s="7">
        <v>4.34</v>
      </c>
      <c r="C3231" s="7">
        <v>4.25</v>
      </c>
      <c r="D3231" s="6">
        <f t="shared" si="50"/>
        <v>40178</v>
      </c>
    </row>
    <row r="3232" spans="1:4" x14ac:dyDescent="0.25">
      <c r="A3232" s="6">
        <v>40165</v>
      </c>
      <c r="B3232" s="7">
        <v>4.34</v>
      </c>
      <c r="C3232" s="7">
        <v>4.24</v>
      </c>
      <c r="D3232" s="6">
        <f t="shared" si="50"/>
        <v>40178</v>
      </c>
    </row>
    <row r="3233" spans="1:4" x14ac:dyDescent="0.25">
      <c r="A3233" s="6">
        <v>40168</v>
      </c>
      <c r="B3233" s="7">
        <v>4.34</v>
      </c>
      <c r="C3233" s="7">
        <v>4.25</v>
      </c>
      <c r="D3233" s="6">
        <f t="shared" si="50"/>
        <v>40178</v>
      </c>
    </row>
    <row r="3234" spans="1:4" x14ac:dyDescent="0.25">
      <c r="A3234" s="6">
        <v>40169</v>
      </c>
      <c r="B3234" s="7">
        <v>4.3499999999999996</v>
      </c>
      <c r="C3234" s="7">
        <v>4.26</v>
      </c>
      <c r="D3234" s="6">
        <f t="shared" si="50"/>
        <v>40178</v>
      </c>
    </row>
    <row r="3235" spans="1:4" x14ac:dyDescent="0.25">
      <c r="A3235" s="6">
        <v>40170</v>
      </c>
      <c r="B3235" s="7">
        <v>4.3600000000000003</v>
      </c>
      <c r="C3235" s="7">
        <v>4.26</v>
      </c>
      <c r="D3235" s="6">
        <f t="shared" si="50"/>
        <v>40178</v>
      </c>
    </row>
    <row r="3236" spans="1:4" x14ac:dyDescent="0.25">
      <c r="A3236" s="6">
        <v>40175</v>
      </c>
      <c r="B3236" s="7">
        <v>4.3499999999999996</v>
      </c>
      <c r="C3236" s="7">
        <v>4.26</v>
      </c>
      <c r="D3236" s="6">
        <f t="shared" si="50"/>
        <v>40178</v>
      </c>
    </row>
    <row r="3237" spans="1:4" x14ac:dyDescent="0.25">
      <c r="A3237" s="6">
        <v>40176</v>
      </c>
      <c r="B3237" s="7">
        <v>4.37</v>
      </c>
      <c r="C3237" s="7">
        <v>4.26</v>
      </c>
      <c r="D3237" s="6">
        <f t="shared" si="50"/>
        <v>40178</v>
      </c>
    </row>
    <row r="3238" spans="1:4" x14ac:dyDescent="0.25">
      <c r="A3238" s="6">
        <v>40177</v>
      </c>
      <c r="B3238" s="7">
        <v>4.38</v>
      </c>
      <c r="C3238" s="7">
        <v>4.2699999999999996</v>
      </c>
      <c r="D3238" s="6">
        <f t="shared" si="50"/>
        <v>40178</v>
      </c>
    </row>
    <row r="3239" spans="1:4" x14ac:dyDescent="0.25">
      <c r="A3239" s="6">
        <v>40178</v>
      </c>
      <c r="B3239" s="7">
        <v>4.3899999999999997</v>
      </c>
      <c r="C3239" s="7">
        <v>4.2699999999999996</v>
      </c>
      <c r="D3239" s="6">
        <f t="shared" si="50"/>
        <v>40178</v>
      </c>
    </row>
    <row r="3240" spans="1:4" x14ac:dyDescent="0.25">
      <c r="A3240" s="6">
        <v>40182</v>
      </c>
      <c r="B3240" s="7">
        <v>4.38</v>
      </c>
      <c r="C3240" s="7">
        <v>4.2699999999999996</v>
      </c>
      <c r="D3240" s="6">
        <f t="shared" si="50"/>
        <v>40209</v>
      </c>
    </row>
    <row r="3241" spans="1:4" x14ac:dyDescent="0.25">
      <c r="A3241" s="6">
        <v>40183</v>
      </c>
      <c r="B3241" s="7">
        <v>4.38</v>
      </c>
      <c r="C3241" s="7">
        <v>4.26</v>
      </c>
      <c r="D3241" s="6">
        <f t="shared" si="50"/>
        <v>40209</v>
      </c>
    </row>
    <row r="3242" spans="1:4" x14ac:dyDescent="0.25">
      <c r="A3242" s="6">
        <v>40184</v>
      </c>
      <c r="B3242" s="7">
        <v>4.38</v>
      </c>
      <c r="C3242" s="7">
        <v>4.25</v>
      </c>
      <c r="D3242" s="6">
        <f t="shared" si="50"/>
        <v>40209</v>
      </c>
    </row>
    <row r="3243" spans="1:4" x14ac:dyDescent="0.25">
      <c r="A3243" s="6">
        <v>40185</v>
      </c>
      <c r="B3243" s="7">
        <v>4.38</v>
      </c>
      <c r="C3243" s="7">
        <v>4.25</v>
      </c>
      <c r="D3243" s="6">
        <f t="shared" si="50"/>
        <v>40209</v>
      </c>
    </row>
    <row r="3244" spans="1:4" x14ac:dyDescent="0.25">
      <c r="A3244" s="6">
        <v>40186</v>
      </c>
      <c r="B3244" s="7">
        <v>4.3899999999999997</v>
      </c>
      <c r="C3244" s="7">
        <v>4.26</v>
      </c>
      <c r="D3244" s="6">
        <f t="shared" si="50"/>
        <v>40209</v>
      </c>
    </row>
    <row r="3245" spans="1:4" x14ac:dyDescent="0.25">
      <c r="A3245" s="6">
        <v>40189</v>
      </c>
      <c r="B3245" s="7">
        <v>4.3899999999999997</v>
      </c>
      <c r="C3245" s="7">
        <v>4.2699999999999996</v>
      </c>
      <c r="D3245" s="6">
        <f t="shared" si="50"/>
        <v>40209</v>
      </c>
    </row>
    <row r="3246" spans="1:4" x14ac:dyDescent="0.25">
      <c r="A3246" s="6">
        <v>40190</v>
      </c>
      <c r="B3246" s="7">
        <v>4.3899999999999997</v>
      </c>
      <c r="C3246" s="7">
        <v>4.26</v>
      </c>
      <c r="D3246" s="6">
        <f t="shared" si="50"/>
        <v>40209</v>
      </c>
    </row>
    <row r="3247" spans="1:4" x14ac:dyDescent="0.25">
      <c r="A3247" s="6">
        <v>40191</v>
      </c>
      <c r="B3247" s="7">
        <v>4.3899999999999997</v>
      </c>
      <c r="C3247" s="7">
        <v>4.25</v>
      </c>
      <c r="D3247" s="6">
        <f t="shared" si="50"/>
        <v>40209</v>
      </c>
    </row>
    <row r="3248" spans="1:4" x14ac:dyDescent="0.25">
      <c r="A3248" s="6">
        <v>40192</v>
      </c>
      <c r="B3248" s="7">
        <v>4.4000000000000004</v>
      </c>
      <c r="C3248" s="7">
        <v>4.26</v>
      </c>
      <c r="D3248" s="6">
        <f t="shared" si="50"/>
        <v>40209</v>
      </c>
    </row>
    <row r="3249" spans="1:4" x14ac:dyDescent="0.25">
      <c r="A3249" s="6">
        <v>40193</v>
      </c>
      <c r="B3249" s="7">
        <v>4.38</v>
      </c>
      <c r="C3249" s="7">
        <v>4.25</v>
      </c>
      <c r="D3249" s="6">
        <f t="shared" si="50"/>
        <v>40209</v>
      </c>
    </row>
    <row r="3250" spans="1:4" x14ac:dyDescent="0.25">
      <c r="A3250" s="6">
        <v>40196</v>
      </c>
      <c r="B3250" s="7">
        <v>4.37</v>
      </c>
      <c r="C3250" s="7">
        <v>4.24</v>
      </c>
      <c r="D3250" s="6">
        <f t="shared" si="50"/>
        <v>40209</v>
      </c>
    </row>
    <row r="3251" spans="1:4" x14ac:dyDescent="0.25">
      <c r="A3251" s="6">
        <v>40197</v>
      </c>
      <c r="B3251" s="7">
        <v>4.3600000000000003</v>
      </c>
      <c r="C3251" s="7">
        <v>4.2300000000000004</v>
      </c>
      <c r="D3251" s="6">
        <f t="shared" si="50"/>
        <v>40209</v>
      </c>
    </row>
    <row r="3252" spans="1:4" x14ac:dyDescent="0.25">
      <c r="A3252" s="6">
        <v>40198</v>
      </c>
      <c r="B3252" s="7">
        <v>4.3499999999999996</v>
      </c>
      <c r="C3252" s="7">
        <v>4.22</v>
      </c>
      <c r="D3252" s="6">
        <f t="shared" si="50"/>
        <v>40209</v>
      </c>
    </row>
    <row r="3253" spans="1:4" x14ac:dyDescent="0.25">
      <c r="A3253" s="6">
        <v>40199</v>
      </c>
      <c r="B3253" s="7">
        <v>4.34</v>
      </c>
      <c r="C3253" s="7">
        <v>4.22</v>
      </c>
      <c r="D3253" s="6">
        <f t="shared" si="50"/>
        <v>40209</v>
      </c>
    </row>
    <row r="3254" spans="1:4" x14ac:dyDescent="0.25">
      <c r="A3254" s="6">
        <v>40200</v>
      </c>
      <c r="B3254" s="7">
        <v>4.34</v>
      </c>
      <c r="C3254" s="7">
        <v>4.22</v>
      </c>
      <c r="D3254" s="6">
        <f t="shared" si="50"/>
        <v>40209</v>
      </c>
    </row>
    <row r="3255" spans="1:4" x14ac:dyDescent="0.25">
      <c r="A3255" s="6">
        <v>40203</v>
      </c>
      <c r="B3255" s="7">
        <v>4.33</v>
      </c>
      <c r="C3255" s="7">
        <v>4.22</v>
      </c>
      <c r="D3255" s="6">
        <f t="shared" si="50"/>
        <v>40209</v>
      </c>
    </row>
    <row r="3256" spans="1:4" x14ac:dyDescent="0.25">
      <c r="A3256" s="6">
        <v>40204</v>
      </c>
      <c r="B3256" s="7">
        <v>4.32</v>
      </c>
      <c r="C3256" s="7">
        <v>4.22</v>
      </c>
      <c r="D3256" s="6">
        <f t="shared" si="50"/>
        <v>40209</v>
      </c>
    </row>
    <row r="3257" spans="1:4" x14ac:dyDescent="0.25">
      <c r="A3257" s="6">
        <v>40205</v>
      </c>
      <c r="B3257" s="7">
        <v>4.3099999999999996</v>
      </c>
      <c r="C3257" s="7">
        <v>4.2</v>
      </c>
      <c r="D3257" s="6">
        <f t="shared" si="50"/>
        <v>40209</v>
      </c>
    </row>
    <row r="3258" spans="1:4" x14ac:dyDescent="0.25">
      <c r="A3258" s="6">
        <v>40206</v>
      </c>
      <c r="B3258" s="7">
        <v>4.29</v>
      </c>
      <c r="C3258" s="7">
        <v>4.2</v>
      </c>
      <c r="D3258" s="6">
        <f t="shared" si="50"/>
        <v>40209</v>
      </c>
    </row>
    <row r="3259" spans="1:4" x14ac:dyDescent="0.25">
      <c r="A3259" s="6">
        <v>40207</v>
      </c>
      <c r="B3259" s="7">
        <v>4.29</v>
      </c>
      <c r="C3259" s="7">
        <v>4.1900000000000004</v>
      </c>
      <c r="D3259" s="6">
        <f t="shared" si="50"/>
        <v>40209</v>
      </c>
    </row>
    <row r="3260" spans="1:4" x14ac:dyDescent="0.25">
      <c r="A3260" s="6">
        <v>40210</v>
      </c>
      <c r="B3260" s="7">
        <v>4.28</v>
      </c>
      <c r="C3260" s="7">
        <v>4.2</v>
      </c>
      <c r="D3260" s="6">
        <f t="shared" si="50"/>
        <v>40237</v>
      </c>
    </row>
    <row r="3261" spans="1:4" x14ac:dyDescent="0.25">
      <c r="A3261" s="6">
        <v>40211</v>
      </c>
      <c r="B3261" s="7">
        <v>4.3</v>
      </c>
      <c r="C3261" s="7">
        <v>4.2</v>
      </c>
      <c r="D3261" s="6">
        <f t="shared" si="50"/>
        <v>40237</v>
      </c>
    </row>
    <row r="3262" spans="1:4" x14ac:dyDescent="0.25">
      <c r="A3262" s="6">
        <v>40212</v>
      </c>
      <c r="B3262" s="7">
        <v>4.28</v>
      </c>
      <c r="C3262" s="7">
        <v>4.2</v>
      </c>
      <c r="D3262" s="6">
        <f t="shared" si="50"/>
        <v>40237</v>
      </c>
    </row>
    <row r="3263" spans="1:4" x14ac:dyDescent="0.25">
      <c r="A3263" s="6">
        <v>40213</v>
      </c>
      <c r="B3263" s="7">
        <v>4.3</v>
      </c>
      <c r="C3263" s="7">
        <v>4.2</v>
      </c>
      <c r="D3263" s="6">
        <f t="shared" si="50"/>
        <v>40237</v>
      </c>
    </row>
    <row r="3264" spans="1:4" x14ac:dyDescent="0.25">
      <c r="A3264" s="6">
        <v>40214</v>
      </c>
      <c r="B3264" s="7">
        <v>4.29</v>
      </c>
      <c r="C3264" s="7">
        <v>4.2</v>
      </c>
      <c r="D3264" s="6">
        <f t="shared" si="50"/>
        <v>40237</v>
      </c>
    </row>
    <row r="3265" spans="1:4" x14ac:dyDescent="0.25">
      <c r="A3265" s="6">
        <v>40217</v>
      </c>
      <c r="B3265" s="7">
        <v>4.28</v>
      </c>
      <c r="C3265" s="7">
        <v>4.1900000000000004</v>
      </c>
      <c r="D3265" s="6">
        <f t="shared" si="50"/>
        <v>40237</v>
      </c>
    </row>
    <row r="3266" spans="1:4" x14ac:dyDescent="0.25">
      <c r="A3266" s="6">
        <v>40218</v>
      </c>
      <c r="B3266" s="7">
        <v>4.28</v>
      </c>
      <c r="C3266" s="7">
        <v>4.1900000000000004</v>
      </c>
      <c r="D3266" s="6">
        <f t="shared" si="50"/>
        <v>40237</v>
      </c>
    </row>
    <row r="3267" spans="1:4" x14ac:dyDescent="0.25">
      <c r="A3267" s="6">
        <v>40219</v>
      </c>
      <c r="B3267" s="7">
        <v>4.2699999999999996</v>
      </c>
      <c r="C3267" s="7">
        <v>4.17</v>
      </c>
      <c r="D3267" s="6">
        <f t="shared" ref="D3267:D3330" si="51">EOMONTH(A3267,0)</f>
        <v>40237</v>
      </c>
    </row>
    <row r="3268" spans="1:4" x14ac:dyDescent="0.25">
      <c r="A3268" s="6">
        <v>40220</v>
      </c>
      <c r="B3268" s="7">
        <v>4.2699999999999996</v>
      </c>
      <c r="C3268" s="7">
        <v>4.17</v>
      </c>
      <c r="D3268" s="6">
        <f t="shared" si="51"/>
        <v>40237</v>
      </c>
    </row>
    <row r="3269" spans="1:4" x14ac:dyDescent="0.25">
      <c r="A3269" s="6">
        <v>40221</v>
      </c>
      <c r="B3269" s="7">
        <v>4.2699999999999996</v>
      </c>
      <c r="C3269" s="7">
        <v>4.17</v>
      </c>
      <c r="D3269" s="6">
        <f t="shared" si="51"/>
        <v>40237</v>
      </c>
    </row>
    <row r="3270" spans="1:4" x14ac:dyDescent="0.25">
      <c r="A3270" s="6">
        <v>40224</v>
      </c>
      <c r="B3270" s="7">
        <v>4.26</v>
      </c>
      <c r="C3270" s="7">
        <v>4.18</v>
      </c>
      <c r="D3270" s="6">
        <f t="shared" si="51"/>
        <v>40237</v>
      </c>
    </row>
    <row r="3271" spans="1:4" x14ac:dyDescent="0.25">
      <c r="A3271" s="6">
        <v>40225</v>
      </c>
      <c r="B3271" s="7">
        <v>4.26</v>
      </c>
      <c r="C3271" s="7">
        <v>4.16</v>
      </c>
      <c r="D3271" s="6">
        <f t="shared" si="51"/>
        <v>40237</v>
      </c>
    </row>
    <row r="3272" spans="1:4" x14ac:dyDescent="0.25">
      <c r="A3272" s="6">
        <v>40226</v>
      </c>
      <c r="B3272" s="7">
        <v>4.25</v>
      </c>
      <c r="C3272" s="7">
        <v>4.16</v>
      </c>
      <c r="D3272" s="6">
        <f t="shared" si="51"/>
        <v>40237</v>
      </c>
    </row>
    <row r="3273" spans="1:4" x14ac:dyDescent="0.25">
      <c r="A3273" s="6">
        <v>40227</v>
      </c>
      <c r="B3273" s="7">
        <v>4.25</v>
      </c>
      <c r="C3273" s="7">
        <v>4.16</v>
      </c>
      <c r="D3273" s="6">
        <f t="shared" si="51"/>
        <v>40237</v>
      </c>
    </row>
    <row r="3274" spans="1:4" x14ac:dyDescent="0.25">
      <c r="A3274" s="6">
        <v>40228</v>
      </c>
      <c r="B3274" s="7">
        <v>4.25</v>
      </c>
      <c r="C3274" s="7">
        <v>4.16</v>
      </c>
      <c r="D3274" s="6">
        <f t="shared" si="51"/>
        <v>40237</v>
      </c>
    </row>
    <row r="3275" spans="1:4" x14ac:dyDescent="0.25">
      <c r="A3275" s="6">
        <v>40231</v>
      </c>
      <c r="B3275" s="7">
        <v>4.2300000000000004</v>
      </c>
      <c r="C3275" s="7">
        <v>4.1500000000000004</v>
      </c>
      <c r="D3275" s="6">
        <f t="shared" si="51"/>
        <v>40237</v>
      </c>
    </row>
    <row r="3276" spans="1:4" x14ac:dyDescent="0.25">
      <c r="A3276" s="6">
        <v>40232</v>
      </c>
      <c r="B3276" s="7">
        <v>4.24</v>
      </c>
      <c r="C3276" s="7">
        <v>4.1500000000000004</v>
      </c>
      <c r="D3276" s="6">
        <f t="shared" si="51"/>
        <v>40237</v>
      </c>
    </row>
    <row r="3277" spans="1:4" x14ac:dyDescent="0.25">
      <c r="A3277" s="6">
        <v>40233</v>
      </c>
      <c r="B3277" s="7">
        <v>4.24</v>
      </c>
      <c r="C3277" s="7">
        <v>4.1500000000000004</v>
      </c>
      <c r="D3277" s="6">
        <f t="shared" si="51"/>
        <v>40237</v>
      </c>
    </row>
    <row r="3278" spans="1:4" x14ac:dyDescent="0.25">
      <c r="A3278" s="6">
        <v>40234</v>
      </c>
      <c r="B3278" s="7">
        <v>4.24</v>
      </c>
      <c r="C3278" s="7">
        <v>4.1399999999999997</v>
      </c>
      <c r="D3278" s="6">
        <f t="shared" si="51"/>
        <v>40237</v>
      </c>
    </row>
    <row r="3279" spans="1:4" x14ac:dyDescent="0.25">
      <c r="A3279" s="6">
        <v>40235</v>
      </c>
      <c r="B3279" s="7">
        <v>4.25</v>
      </c>
      <c r="C3279" s="7">
        <v>4.1500000000000004</v>
      </c>
      <c r="D3279" s="6">
        <f t="shared" si="51"/>
        <v>40237</v>
      </c>
    </row>
    <row r="3280" spans="1:4" x14ac:dyDescent="0.25">
      <c r="A3280" s="6">
        <v>40238</v>
      </c>
      <c r="B3280" s="7">
        <v>4.25</v>
      </c>
      <c r="C3280" s="7">
        <v>4.1500000000000004</v>
      </c>
      <c r="D3280" s="6">
        <f t="shared" si="51"/>
        <v>40268</v>
      </c>
    </row>
    <row r="3281" spans="1:4" x14ac:dyDescent="0.25">
      <c r="A3281" s="6">
        <v>40239</v>
      </c>
      <c r="B3281" s="7">
        <v>4.25</v>
      </c>
      <c r="C3281" s="7">
        <v>4.1500000000000004</v>
      </c>
      <c r="D3281" s="6">
        <f t="shared" si="51"/>
        <v>40268</v>
      </c>
    </row>
    <row r="3282" spans="1:4" x14ac:dyDescent="0.25">
      <c r="A3282" s="6">
        <v>40240</v>
      </c>
      <c r="B3282" s="7">
        <v>4.2300000000000004</v>
      </c>
      <c r="C3282" s="7">
        <v>4.1500000000000004</v>
      </c>
      <c r="D3282" s="6">
        <f t="shared" si="51"/>
        <v>40268</v>
      </c>
    </row>
    <row r="3283" spans="1:4" x14ac:dyDescent="0.25">
      <c r="A3283" s="6">
        <v>40241</v>
      </c>
      <c r="B3283" s="7">
        <v>4.2300000000000004</v>
      </c>
      <c r="C3283" s="7">
        <v>4.1399999999999997</v>
      </c>
      <c r="D3283" s="6">
        <f t="shared" si="51"/>
        <v>40268</v>
      </c>
    </row>
    <row r="3284" spans="1:4" x14ac:dyDescent="0.25">
      <c r="A3284" s="6">
        <v>40242</v>
      </c>
      <c r="B3284" s="7">
        <v>4.24</v>
      </c>
      <c r="C3284" s="7">
        <v>4.1399999999999997</v>
      </c>
      <c r="D3284" s="6">
        <f t="shared" si="51"/>
        <v>40268</v>
      </c>
    </row>
    <row r="3285" spans="1:4" x14ac:dyDescent="0.25">
      <c r="A3285" s="6">
        <v>40245</v>
      </c>
      <c r="B3285" s="7">
        <v>4.2300000000000004</v>
      </c>
      <c r="C3285" s="7">
        <v>4.13</v>
      </c>
      <c r="D3285" s="6">
        <f t="shared" si="51"/>
        <v>40268</v>
      </c>
    </row>
    <row r="3286" spans="1:4" x14ac:dyDescent="0.25">
      <c r="A3286" s="6">
        <v>40246</v>
      </c>
      <c r="B3286" s="7">
        <v>4.24</v>
      </c>
      <c r="C3286" s="7">
        <v>4.13</v>
      </c>
      <c r="D3286" s="6">
        <f t="shared" si="51"/>
        <v>40268</v>
      </c>
    </row>
    <row r="3287" spans="1:4" x14ac:dyDescent="0.25">
      <c r="A3287" s="6">
        <v>40247</v>
      </c>
      <c r="B3287" s="7">
        <v>4.2300000000000004</v>
      </c>
      <c r="C3287" s="7">
        <v>4.13</v>
      </c>
      <c r="D3287" s="6">
        <f t="shared" si="51"/>
        <v>40268</v>
      </c>
    </row>
    <row r="3288" spans="1:4" x14ac:dyDescent="0.25">
      <c r="A3288" s="6">
        <v>40248</v>
      </c>
      <c r="B3288" s="7">
        <v>4.2300000000000004</v>
      </c>
      <c r="C3288" s="7">
        <v>4.13</v>
      </c>
      <c r="D3288" s="6">
        <f t="shared" si="51"/>
        <v>40268</v>
      </c>
    </row>
    <row r="3289" spans="1:4" x14ac:dyDescent="0.25">
      <c r="A3289" s="6">
        <v>40249</v>
      </c>
      <c r="B3289" s="7">
        <v>4.22</v>
      </c>
      <c r="C3289" s="7">
        <v>4.12</v>
      </c>
      <c r="D3289" s="6">
        <f t="shared" si="51"/>
        <v>40268</v>
      </c>
    </row>
    <row r="3290" spans="1:4" x14ac:dyDescent="0.25">
      <c r="A3290" s="6">
        <v>40252</v>
      </c>
      <c r="B3290" s="7">
        <v>4.2300000000000004</v>
      </c>
      <c r="C3290" s="7">
        <v>4.13</v>
      </c>
      <c r="D3290" s="6">
        <f t="shared" si="51"/>
        <v>40268</v>
      </c>
    </row>
    <row r="3291" spans="1:4" x14ac:dyDescent="0.25">
      <c r="A3291" s="6">
        <v>40253</v>
      </c>
      <c r="B3291" s="7">
        <v>4.2300000000000004</v>
      </c>
      <c r="C3291" s="7">
        <v>4.12</v>
      </c>
      <c r="D3291" s="6">
        <f t="shared" si="51"/>
        <v>40268</v>
      </c>
    </row>
    <row r="3292" spans="1:4" x14ac:dyDescent="0.25">
      <c r="A3292" s="6">
        <v>40254</v>
      </c>
      <c r="B3292" s="7">
        <v>4.24</v>
      </c>
      <c r="C3292" s="7">
        <v>4.1399999999999997</v>
      </c>
      <c r="D3292" s="6">
        <f t="shared" si="51"/>
        <v>40268</v>
      </c>
    </row>
    <row r="3293" spans="1:4" x14ac:dyDescent="0.25">
      <c r="A3293" s="6">
        <v>40255</v>
      </c>
      <c r="B3293" s="7">
        <v>4.2300000000000004</v>
      </c>
      <c r="C3293" s="7">
        <v>4.12</v>
      </c>
      <c r="D3293" s="6">
        <f t="shared" si="51"/>
        <v>40268</v>
      </c>
    </row>
    <row r="3294" spans="1:4" x14ac:dyDescent="0.25">
      <c r="A3294" s="6">
        <v>40256</v>
      </c>
      <c r="B3294" s="7">
        <v>4.2300000000000004</v>
      </c>
      <c r="C3294" s="7">
        <v>4.12</v>
      </c>
      <c r="D3294" s="6">
        <f t="shared" si="51"/>
        <v>40268</v>
      </c>
    </row>
    <row r="3295" spans="1:4" x14ac:dyDescent="0.25">
      <c r="A3295" s="6">
        <v>40259</v>
      </c>
      <c r="B3295" s="7">
        <v>4.24</v>
      </c>
      <c r="C3295" s="7">
        <v>4.13</v>
      </c>
      <c r="D3295" s="6">
        <f t="shared" si="51"/>
        <v>40268</v>
      </c>
    </row>
    <row r="3296" spans="1:4" x14ac:dyDescent="0.25">
      <c r="A3296" s="6">
        <v>40260</v>
      </c>
      <c r="B3296" s="7">
        <v>4.2300000000000004</v>
      </c>
      <c r="C3296" s="7">
        <v>4.12</v>
      </c>
      <c r="D3296" s="6">
        <f t="shared" si="51"/>
        <v>40268</v>
      </c>
    </row>
    <row r="3297" spans="1:4" x14ac:dyDescent="0.25">
      <c r="A3297" s="6">
        <v>40261</v>
      </c>
      <c r="B3297" s="7">
        <v>4.2300000000000004</v>
      </c>
      <c r="C3297" s="7">
        <v>4.12</v>
      </c>
      <c r="D3297" s="6">
        <f t="shared" si="51"/>
        <v>40268</v>
      </c>
    </row>
    <row r="3298" spans="1:4" x14ac:dyDescent="0.25">
      <c r="A3298" s="6">
        <v>40262</v>
      </c>
      <c r="B3298" s="7">
        <v>4.22</v>
      </c>
      <c r="C3298" s="7">
        <v>4.12</v>
      </c>
      <c r="D3298" s="6">
        <f t="shared" si="51"/>
        <v>40268</v>
      </c>
    </row>
    <row r="3299" spans="1:4" x14ac:dyDescent="0.25">
      <c r="A3299" s="6">
        <v>40263</v>
      </c>
      <c r="B3299" s="7">
        <v>4.2300000000000004</v>
      </c>
      <c r="C3299" s="7">
        <v>4.13</v>
      </c>
      <c r="D3299" s="6">
        <f t="shared" si="51"/>
        <v>40268</v>
      </c>
    </row>
    <row r="3300" spans="1:4" x14ac:dyDescent="0.25">
      <c r="A3300" s="6">
        <v>40266</v>
      </c>
      <c r="B3300" s="7">
        <v>4.2300000000000004</v>
      </c>
      <c r="C3300" s="7">
        <v>4.13</v>
      </c>
      <c r="D3300" s="6">
        <f t="shared" si="51"/>
        <v>40268</v>
      </c>
    </row>
    <row r="3301" spans="1:4" x14ac:dyDescent="0.25">
      <c r="A3301" s="6">
        <v>40267</v>
      </c>
      <c r="B3301" s="7">
        <v>4.2300000000000004</v>
      </c>
      <c r="C3301" s="7">
        <v>4.12</v>
      </c>
      <c r="D3301" s="6">
        <f t="shared" si="51"/>
        <v>40268</v>
      </c>
    </row>
    <row r="3302" spans="1:4" x14ac:dyDescent="0.25">
      <c r="A3302" s="6">
        <v>40268</v>
      </c>
      <c r="B3302" s="7">
        <v>4.21</v>
      </c>
      <c r="C3302" s="7">
        <v>4.0999999999999996</v>
      </c>
      <c r="D3302" s="6">
        <f t="shared" si="51"/>
        <v>40268</v>
      </c>
    </row>
    <row r="3303" spans="1:4" x14ac:dyDescent="0.25">
      <c r="A3303" s="6">
        <v>40269</v>
      </c>
      <c r="B3303" s="7">
        <v>4.1900000000000004</v>
      </c>
      <c r="C3303" s="7">
        <v>4.05</v>
      </c>
      <c r="D3303" s="6">
        <f t="shared" si="51"/>
        <v>40298</v>
      </c>
    </row>
    <row r="3304" spans="1:4" x14ac:dyDescent="0.25">
      <c r="A3304" s="6">
        <v>40274</v>
      </c>
      <c r="B3304" s="7">
        <v>4.1900000000000004</v>
      </c>
      <c r="C3304" s="7">
        <v>4.05</v>
      </c>
      <c r="D3304" s="6">
        <f t="shared" si="51"/>
        <v>40298</v>
      </c>
    </row>
    <row r="3305" spans="1:4" x14ac:dyDescent="0.25">
      <c r="A3305" s="6">
        <v>40275</v>
      </c>
      <c r="B3305" s="7">
        <v>4.17</v>
      </c>
      <c r="C3305" s="7">
        <v>4.03</v>
      </c>
      <c r="D3305" s="6">
        <f t="shared" si="51"/>
        <v>40298</v>
      </c>
    </row>
    <row r="3306" spans="1:4" x14ac:dyDescent="0.25">
      <c r="A3306" s="6">
        <v>40276</v>
      </c>
      <c r="B3306" s="7">
        <v>4.17</v>
      </c>
      <c r="C3306" s="7">
        <v>4</v>
      </c>
      <c r="D3306" s="6">
        <f t="shared" si="51"/>
        <v>40298</v>
      </c>
    </row>
    <row r="3307" spans="1:4" x14ac:dyDescent="0.25">
      <c r="A3307" s="6">
        <v>40277</v>
      </c>
      <c r="B3307" s="7">
        <v>4.1399999999999997</v>
      </c>
      <c r="C3307" s="7">
        <v>3.96</v>
      </c>
      <c r="D3307" s="6">
        <f t="shared" si="51"/>
        <v>40298</v>
      </c>
    </row>
    <row r="3308" spans="1:4" x14ac:dyDescent="0.25">
      <c r="A3308" s="6">
        <v>40280</v>
      </c>
      <c r="B3308" s="7">
        <v>4.12</v>
      </c>
      <c r="C3308" s="7">
        <v>3.93</v>
      </c>
      <c r="D3308" s="6">
        <f t="shared" si="51"/>
        <v>40298</v>
      </c>
    </row>
    <row r="3309" spans="1:4" x14ac:dyDescent="0.25">
      <c r="A3309" s="6">
        <v>40281</v>
      </c>
      <c r="B3309" s="7">
        <v>4.12</v>
      </c>
      <c r="C3309" s="7">
        <v>3.92</v>
      </c>
      <c r="D3309" s="6">
        <f t="shared" si="51"/>
        <v>40298</v>
      </c>
    </row>
    <row r="3310" spans="1:4" x14ac:dyDescent="0.25">
      <c r="A3310" s="6">
        <v>40282</v>
      </c>
      <c r="B3310" s="7">
        <v>4.09</v>
      </c>
      <c r="C3310" s="7">
        <v>3.9</v>
      </c>
      <c r="D3310" s="6">
        <f t="shared" si="51"/>
        <v>40298</v>
      </c>
    </row>
    <row r="3311" spans="1:4" x14ac:dyDescent="0.25">
      <c r="A3311" s="6">
        <v>40283</v>
      </c>
      <c r="B3311" s="7">
        <v>4.08</v>
      </c>
      <c r="C3311" s="7">
        <v>3.89</v>
      </c>
      <c r="D3311" s="6">
        <f t="shared" si="51"/>
        <v>40298</v>
      </c>
    </row>
    <row r="3312" spans="1:4" x14ac:dyDescent="0.25">
      <c r="A3312" s="6">
        <v>40284</v>
      </c>
      <c r="B3312" s="7">
        <v>4.07</v>
      </c>
      <c r="C3312" s="7">
        <v>3.89</v>
      </c>
      <c r="D3312" s="6">
        <f t="shared" si="51"/>
        <v>40298</v>
      </c>
    </row>
    <row r="3313" spans="1:4" x14ac:dyDescent="0.25">
      <c r="A3313" s="6">
        <v>40287</v>
      </c>
      <c r="B3313" s="7">
        <v>4.07</v>
      </c>
      <c r="C3313" s="7">
        <v>3.89</v>
      </c>
      <c r="D3313" s="6">
        <f t="shared" si="51"/>
        <v>40298</v>
      </c>
    </row>
    <row r="3314" spans="1:4" x14ac:dyDescent="0.25">
      <c r="A3314" s="6">
        <v>40288</v>
      </c>
      <c r="B3314" s="7">
        <v>4.05</v>
      </c>
      <c r="C3314" s="7">
        <v>3.88</v>
      </c>
      <c r="D3314" s="6">
        <f t="shared" si="51"/>
        <v>40298</v>
      </c>
    </row>
    <row r="3315" spans="1:4" x14ac:dyDescent="0.25">
      <c r="A3315" s="6">
        <v>40289</v>
      </c>
      <c r="B3315" s="7">
        <v>4.05</v>
      </c>
      <c r="C3315" s="7">
        <v>3.87</v>
      </c>
      <c r="D3315" s="6">
        <f t="shared" si="51"/>
        <v>40298</v>
      </c>
    </row>
    <row r="3316" spans="1:4" x14ac:dyDescent="0.25">
      <c r="A3316" s="6">
        <v>40290</v>
      </c>
      <c r="B3316" s="7">
        <v>4.04</v>
      </c>
      <c r="C3316" s="7">
        <v>3.87</v>
      </c>
      <c r="D3316" s="6">
        <f t="shared" si="51"/>
        <v>40298</v>
      </c>
    </row>
    <row r="3317" spans="1:4" x14ac:dyDescent="0.25">
      <c r="A3317" s="6">
        <v>40291</v>
      </c>
      <c r="B3317" s="7">
        <v>4.0199999999999996</v>
      </c>
      <c r="C3317" s="7">
        <v>3.87</v>
      </c>
      <c r="D3317" s="6">
        <f t="shared" si="51"/>
        <v>40298</v>
      </c>
    </row>
    <row r="3318" spans="1:4" x14ac:dyDescent="0.25">
      <c r="A3318" s="6">
        <v>40294</v>
      </c>
      <c r="B3318" s="7">
        <v>4.0199999999999996</v>
      </c>
      <c r="C3318" s="7">
        <v>3.87</v>
      </c>
      <c r="D3318" s="6">
        <f t="shared" si="51"/>
        <v>40298</v>
      </c>
    </row>
    <row r="3319" spans="1:4" x14ac:dyDescent="0.25">
      <c r="A3319" s="6">
        <v>40295</v>
      </c>
      <c r="B3319" s="7">
        <v>4.0199999999999996</v>
      </c>
      <c r="C3319" s="7">
        <v>3.86</v>
      </c>
      <c r="D3319" s="6">
        <f t="shared" si="51"/>
        <v>40298</v>
      </c>
    </row>
    <row r="3320" spans="1:4" x14ac:dyDescent="0.25">
      <c r="A3320" s="6">
        <v>40296</v>
      </c>
      <c r="B3320" s="7">
        <v>4.0199999999999996</v>
      </c>
      <c r="C3320" s="7">
        <v>3.86</v>
      </c>
      <c r="D3320" s="6">
        <f t="shared" si="51"/>
        <v>40298</v>
      </c>
    </row>
    <row r="3321" spans="1:4" x14ac:dyDescent="0.25">
      <c r="A3321" s="6">
        <v>40297</v>
      </c>
      <c r="B3321" s="7">
        <v>4.0199999999999996</v>
      </c>
      <c r="C3321" s="7">
        <v>3.86</v>
      </c>
      <c r="D3321" s="6">
        <f t="shared" si="51"/>
        <v>40298</v>
      </c>
    </row>
    <row r="3322" spans="1:4" x14ac:dyDescent="0.25">
      <c r="A3322" s="6">
        <v>40298</v>
      </c>
      <c r="B3322" s="7">
        <v>4.0199999999999996</v>
      </c>
      <c r="C3322" s="7">
        <v>3.86</v>
      </c>
      <c r="D3322" s="6">
        <f t="shared" si="51"/>
        <v>40298</v>
      </c>
    </row>
    <row r="3323" spans="1:4" x14ac:dyDescent="0.25">
      <c r="A3323" s="6">
        <v>40302</v>
      </c>
      <c r="B3323" s="7">
        <v>4.0199999999999996</v>
      </c>
      <c r="C3323" s="7">
        <v>3.86</v>
      </c>
      <c r="D3323" s="6">
        <f t="shared" si="51"/>
        <v>40329</v>
      </c>
    </row>
    <row r="3324" spans="1:4" x14ac:dyDescent="0.25">
      <c r="A3324" s="6">
        <v>40303</v>
      </c>
      <c r="B3324" s="7">
        <v>4.0199999999999996</v>
      </c>
      <c r="C3324" s="7">
        <v>3.87</v>
      </c>
      <c r="D3324" s="6">
        <f t="shared" si="51"/>
        <v>40329</v>
      </c>
    </row>
    <row r="3325" spans="1:4" x14ac:dyDescent="0.25">
      <c r="A3325" s="6">
        <v>40304</v>
      </c>
      <c r="B3325" s="7">
        <v>4.0199999999999996</v>
      </c>
      <c r="C3325" s="7">
        <v>3.87</v>
      </c>
      <c r="D3325" s="6">
        <f t="shared" si="51"/>
        <v>40329</v>
      </c>
    </row>
    <row r="3326" spans="1:4" x14ac:dyDescent="0.25">
      <c r="A3326" s="6">
        <v>40305</v>
      </c>
      <c r="B3326" s="7">
        <v>4.0199999999999996</v>
      </c>
      <c r="C3326" s="7">
        <v>3.87</v>
      </c>
      <c r="D3326" s="6">
        <f t="shared" si="51"/>
        <v>40329</v>
      </c>
    </row>
    <row r="3327" spans="1:4" x14ac:dyDescent="0.25">
      <c r="A3327" s="6">
        <v>40308</v>
      </c>
      <c r="B3327" s="7">
        <v>4</v>
      </c>
      <c r="C3327" s="7">
        <v>3.85</v>
      </c>
      <c r="D3327" s="6">
        <f t="shared" si="51"/>
        <v>40329</v>
      </c>
    </row>
    <row r="3328" spans="1:4" x14ac:dyDescent="0.25">
      <c r="A3328" s="6">
        <v>40309</v>
      </c>
      <c r="B3328" s="7">
        <v>4.0199999999999996</v>
      </c>
      <c r="C3328" s="7">
        <v>3.86</v>
      </c>
      <c r="D3328" s="6">
        <f t="shared" si="51"/>
        <v>40329</v>
      </c>
    </row>
    <row r="3329" spans="1:4" x14ac:dyDescent="0.25">
      <c r="A3329" s="6">
        <v>40310</v>
      </c>
      <c r="B3329" s="7">
        <v>4.01</v>
      </c>
      <c r="C3329" s="7">
        <v>3.85</v>
      </c>
      <c r="D3329" s="6">
        <f t="shared" si="51"/>
        <v>40329</v>
      </c>
    </row>
    <row r="3330" spans="1:4" x14ac:dyDescent="0.25">
      <c r="A3330" s="6">
        <v>40311</v>
      </c>
      <c r="B3330" s="7">
        <v>4.0199999999999996</v>
      </c>
      <c r="C3330" s="7">
        <v>3.85</v>
      </c>
      <c r="D3330" s="6">
        <f t="shared" si="51"/>
        <v>40329</v>
      </c>
    </row>
    <row r="3331" spans="1:4" x14ac:dyDescent="0.25">
      <c r="A3331" s="6">
        <v>40312</v>
      </c>
      <c r="B3331" s="7">
        <v>4</v>
      </c>
      <c r="C3331" s="7">
        <v>3.85</v>
      </c>
      <c r="D3331" s="6">
        <f t="shared" ref="D3331:D3394" si="52">EOMONTH(A3331,0)</f>
        <v>40329</v>
      </c>
    </row>
    <row r="3332" spans="1:4" x14ac:dyDescent="0.25">
      <c r="A3332" s="6">
        <v>40315</v>
      </c>
      <c r="B3332" s="7">
        <v>4.01</v>
      </c>
      <c r="C3332" s="7">
        <v>3.84</v>
      </c>
      <c r="D3332" s="6">
        <f t="shared" si="52"/>
        <v>40329</v>
      </c>
    </row>
    <row r="3333" spans="1:4" x14ac:dyDescent="0.25">
      <c r="A3333" s="6">
        <v>40316</v>
      </c>
      <c r="B3333" s="7">
        <v>4.01</v>
      </c>
      <c r="C3333" s="7">
        <v>3.85</v>
      </c>
      <c r="D3333" s="6">
        <f t="shared" si="52"/>
        <v>40329</v>
      </c>
    </row>
    <row r="3334" spans="1:4" x14ac:dyDescent="0.25">
      <c r="A3334" s="6">
        <v>40317</v>
      </c>
      <c r="B3334" s="7">
        <v>4</v>
      </c>
      <c r="C3334" s="7">
        <v>3.85</v>
      </c>
      <c r="D3334" s="6">
        <f t="shared" si="52"/>
        <v>40329</v>
      </c>
    </row>
    <row r="3335" spans="1:4" x14ac:dyDescent="0.25">
      <c r="A3335" s="6">
        <v>40318</v>
      </c>
      <c r="B3335" s="7">
        <v>4</v>
      </c>
      <c r="C3335" s="7">
        <v>3.84</v>
      </c>
      <c r="D3335" s="6">
        <f t="shared" si="52"/>
        <v>40329</v>
      </c>
    </row>
    <row r="3336" spans="1:4" x14ac:dyDescent="0.25">
      <c r="A3336" s="6">
        <v>40319</v>
      </c>
      <c r="B3336" s="7">
        <v>4</v>
      </c>
      <c r="C3336" s="7">
        <v>3.85</v>
      </c>
      <c r="D3336" s="6">
        <f t="shared" si="52"/>
        <v>40329</v>
      </c>
    </row>
    <row r="3337" spans="1:4" x14ac:dyDescent="0.25">
      <c r="A3337" s="6">
        <v>40322</v>
      </c>
      <c r="B3337" s="7">
        <v>4</v>
      </c>
      <c r="C3337" s="7">
        <v>3.85</v>
      </c>
      <c r="D3337" s="6">
        <f t="shared" si="52"/>
        <v>40329</v>
      </c>
    </row>
    <row r="3338" spans="1:4" x14ac:dyDescent="0.25">
      <c r="A3338" s="6">
        <v>40323</v>
      </c>
      <c r="B3338" s="7">
        <v>4</v>
      </c>
      <c r="C3338" s="7">
        <v>3.85</v>
      </c>
      <c r="D3338" s="6">
        <f t="shared" si="52"/>
        <v>40329</v>
      </c>
    </row>
    <row r="3339" spans="1:4" x14ac:dyDescent="0.25">
      <c r="A3339" s="6">
        <v>40324</v>
      </c>
      <c r="B3339" s="7">
        <v>4</v>
      </c>
      <c r="C3339" s="7">
        <v>3.85</v>
      </c>
      <c r="D3339" s="6">
        <f t="shared" si="52"/>
        <v>40329</v>
      </c>
    </row>
    <row r="3340" spans="1:4" x14ac:dyDescent="0.25">
      <c r="A3340" s="6">
        <v>40325</v>
      </c>
      <c r="B3340" s="7">
        <v>4</v>
      </c>
      <c r="C3340" s="7">
        <v>3.85</v>
      </c>
      <c r="D3340" s="6">
        <f t="shared" si="52"/>
        <v>40329</v>
      </c>
    </row>
    <row r="3341" spans="1:4" x14ac:dyDescent="0.25">
      <c r="A3341" s="6">
        <v>40326</v>
      </c>
      <c r="B3341" s="7">
        <v>4</v>
      </c>
      <c r="C3341" s="7">
        <v>3.86</v>
      </c>
      <c r="D3341" s="6">
        <f t="shared" si="52"/>
        <v>40329</v>
      </c>
    </row>
    <row r="3342" spans="1:4" x14ac:dyDescent="0.25">
      <c r="A3342" s="6">
        <v>40329</v>
      </c>
      <c r="B3342" s="7">
        <v>4.01</v>
      </c>
      <c r="C3342" s="7">
        <v>3.86</v>
      </c>
      <c r="D3342" s="6">
        <f t="shared" si="52"/>
        <v>40329</v>
      </c>
    </row>
    <row r="3343" spans="1:4" x14ac:dyDescent="0.25">
      <c r="A3343" s="6">
        <v>40330</v>
      </c>
      <c r="B3343" s="7">
        <v>4.01</v>
      </c>
      <c r="C3343" s="7">
        <v>3.86</v>
      </c>
      <c r="D3343" s="6">
        <f t="shared" si="52"/>
        <v>40359</v>
      </c>
    </row>
    <row r="3344" spans="1:4" x14ac:dyDescent="0.25">
      <c r="A3344" s="6">
        <v>40331</v>
      </c>
      <c r="B3344" s="7">
        <v>4.01</v>
      </c>
      <c r="C3344" s="7">
        <v>3.85</v>
      </c>
      <c r="D3344" s="6">
        <f t="shared" si="52"/>
        <v>40359</v>
      </c>
    </row>
    <row r="3345" spans="1:4" x14ac:dyDescent="0.25">
      <c r="A3345" s="6">
        <v>40333</v>
      </c>
      <c r="B3345" s="7">
        <v>4</v>
      </c>
      <c r="C3345" s="7">
        <v>3.86</v>
      </c>
      <c r="D3345" s="6">
        <f t="shared" si="52"/>
        <v>40359</v>
      </c>
    </row>
    <row r="3346" spans="1:4" x14ac:dyDescent="0.25">
      <c r="A3346" s="6">
        <v>40336</v>
      </c>
      <c r="B3346" s="7">
        <v>4</v>
      </c>
      <c r="C3346" s="7">
        <v>3.85</v>
      </c>
      <c r="D3346" s="6">
        <f t="shared" si="52"/>
        <v>40359</v>
      </c>
    </row>
    <row r="3347" spans="1:4" x14ac:dyDescent="0.25">
      <c r="A3347" s="6">
        <v>40337</v>
      </c>
      <c r="B3347" s="7">
        <v>4.01</v>
      </c>
      <c r="C3347" s="7">
        <v>3.86</v>
      </c>
      <c r="D3347" s="6">
        <f t="shared" si="52"/>
        <v>40359</v>
      </c>
    </row>
    <row r="3348" spans="1:4" x14ac:dyDescent="0.25">
      <c r="A3348" s="6">
        <v>40338</v>
      </c>
      <c r="B3348" s="7">
        <v>4</v>
      </c>
      <c r="C3348" s="7">
        <v>3.85</v>
      </c>
      <c r="D3348" s="6">
        <f t="shared" si="52"/>
        <v>40359</v>
      </c>
    </row>
    <row r="3349" spans="1:4" x14ac:dyDescent="0.25">
      <c r="A3349" s="6">
        <v>40339</v>
      </c>
      <c r="B3349" s="7">
        <v>4</v>
      </c>
      <c r="C3349" s="7">
        <v>3.85</v>
      </c>
      <c r="D3349" s="6">
        <f t="shared" si="52"/>
        <v>40359</v>
      </c>
    </row>
    <row r="3350" spans="1:4" x14ac:dyDescent="0.25">
      <c r="A3350" s="6">
        <v>40340</v>
      </c>
      <c r="B3350" s="7">
        <v>4.01</v>
      </c>
      <c r="C3350" s="7">
        <v>3.87</v>
      </c>
      <c r="D3350" s="6">
        <f t="shared" si="52"/>
        <v>40359</v>
      </c>
    </row>
    <row r="3351" spans="1:4" x14ac:dyDescent="0.25">
      <c r="A3351" s="6">
        <v>40343</v>
      </c>
      <c r="B3351" s="7">
        <v>4.01</v>
      </c>
      <c r="C3351" s="7">
        <v>3.86</v>
      </c>
      <c r="D3351" s="6">
        <f t="shared" si="52"/>
        <v>40359</v>
      </c>
    </row>
    <row r="3352" spans="1:4" x14ac:dyDescent="0.25">
      <c r="A3352" s="6">
        <v>40344</v>
      </c>
      <c r="B3352" s="7">
        <v>4.01</v>
      </c>
      <c r="C3352" s="7">
        <v>3.86</v>
      </c>
      <c r="D3352" s="6">
        <f t="shared" si="52"/>
        <v>40359</v>
      </c>
    </row>
    <row r="3353" spans="1:4" x14ac:dyDescent="0.25">
      <c r="A3353" s="6">
        <v>40345</v>
      </c>
      <c r="B3353" s="7">
        <v>3.99</v>
      </c>
      <c r="C3353" s="7">
        <v>3.85</v>
      </c>
      <c r="D3353" s="6">
        <f t="shared" si="52"/>
        <v>40359</v>
      </c>
    </row>
    <row r="3354" spans="1:4" x14ac:dyDescent="0.25">
      <c r="A3354" s="6">
        <v>40346</v>
      </c>
      <c r="B3354" s="7">
        <v>3.99</v>
      </c>
      <c r="C3354" s="7">
        <v>3.86</v>
      </c>
      <c r="D3354" s="6">
        <f t="shared" si="52"/>
        <v>40359</v>
      </c>
    </row>
    <row r="3355" spans="1:4" x14ac:dyDescent="0.25">
      <c r="A3355" s="6">
        <v>40347</v>
      </c>
      <c r="B3355" s="7">
        <v>3.99</v>
      </c>
      <c r="C3355" s="7">
        <v>3.84</v>
      </c>
      <c r="D3355" s="6">
        <f t="shared" si="52"/>
        <v>40359</v>
      </c>
    </row>
    <row r="3356" spans="1:4" x14ac:dyDescent="0.25">
      <c r="A3356" s="6">
        <v>40350</v>
      </c>
      <c r="B3356" s="7">
        <v>3.99</v>
      </c>
      <c r="C3356" s="7">
        <v>3.85</v>
      </c>
      <c r="D3356" s="6">
        <f t="shared" si="52"/>
        <v>40359</v>
      </c>
    </row>
    <row r="3357" spans="1:4" x14ac:dyDescent="0.25">
      <c r="A3357" s="6">
        <v>40351</v>
      </c>
      <c r="B3357" s="7">
        <v>3.99</v>
      </c>
      <c r="C3357" s="7">
        <v>3.85</v>
      </c>
      <c r="D3357" s="6">
        <f t="shared" si="52"/>
        <v>40359</v>
      </c>
    </row>
    <row r="3358" spans="1:4" x14ac:dyDescent="0.25">
      <c r="A3358" s="6">
        <v>40352</v>
      </c>
      <c r="B3358" s="7">
        <v>3.99</v>
      </c>
      <c r="C3358" s="7">
        <v>3.86</v>
      </c>
      <c r="D3358" s="6">
        <f t="shared" si="52"/>
        <v>40359</v>
      </c>
    </row>
    <row r="3359" spans="1:4" x14ac:dyDescent="0.25">
      <c r="A3359" s="6">
        <v>40353</v>
      </c>
      <c r="B3359" s="7">
        <v>3.99</v>
      </c>
      <c r="C3359" s="7">
        <v>3.85</v>
      </c>
      <c r="D3359" s="6">
        <f t="shared" si="52"/>
        <v>40359</v>
      </c>
    </row>
    <row r="3360" spans="1:4" x14ac:dyDescent="0.25">
      <c r="A3360" s="6">
        <v>40354</v>
      </c>
      <c r="B3360" s="7">
        <v>3.99</v>
      </c>
      <c r="C3360" s="7">
        <v>3.85</v>
      </c>
      <c r="D3360" s="6">
        <f t="shared" si="52"/>
        <v>40359</v>
      </c>
    </row>
    <row r="3361" spans="1:4" x14ac:dyDescent="0.25">
      <c r="A3361" s="6">
        <v>40357</v>
      </c>
      <c r="B3361" s="7">
        <v>3.99</v>
      </c>
      <c r="C3361" s="7">
        <v>3.85</v>
      </c>
      <c r="D3361" s="6">
        <f t="shared" si="52"/>
        <v>40359</v>
      </c>
    </row>
    <row r="3362" spans="1:4" x14ac:dyDescent="0.25">
      <c r="A3362" s="6">
        <v>40358</v>
      </c>
      <c r="B3362" s="7">
        <v>4</v>
      </c>
      <c r="C3362" s="7">
        <v>3.86</v>
      </c>
      <c r="D3362" s="6">
        <f t="shared" si="52"/>
        <v>40359</v>
      </c>
    </row>
    <row r="3363" spans="1:4" x14ac:dyDescent="0.25">
      <c r="A3363" s="6">
        <v>40359</v>
      </c>
      <c r="B3363" s="7">
        <v>4</v>
      </c>
      <c r="C3363" s="7">
        <v>3.87</v>
      </c>
      <c r="D3363" s="6">
        <f t="shared" si="52"/>
        <v>40359</v>
      </c>
    </row>
    <row r="3364" spans="1:4" x14ac:dyDescent="0.25">
      <c r="A3364" s="6">
        <v>40360</v>
      </c>
      <c r="B3364" s="7">
        <v>4.01</v>
      </c>
      <c r="C3364" s="7">
        <v>3.87</v>
      </c>
      <c r="D3364" s="6">
        <f t="shared" si="52"/>
        <v>40390</v>
      </c>
    </row>
    <row r="3365" spans="1:4" x14ac:dyDescent="0.25">
      <c r="A3365" s="6">
        <v>40361</v>
      </c>
      <c r="B3365" s="7">
        <v>4</v>
      </c>
      <c r="C3365" s="7">
        <v>3.85</v>
      </c>
      <c r="D3365" s="6">
        <f t="shared" si="52"/>
        <v>40390</v>
      </c>
    </row>
    <row r="3366" spans="1:4" x14ac:dyDescent="0.25">
      <c r="A3366" s="6">
        <v>40364</v>
      </c>
      <c r="B3366" s="7">
        <v>4</v>
      </c>
      <c r="C3366" s="7">
        <v>3.85</v>
      </c>
      <c r="D3366" s="6">
        <f t="shared" si="52"/>
        <v>40390</v>
      </c>
    </row>
    <row r="3367" spans="1:4" x14ac:dyDescent="0.25">
      <c r="A3367" s="6">
        <v>40365</v>
      </c>
      <c r="B3367" s="7">
        <v>4</v>
      </c>
      <c r="C3367" s="7">
        <v>3.84</v>
      </c>
      <c r="D3367" s="6">
        <f t="shared" si="52"/>
        <v>40390</v>
      </c>
    </row>
    <row r="3368" spans="1:4" x14ac:dyDescent="0.25">
      <c r="A3368" s="6">
        <v>40366</v>
      </c>
      <c r="B3368" s="7">
        <v>3.99</v>
      </c>
      <c r="C3368" s="7">
        <v>3.85</v>
      </c>
      <c r="D3368" s="6">
        <f t="shared" si="52"/>
        <v>40390</v>
      </c>
    </row>
    <row r="3369" spans="1:4" x14ac:dyDescent="0.25">
      <c r="A3369" s="6">
        <v>40367</v>
      </c>
      <c r="B3369" s="7">
        <v>4</v>
      </c>
      <c r="C3369" s="7">
        <v>3.85</v>
      </c>
      <c r="D3369" s="6">
        <f t="shared" si="52"/>
        <v>40390</v>
      </c>
    </row>
    <row r="3370" spans="1:4" x14ac:dyDescent="0.25">
      <c r="A3370" s="6">
        <v>40368</v>
      </c>
      <c r="B3370" s="7">
        <v>4</v>
      </c>
      <c r="C3370" s="7">
        <v>3.85</v>
      </c>
      <c r="D3370" s="6">
        <f t="shared" si="52"/>
        <v>40390</v>
      </c>
    </row>
    <row r="3371" spans="1:4" x14ac:dyDescent="0.25">
      <c r="A3371" s="6">
        <v>40371</v>
      </c>
      <c r="B3371" s="7">
        <v>4</v>
      </c>
      <c r="C3371" s="7">
        <v>3.86</v>
      </c>
      <c r="D3371" s="6">
        <f t="shared" si="52"/>
        <v>40390</v>
      </c>
    </row>
    <row r="3372" spans="1:4" x14ac:dyDescent="0.25">
      <c r="A3372" s="6">
        <v>40372</v>
      </c>
      <c r="B3372" s="7">
        <v>4</v>
      </c>
      <c r="C3372" s="7">
        <v>3.86</v>
      </c>
      <c r="D3372" s="6">
        <f t="shared" si="52"/>
        <v>40390</v>
      </c>
    </row>
    <row r="3373" spans="1:4" x14ac:dyDescent="0.25">
      <c r="A3373" s="6">
        <v>40373</v>
      </c>
      <c r="B3373" s="7">
        <v>3.99</v>
      </c>
      <c r="C3373" s="7">
        <v>3.84</v>
      </c>
      <c r="D3373" s="6">
        <f t="shared" si="52"/>
        <v>40390</v>
      </c>
    </row>
    <row r="3374" spans="1:4" x14ac:dyDescent="0.25">
      <c r="A3374" s="6">
        <v>40374</v>
      </c>
      <c r="B3374" s="7">
        <v>4</v>
      </c>
      <c r="C3374" s="7">
        <v>3.84</v>
      </c>
      <c r="D3374" s="6">
        <f t="shared" si="52"/>
        <v>40390</v>
      </c>
    </row>
    <row r="3375" spans="1:4" x14ac:dyDescent="0.25">
      <c r="A3375" s="6">
        <v>40375</v>
      </c>
      <c r="B3375" s="7">
        <v>4</v>
      </c>
      <c r="C3375" s="7">
        <v>3.84</v>
      </c>
      <c r="D3375" s="6">
        <f t="shared" si="52"/>
        <v>40390</v>
      </c>
    </row>
    <row r="3376" spans="1:4" x14ac:dyDescent="0.25">
      <c r="A3376" s="6">
        <v>40378</v>
      </c>
      <c r="B3376" s="7">
        <v>3.99</v>
      </c>
      <c r="C3376" s="7">
        <v>3.83</v>
      </c>
      <c r="D3376" s="6">
        <f t="shared" si="52"/>
        <v>40390</v>
      </c>
    </row>
    <row r="3377" spans="1:4" x14ac:dyDescent="0.25">
      <c r="A3377" s="6">
        <v>40379</v>
      </c>
      <c r="B3377" s="7">
        <v>3.99</v>
      </c>
      <c r="C3377" s="7">
        <v>3.82</v>
      </c>
      <c r="D3377" s="6">
        <f t="shared" si="52"/>
        <v>40390</v>
      </c>
    </row>
    <row r="3378" spans="1:4" x14ac:dyDescent="0.25">
      <c r="A3378" s="6">
        <v>40380</v>
      </c>
      <c r="B3378" s="7">
        <v>3.99</v>
      </c>
      <c r="C3378" s="7">
        <v>3.82</v>
      </c>
      <c r="D3378" s="6">
        <f t="shared" si="52"/>
        <v>40390</v>
      </c>
    </row>
    <row r="3379" spans="1:4" x14ac:dyDescent="0.25">
      <c r="A3379" s="6">
        <v>40381</v>
      </c>
      <c r="B3379" s="7">
        <v>3.99</v>
      </c>
      <c r="C3379" s="7">
        <v>3.82</v>
      </c>
      <c r="D3379" s="6">
        <f t="shared" si="52"/>
        <v>40390</v>
      </c>
    </row>
    <row r="3380" spans="1:4" x14ac:dyDescent="0.25">
      <c r="A3380" s="6">
        <v>40382</v>
      </c>
      <c r="B3380" s="7">
        <v>3.99</v>
      </c>
      <c r="C3380" s="7">
        <v>3.81</v>
      </c>
      <c r="D3380" s="6">
        <f t="shared" si="52"/>
        <v>40390</v>
      </c>
    </row>
    <row r="3381" spans="1:4" x14ac:dyDescent="0.25">
      <c r="A3381" s="6">
        <v>40385</v>
      </c>
      <c r="B3381" s="7">
        <v>3.99</v>
      </c>
      <c r="C3381" s="7">
        <v>3.81</v>
      </c>
      <c r="D3381" s="6">
        <f t="shared" si="52"/>
        <v>40390</v>
      </c>
    </row>
    <row r="3382" spans="1:4" x14ac:dyDescent="0.25">
      <c r="A3382" s="6">
        <v>40386</v>
      </c>
      <c r="B3382" s="7">
        <v>3.99</v>
      </c>
      <c r="C3382" s="7">
        <v>3.82</v>
      </c>
      <c r="D3382" s="6">
        <f t="shared" si="52"/>
        <v>40390</v>
      </c>
    </row>
    <row r="3383" spans="1:4" x14ac:dyDescent="0.25">
      <c r="A3383" s="6">
        <v>40387</v>
      </c>
      <c r="B3383" s="7">
        <v>3.99</v>
      </c>
      <c r="C3383" s="7">
        <v>3.81</v>
      </c>
      <c r="D3383" s="6">
        <f t="shared" si="52"/>
        <v>40390</v>
      </c>
    </row>
    <row r="3384" spans="1:4" x14ac:dyDescent="0.25">
      <c r="A3384" s="6">
        <v>40388</v>
      </c>
      <c r="B3384" s="7">
        <v>3.99</v>
      </c>
      <c r="C3384" s="7">
        <v>3.82</v>
      </c>
      <c r="D3384" s="6">
        <f t="shared" si="52"/>
        <v>40390</v>
      </c>
    </row>
    <row r="3385" spans="1:4" x14ac:dyDescent="0.25">
      <c r="A3385" s="6">
        <v>40389</v>
      </c>
      <c r="B3385" s="7">
        <v>3.99</v>
      </c>
      <c r="C3385" s="7">
        <v>3.82</v>
      </c>
      <c r="D3385" s="6">
        <f t="shared" si="52"/>
        <v>40390</v>
      </c>
    </row>
    <row r="3386" spans="1:4" x14ac:dyDescent="0.25">
      <c r="A3386" s="6">
        <v>40392</v>
      </c>
      <c r="B3386" s="7">
        <v>3.99</v>
      </c>
      <c r="C3386" s="7">
        <v>3.81</v>
      </c>
      <c r="D3386" s="6">
        <f t="shared" si="52"/>
        <v>40421</v>
      </c>
    </row>
    <row r="3387" spans="1:4" x14ac:dyDescent="0.25">
      <c r="A3387" s="6">
        <v>40393</v>
      </c>
      <c r="B3387" s="7">
        <v>3.99</v>
      </c>
      <c r="C3387" s="7">
        <v>3.81</v>
      </c>
      <c r="D3387" s="6">
        <f t="shared" si="52"/>
        <v>40421</v>
      </c>
    </row>
    <row r="3388" spans="1:4" x14ac:dyDescent="0.25">
      <c r="A3388" s="6">
        <v>40394</v>
      </c>
      <c r="B3388" s="7">
        <v>3.99</v>
      </c>
      <c r="C3388" s="7">
        <v>3.81</v>
      </c>
      <c r="D3388" s="6">
        <f t="shared" si="52"/>
        <v>40421</v>
      </c>
    </row>
    <row r="3389" spans="1:4" x14ac:dyDescent="0.25">
      <c r="A3389" s="6">
        <v>40395</v>
      </c>
      <c r="B3389" s="7">
        <v>3.99</v>
      </c>
      <c r="C3389" s="7">
        <v>3.81</v>
      </c>
      <c r="D3389" s="6">
        <f t="shared" si="52"/>
        <v>40421</v>
      </c>
    </row>
    <row r="3390" spans="1:4" x14ac:dyDescent="0.25">
      <c r="A3390" s="6">
        <v>40396</v>
      </c>
      <c r="B3390" s="7">
        <v>3.99</v>
      </c>
      <c r="C3390" s="7">
        <v>3.8</v>
      </c>
      <c r="D3390" s="6">
        <f t="shared" si="52"/>
        <v>40421</v>
      </c>
    </row>
    <row r="3391" spans="1:4" x14ac:dyDescent="0.25">
      <c r="A3391" s="6">
        <v>40399</v>
      </c>
      <c r="B3391" s="7">
        <v>3.99</v>
      </c>
      <c r="C3391" s="7">
        <v>3.81</v>
      </c>
      <c r="D3391" s="6">
        <f t="shared" si="52"/>
        <v>40421</v>
      </c>
    </row>
    <row r="3392" spans="1:4" x14ac:dyDescent="0.25">
      <c r="A3392" s="6">
        <v>40400</v>
      </c>
      <c r="B3392" s="7">
        <v>3.99</v>
      </c>
      <c r="C3392" s="7">
        <v>3.81</v>
      </c>
      <c r="D3392" s="6">
        <f t="shared" si="52"/>
        <v>40421</v>
      </c>
    </row>
    <row r="3393" spans="1:4" x14ac:dyDescent="0.25">
      <c r="A3393" s="6">
        <v>40401</v>
      </c>
      <c r="B3393" s="7">
        <v>3.99</v>
      </c>
      <c r="C3393" s="7">
        <v>3.81</v>
      </c>
      <c r="D3393" s="6">
        <f t="shared" si="52"/>
        <v>40421</v>
      </c>
    </row>
    <row r="3394" spans="1:4" x14ac:dyDescent="0.25">
      <c r="A3394" s="6">
        <v>40402</v>
      </c>
      <c r="B3394" s="7">
        <v>3.99</v>
      </c>
      <c r="C3394" s="7">
        <v>3.81</v>
      </c>
      <c r="D3394" s="6">
        <f t="shared" si="52"/>
        <v>40421</v>
      </c>
    </row>
    <row r="3395" spans="1:4" x14ac:dyDescent="0.25">
      <c r="A3395" s="6">
        <v>40403</v>
      </c>
      <c r="B3395" s="7">
        <v>3.99</v>
      </c>
      <c r="C3395" s="7">
        <v>3.81</v>
      </c>
      <c r="D3395" s="6">
        <f t="shared" ref="D3395:D3458" si="53">EOMONTH(A3395,0)</f>
        <v>40421</v>
      </c>
    </row>
    <row r="3396" spans="1:4" x14ac:dyDescent="0.25">
      <c r="A3396" s="6">
        <v>40406</v>
      </c>
      <c r="B3396" s="7">
        <v>3.99</v>
      </c>
      <c r="C3396" s="7">
        <v>3.82</v>
      </c>
      <c r="D3396" s="6">
        <f t="shared" si="53"/>
        <v>40421</v>
      </c>
    </row>
    <row r="3397" spans="1:4" x14ac:dyDescent="0.25">
      <c r="A3397" s="6">
        <v>40407</v>
      </c>
      <c r="B3397" s="7">
        <v>3.99</v>
      </c>
      <c r="C3397" s="7">
        <v>3.82</v>
      </c>
      <c r="D3397" s="6">
        <f t="shared" si="53"/>
        <v>40421</v>
      </c>
    </row>
    <row r="3398" spans="1:4" x14ac:dyDescent="0.25">
      <c r="A3398" s="6">
        <v>40408</v>
      </c>
      <c r="B3398" s="7">
        <v>3.99</v>
      </c>
      <c r="C3398" s="7">
        <v>3.82</v>
      </c>
      <c r="D3398" s="6">
        <f t="shared" si="53"/>
        <v>40421</v>
      </c>
    </row>
    <row r="3399" spans="1:4" x14ac:dyDescent="0.25">
      <c r="A3399" s="6">
        <v>40409</v>
      </c>
      <c r="B3399" s="7">
        <v>4</v>
      </c>
      <c r="C3399" s="7">
        <v>3.82</v>
      </c>
      <c r="D3399" s="6">
        <f t="shared" si="53"/>
        <v>40421</v>
      </c>
    </row>
    <row r="3400" spans="1:4" x14ac:dyDescent="0.25">
      <c r="A3400" s="6">
        <v>40410</v>
      </c>
      <c r="B3400" s="7">
        <v>3.99</v>
      </c>
      <c r="C3400" s="7">
        <v>3.82</v>
      </c>
      <c r="D3400" s="6">
        <f t="shared" si="53"/>
        <v>40421</v>
      </c>
    </row>
    <row r="3401" spans="1:4" x14ac:dyDescent="0.25">
      <c r="A3401" s="6">
        <v>40413</v>
      </c>
      <c r="B3401" s="7">
        <v>3.99</v>
      </c>
      <c r="C3401" s="7">
        <v>3.82</v>
      </c>
      <c r="D3401" s="6">
        <f t="shared" si="53"/>
        <v>40421</v>
      </c>
    </row>
    <row r="3402" spans="1:4" x14ac:dyDescent="0.25">
      <c r="A3402" s="6">
        <v>40414</v>
      </c>
      <c r="B3402" s="7">
        <v>3.99</v>
      </c>
      <c r="C3402" s="7">
        <v>3.81</v>
      </c>
      <c r="D3402" s="6">
        <f t="shared" si="53"/>
        <v>40421</v>
      </c>
    </row>
    <row r="3403" spans="1:4" x14ac:dyDescent="0.25">
      <c r="A3403" s="6">
        <v>40415</v>
      </c>
      <c r="B3403" s="7">
        <v>3.99</v>
      </c>
      <c r="C3403" s="7">
        <v>3.81</v>
      </c>
      <c r="D3403" s="6">
        <f t="shared" si="53"/>
        <v>40421</v>
      </c>
    </row>
    <row r="3404" spans="1:4" x14ac:dyDescent="0.25">
      <c r="A3404" s="6">
        <v>40416</v>
      </c>
      <c r="B3404" s="7">
        <v>4</v>
      </c>
      <c r="C3404" s="7">
        <v>3.81</v>
      </c>
      <c r="D3404" s="6">
        <f t="shared" si="53"/>
        <v>40421</v>
      </c>
    </row>
    <row r="3405" spans="1:4" x14ac:dyDescent="0.25">
      <c r="A3405" s="6">
        <v>40417</v>
      </c>
      <c r="B3405" s="7">
        <v>4</v>
      </c>
      <c r="C3405" s="7">
        <v>3.81</v>
      </c>
      <c r="D3405" s="6">
        <f t="shared" si="53"/>
        <v>40421</v>
      </c>
    </row>
    <row r="3406" spans="1:4" x14ac:dyDescent="0.25">
      <c r="A3406" s="6">
        <v>40420</v>
      </c>
      <c r="B3406" s="7">
        <v>4</v>
      </c>
      <c r="C3406" s="7">
        <v>3.81</v>
      </c>
      <c r="D3406" s="6">
        <f t="shared" si="53"/>
        <v>40421</v>
      </c>
    </row>
    <row r="3407" spans="1:4" x14ac:dyDescent="0.25">
      <c r="A3407" s="6">
        <v>40421</v>
      </c>
      <c r="B3407" s="7">
        <v>4</v>
      </c>
      <c r="C3407" s="7">
        <v>3.81</v>
      </c>
      <c r="D3407" s="6">
        <f t="shared" si="53"/>
        <v>40421</v>
      </c>
    </row>
    <row r="3408" spans="1:4" x14ac:dyDescent="0.25">
      <c r="A3408" s="6">
        <v>40422</v>
      </c>
      <c r="B3408" s="7">
        <v>4</v>
      </c>
      <c r="C3408" s="7">
        <v>3.81</v>
      </c>
      <c r="D3408" s="6">
        <f t="shared" si="53"/>
        <v>40451</v>
      </c>
    </row>
    <row r="3409" spans="1:4" x14ac:dyDescent="0.25">
      <c r="A3409" s="6">
        <v>40423</v>
      </c>
      <c r="B3409" s="7">
        <v>4</v>
      </c>
      <c r="C3409" s="7">
        <v>3.81</v>
      </c>
      <c r="D3409" s="6">
        <f t="shared" si="53"/>
        <v>40451</v>
      </c>
    </row>
    <row r="3410" spans="1:4" x14ac:dyDescent="0.25">
      <c r="A3410" s="6">
        <v>40424</v>
      </c>
      <c r="B3410" s="7">
        <v>4</v>
      </c>
      <c r="C3410" s="7">
        <v>3.81</v>
      </c>
      <c r="D3410" s="6">
        <f t="shared" si="53"/>
        <v>40451</v>
      </c>
    </row>
    <row r="3411" spans="1:4" x14ac:dyDescent="0.25">
      <c r="A3411" s="6">
        <v>40427</v>
      </c>
      <c r="B3411" s="7">
        <v>4</v>
      </c>
      <c r="C3411" s="7">
        <v>3.81</v>
      </c>
      <c r="D3411" s="6">
        <f t="shared" si="53"/>
        <v>40451</v>
      </c>
    </row>
    <row r="3412" spans="1:4" x14ac:dyDescent="0.25">
      <c r="A3412" s="6">
        <v>40428</v>
      </c>
      <c r="B3412" s="7">
        <v>3.99</v>
      </c>
      <c r="C3412" s="7">
        <v>3.81</v>
      </c>
      <c r="D3412" s="6">
        <f t="shared" si="53"/>
        <v>40451</v>
      </c>
    </row>
    <row r="3413" spans="1:4" x14ac:dyDescent="0.25">
      <c r="A3413" s="6">
        <v>40429</v>
      </c>
      <c r="B3413" s="7">
        <v>4</v>
      </c>
      <c r="C3413" s="7">
        <v>3.81</v>
      </c>
      <c r="D3413" s="6">
        <f t="shared" si="53"/>
        <v>40451</v>
      </c>
    </row>
    <row r="3414" spans="1:4" x14ac:dyDescent="0.25">
      <c r="A3414" s="6">
        <v>40430</v>
      </c>
      <c r="B3414" s="7">
        <v>4</v>
      </c>
      <c r="C3414" s="7">
        <v>3.81</v>
      </c>
      <c r="D3414" s="6">
        <f t="shared" si="53"/>
        <v>40451</v>
      </c>
    </row>
    <row r="3415" spans="1:4" x14ac:dyDescent="0.25">
      <c r="A3415" s="6">
        <v>40431</v>
      </c>
      <c r="B3415" s="7">
        <v>4</v>
      </c>
      <c r="C3415" s="7">
        <v>3.81</v>
      </c>
      <c r="D3415" s="6">
        <f t="shared" si="53"/>
        <v>40451</v>
      </c>
    </row>
    <row r="3416" spans="1:4" x14ac:dyDescent="0.25">
      <c r="A3416" s="6">
        <v>40434</v>
      </c>
      <c r="B3416" s="7">
        <v>4.01</v>
      </c>
      <c r="C3416" s="7">
        <v>3.81</v>
      </c>
      <c r="D3416" s="6">
        <f t="shared" si="53"/>
        <v>40451</v>
      </c>
    </row>
    <row r="3417" spans="1:4" x14ac:dyDescent="0.25">
      <c r="A3417" s="6">
        <v>40435</v>
      </c>
      <c r="B3417" s="7">
        <v>4.0199999999999996</v>
      </c>
      <c r="C3417" s="7">
        <v>3.82</v>
      </c>
      <c r="D3417" s="6">
        <f t="shared" si="53"/>
        <v>40451</v>
      </c>
    </row>
    <row r="3418" spans="1:4" x14ac:dyDescent="0.25">
      <c r="A3418" s="6">
        <v>40436</v>
      </c>
      <c r="B3418" s="7">
        <v>4.0199999999999996</v>
      </c>
      <c r="C3418" s="7">
        <v>3.82</v>
      </c>
      <c r="D3418" s="6">
        <f t="shared" si="53"/>
        <v>40451</v>
      </c>
    </row>
    <row r="3419" spans="1:4" x14ac:dyDescent="0.25">
      <c r="A3419" s="6">
        <v>40437</v>
      </c>
      <c r="B3419" s="7">
        <v>4.0199999999999996</v>
      </c>
      <c r="C3419" s="7">
        <v>3.82</v>
      </c>
      <c r="D3419" s="6">
        <f t="shared" si="53"/>
        <v>40451</v>
      </c>
    </row>
    <row r="3420" spans="1:4" x14ac:dyDescent="0.25">
      <c r="A3420" s="6">
        <v>40438</v>
      </c>
      <c r="B3420" s="7">
        <v>4.03</v>
      </c>
      <c r="C3420" s="7">
        <v>3.83</v>
      </c>
      <c r="D3420" s="6">
        <f t="shared" si="53"/>
        <v>40451</v>
      </c>
    </row>
    <row r="3421" spans="1:4" x14ac:dyDescent="0.25">
      <c r="A3421" s="6">
        <v>40441</v>
      </c>
      <c r="B3421" s="7">
        <v>4.0199999999999996</v>
      </c>
      <c r="C3421" s="7">
        <v>3.83</v>
      </c>
      <c r="D3421" s="6">
        <f t="shared" si="53"/>
        <v>40451</v>
      </c>
    </row>
    <row r="3422" spans="1:4" x14ac:dyDescent="0.25">
      <c r="A3422" s="6">
        <v>40442</v>
      </c>
      <c r="B3422" s="7">
        <v>4.03</v>
      </c>
      <c r="C3422" s="7">
        <v>3.83</v>
      </c>
      <c r="D3422" s="6">
        <f t="shared" si="53"/>
        <v>40451</v>
      </c>
    </row>
    <row r="3423" spans="1:4" x14ac:dyDescent="0.25">
      <c r="A3423" s="6">
        <v>40443</v>
      </c>
      <c r="B3423" s="7">
        <v>4.04</v>
      </c>
      <c r="C3423" s="7">
        <v>3.83</v>
      </c>
      <c r="D3423" s="6">
        <f t="shared" si="53"/>
        <v>40451</v>
      </c>
    </row>
    <row r="3424" spans="1:4" x14ac:dyDescent="0.25">
      <c r="A3424" s="6">
        <v>40444</v>
      </c>
      <c r="B3424" s="7">
        <v>4.03</v>
      </c>
      <c r="C3424" s="7">
        <v>3.83</v>
      </c>
      <c r="D3424" s="6">
        <f t="shared" si="53"/>
        <v>40451</v>
      </c>
    </row>
    <row r="3425" spans="1:4" x14ac:dyDescent="0.25">
      <c r="A3425" s="6">
        <v>40445</v>
      </c>
      <c r="B3425" s="7">
        <v>4.04</v>
      </c>
      <c r="C3425" s="7">
        <v>3.83</v>
      </c>
      <c r="D3425" s="6">
        <f t="shared" si="53"/>
        <v>40451</v>
      </c>
    </row>
    <row r="3426" spans="1:4" x14ac:dyDescent="0.25">
      <c r="A3426" s="6">
        <v>40448</v>
      </c>
      <c r="B3426" s="7">
        <v>4.03</v>
      </c>
      <c r="C3426" s="7">
        <v>3.83</v>
      </c>
      <c r="D3426" s="6">
        <f t="shared" si="53"/>
        <v>40451</v>
      </c>
    </row>
    <row r="3427" spans="1:4" x14ac:dyDescent="0.25">
      <c r="A3427" s="6">
        <v>40449</v>
      </c>
      <c r="B3427" s="7">
        <v>4.04</v>
      </c>
      <c r="C3427" s="7">
        <v>3.83</v>
      </c>
      <c r="D3427" s="6">
        <f t="shared" si="53"/>
        <v>40451</v>
      </c>
    </row>
    <row r="3428" spans="1:4" x14ac:dyDescent="0.25">
      <c r="A3428" s="6">
        <v>40450</v>
      </c>
      <c r="B3428" s="7">
        <v>4.04</v>
      </c>
      <c r="C3428" s="7">
        <v>3.84</v>
      </c>
      <c r="D3428" s="6">
        <f t="shared" si="53"/>
        <v>40451</v>
      </c>
    </row>
    <row r="3429" spans="1:4" x14ac:dyDescent="0.25">
      <c r="A3429" s="6">
        <v>40451</v>
      </c>
      <c r="B3429" s="7">
        <v>4.05</v>
      </c>
      <c r="C3429" s="7">
        <v>3.84</v>
      </c>
      <c r="D3429" s="6">
        <f t="shared" si="53"/>
        <v>40451</v>
      </c>
    </row>
    <row r="3430" spans="1:4" x14ac:dyDescent="0.25">
      <c r="A3430" s="6">
        <v>40452</v>
      </c>
      <c r="B3430" s="7">
        <v>4.05</v>
      </c>
      <c r="C3430" s="7">
        <v>3.84</v>
      </c>
      <c r="D3430" s="6">
        <f t="shared" si="53"/>
        <v>40482</v>
      </c>
    </row>
    <row r="3431" spans="1:4" x14ac:dyDescent="0.25">
      <c r="A3431" s="6">
        <v>40455</v>
      </c>
      <c r="B3431" s="7">
        <v>4.04</v>
      </c>
      <c r="C3431" s="7">
        <v>3.83</v>
      </c>
      <c r="D3431" s="6">
        <f t="shared" si="53"/>
        <v>40482</v>
      </c>
    </row>
    <row r="3432" spans="1:4" x14ac:dyDescent="0.25">
      <c r="A3432" s="6">
        <v>40456</v>
      </c>
      <c r="B3432" s="7">
        <v>4.03</v>
      </c>
      <c r="C3432" s="7">
        <v>3.83</v>
      </c>
      <c r="D3432" s="6">
        <f t="shared" si="53"/>
        <v>40482</v>
      </c>
    </row>
    <row r="3433" spans="1:4" x14ac:dyDescent="0.25">
      <c r="A3433" s="6">
        <v>40457</v>
      </c>
      <c r="B3433" s="7">
        <v>4.04</v>
      </c>
      <c r="C3433" s="7">
        <v>3.83</v>
      </c>
      <c r="D3433" s="6">
        <f t="shared" si="53"/>
        <v>40482</v>
      </c>
    </row>
    <row r="3434" spans="1:4" x14ac:dyDescent="0.25">
      <c r="A3434" s="6">
        <v>40458</v>
      </c>
      <c r="B3434" s="7">
        <v>4.04</v>
      </c>
      <c r="C3434" s="7">
        <v>3.82</v>
      </c>
      <c r="D3434" s="6">
        <f t="shared" si="53"/>
        <v>40482</v>
      </c>
    </row>
    <row r="3435" spans="1:4" x14ac:dyDescent="0.25">
      <c r="A3435" s="6">
        <v>40459</v>
      </c>
      <c r="B3435" s="7">
        <v>4.04</v>
      </c>
      <c r="C3435" s="7">
        <v>3.82</v>
      </c>
      <c r="D3435" s="6">
        <f t="shared" si="53"/>
        <v>40482</v>
      </c>
    </row>
    <row r="3436" spans="1:4" x14ac:dyDescent="0.25">
      <c r="A3436" s="6">
        <v>40462</v>
      </c>
      <c r="B3436" s="7">
        <v>4.03</v>
      </c>
      <c r="C3436" s="7">
        <v>3.82</v>
      </c>
      <c r="D3436" s="6">
        <f t="shared" si="53"/>
        <v>40482</v>
      </c>
    </row>
    <row r="3437" spans="1:4" x14ac:dyDescent="0.25">
      <c r="A3437" s="6">
        <v>40463</v>
      </c>
      <c r="B3437" s="7">
        <v>4.03</v>
      </c>
      <c r="C3437" s="7">
        <v>3.82</v>
      </c>
      <c r="D3437" s="6">
        <f t="shared" si="53"/>
        <v>40482</v>
      </c>
    </row>
    <row r="3438" spans="1:4" x14ac:dyDescent="0.25">
      <c r="A3438" s="6">
        <v>40464</v>
      </c>
      <c r="B3438" s="7">
        <v>4.04</v>
      </c>
      <c r="C3438" s="7">
        <v>3.82</v>
      </c>
      <c r="D3438" s="6">
        <f t="shared" si="53"/>
        <v>40482</v>
      </c>
    </row>
    <row r="3439" spans="1:4" x14ac:dyDescent="0.25">
      <c r="A3439" s="6">
        <v>40465</v>
      </c>
      <c r="B3439" s="7">
        <v>4.04</v>
      </c>
      <c r="C3439" s="7">
        <v>3.82</v>
      </c>
      <c r="D3439" s="6">
        <f t="shared" si="53"/>
        <v>40482</v>
      </c>
    </row>
    <row r="3440" spans="1:4" x14ac:dyDescent="0.25">
      <c r="A3440" s="6">
        <v>40466</v>
      </c>
      <c r="B3440" s="7">
        <v>4.04</v>
      </c>
      <c r="C3440" s="7">
        <v>3.82</v>
      </c>
      <c r="D3440" s="6">
        <f t="shared" si="53"/>
        <v>40482</v>
      </c>
    </row>
    <row r="3441" spans="1:4" x14ac:dyDescent="0.25">
      <c r="A3441" s="6">
        <v>40469</v>
      </c>
      <c r="B3441" s="7">
        <v>4.04</v>
      </c>
      <c r="C3441" s="7">
        <v>3.82</v>
      </c>
      <c r="D3441" s="6">
        <f t="shared" si="53"/>
        <v>40482</v>
      </c>
    </row>
    <row r="3442" spans="1:4" x14ac:dyDescent="0.25">
      <c r="A3442" s="6">
        <v>40470</v>
      </c>
      <c r="B3442" s="7">
        <v>4.04</v>
      </c>
      <c r="C3442" s="7">
        <v>3.82</v>
      </c>
      <c r="D3442" s="6">
        <f t="shared" si="53"/>
        <v>40482</v>
      </c>
    </row>
    <row r="3443" spans="1:4" x14ac:dyDescent="0.25">
      <c r="A3443" s="6">
        <v>40471</v>
      </c>
      <c r="B3443" s="7">
        <v>4.05</v>
      </c>
      <c r="C3443" s="7">
        <v>3.83</v>
      </c>
      <c r="D3443" s="6">
        <f t="shared" si="53"/>
        <v>40482</v>
      </c>
    </row>
    <row r="3444" spans="1:4" x14ac:dyDescent="0.25">
      <c r="A3444" s="6">
        <v>40472</v>
      </c>
      <c r="B3444" s="7">
        <v>4.05</v>
      </c>
      <c r="C3444" s="7">
        <v>3.84</v>
      </c>
      <c r="D3444" s="6">
        <f t="shared" si="53"/>
        <v>40482</v>
      </c>
    </row>
    <row r="3445" spans="1:4" x14ac:dyDescent="0.25">
      <c r="A3445" s="6">
        <v>40473</v>
      </c>
      <c r="B3445" s="7">
        <v>4.05</v>
      </c>
      <c r="C3445" s="7">
        <v>3.84</v>
      </c>
      <c r="D3445" s="6">
        <f t="shared" si="53"/>
        <v>40482</v>
      </c>
    </row>
    <row r="3446" spans="1:4" x14ac:dyDescent="0.25">
      <c r="A3446" s="6">
        <v>40476</v>
      </c>
      <c r="B3446" s="7">
        <v>4.05</v>
      </c>
      <c r="C3446" s="7">
        <v>3.84</v>
      </c>
      <c r="D3446" s="6">
        <f t="shared" si="53"/>
        <v>40482</v>
      </c>
    </row>
    <row r="3447" spans="1:4" x14ac:dyDescent="0.25">
      <c r="A3447" s="6">
        <v>40477</v>
      </c>
      <c r="B3447" s="7">
        <v>4.05</v>
      </c>
      <c r="C3447" s="7">
        <v>3.86</v>
      </c>
      <c r="D3447" s="6">
        <f t="shared" si="53"/>
        <v>40482</v>
      </c>
    </row>
    <row r="3448" spans="1:4" x14ac:dyDescent="0.25">
      <c r="A3448" s="6">
        <v>40478</v>
      </c>
      <c r="B3448" s="7">
        <v>4.0599999999999996</v>
      </c>
      <c r="C3448" s="7">
        <v>3.86</v>
      </c>
      <c r="D3448" s="6">
        <f t="shared" si="53"/>
        <v>40482</v>
      </c>
    </row>
    <row r="3449" spans="1:4" x14ac:dyDescent="0.25">
      <c r="A3449" s="6">
        <v>40479</v>
      </c>
      <c r="B3449" s="7">
        <v>4.05</v>
      </c>
      <c r="C3449" s="7">
        <v>3.85</v>
      </c>
      <c r="D3449" s="6">
        <f t="shared" si="53"/>
        <v>40482</v>
      </c>
    </row>
    <row r="3450" spans="1:4" x14ac:dyDescent="0.25">
      <c r="A3450" s="6">
        <v>40480</v>
      </c>
      <c r="B3450" s="7">
        <v>4.05</v>
      </c>
      <c r="C3450" s="7">
        <v>3.85</v>
      </c>
      <c r="D3450" s="6">
        <f t="shared" si="53"/>
        <v>40482</v>
      </c>
    </row>
    <row r="3451" spans="1:4" x14ac:dyDescent="0.25">
      <c r="A3451" s="6">
        <v>40484</v>
      </c>
      <c r="B3451" s="7">
        <v>4.05</v>
      </c>
      <c r="C3451" s="7">
        <v>3.85</v>
      </c>
      <c r="D3451" s="6">
        <f t="shared" si="53"/>
        <v>40512</v>
      </c>
    </row>
    <row r="3452" spans="1:4" x14ac:dyDescent="0.25">
      <c r="A3452" s="6">
        <v>40485</v>
      </c>
      <c r="B3452" s="7">
        <v>4.05</v>
      </c>
      <c r="C3452" s="7">
        <v>3.85</v>
      </c>
      <c r="D3452" s="6">
        <f t="shared" si="53"/>
        <v>40512</v>
      </c>
    </row>
    <row r="3453" spans="1:4" x14ac:dyDescent="0.25">
      <c r="A3453" s="6">
        <v>40486</v>
      </c>
      <c r="B3453" s="7">
        <v>4.05</v>
      </c>
      <c r="C3453" s="7">
        <v>3.85</v>
      </c>
      <c r="D3453" s="6">
        <f t="shared" si="53"/>
        <v>40512</v>
      </c>
    </row>
    <row r="3454" spans="1:4" x14ac:dyDescent="0.25">
      <c r="A3454" s="6">
        <v>40487</v>
      </c>
      <c r="B3454" s="7">
        <v>4.0599999999999996</v>
      </c>
      <c r="C3454" s="7">
        <v>3.85</v>
      </c>
      <c r="D3454" s="6">
        <f t="shared" si="53"/>
        <v>40512</v>
      </c>
    </row>
    <row r="3455" spans="1:4" x14ac:dyDescent="0.25">
      <c r="A3455" s="6">
        <v>40490</v>
      </c>
      <c r="B3455" s="7">
        <v>4.05</v>
      </c>
      <c r="C3455" s="7">
        <v>3.85</v>
      </c>
      <c r="D3455" s="6">
        <f t="shared" si="53"/>
        <v>40512</v>
      </c>
    </row>
    <row r="3456" spans="1:4" x14ac:dyDescent="0.25">
      <c r="A3456" s="6">
        <v>40491</v>
      </c>
      <c r="B3456" s="7">
        <v>4.05</v>
      </c>
      <c r="C3456" s="7">
        <v>3.86</v>
      </c>
      <c r="D3456" s="6">
        <f t="shared" si="53"/>
        <v>40512</v>
      </c>
    </row>
    <row r="3457" spans="1:4" x14ac:dyDescent="0.25">
      <c r="A3457" s="6">
        <v>40492</v>
      </c>
      <c r="B3457" s="7">
        <v>4.0599999999999996</v>
      </c>
      <c r="C3457" s="7">
        <v>3.86</v>
      </c>
      <c r="D3457" s="6">
        <f t="shared" si="53"/>
        <v>40512</v>
      </c>
    </row>
    <row r="3458" spans="1:4" x14ac:dyDescent="0.25">
      <c r="A3458" s="6">
        <v>40494</v>
      </c>
      <c r="B3458" s="7">
        <v>4.0599999999999996</v>
      </c>
      <c r="C3458" s="7">
        <v>3.86</v>
      </c>
      <c r="D3458" s="6">
        <f t="shared" si="53"/>
        <v>40512</v>
      </c>
    </row>
    <row r="3459" spans="1:4" x14ac:dyDescent="0.25">
      <c r="A3459" s="6">
        <v>40497</v>
      </c>
      <c r="B3459" s="7">
        <v>4.05</v>
      </c>
      <c r="C3459" s="7">
        <v>3.85</v>
      </c>
      <c r="D3459" s="6">
        <f t="shared" ref="D3459:D3522" si="54">EOMONTH(A3459,0)</f>
        <v>40512</v>
      </c>
    </row>
    <row r="3460" spans="1:4" x14ac:dyDescent="0.25">
      <c r="A3460" s="6">
        <v>40498</v>
      </c>
      <c r="B3460" s="7">
        <v>4.05</v>
      </c>
      <c r="C3460" s="7">
        <v>3.85</v>
      </c>
      <c r="D3460" s="6">
        <f t="shared" si="54"/>
        <v>40512</v>
      </c>
    </row>
    <row r="3461" spans="1:4" x14ac:dyDescent="0.25">
      <c r="A3461" s="6">
        <v>40499</v>
      </c>
      <c r="B3461" s="7">
        <v>4.05</v>
      </c>
      <c r="C3461" s="7">
        <v>3.86</v>
      </c>
      <c r="D3461" s="6">
        <f t="shared" si="54"/>
        <v>40512</v>
      </c>
    </row>
    <row r="3462" spans="1:4" x14ac:dyDescent="0.25">
      <c r="A3462" s="6">
        <v>40500</v>
      </c>
      <c r="B3462" s="7">
        <v>4.0599999999999996</v>
      </c>
      <c r="C3462" s="7">
        <v>3.86</v>
      </c>
      <c r="D3462" s="6">
        <f t="shared" si="54"/>
        <v>40512</v>
      </c>
    </row>
    <row r="3463" spans="1:4" x14ac:dyDescent="0.25">
      <c r="A3463" s="6">
        <v>40501</v>
      </c>
      <c r="B3463" s="7">
        <v>4.05</v>
      </c>
      <c r="C3463" s="7">
        <v>3.85</v>
      </c>
      <c r="D3463" s="6">
        <f t="shared" si="54"/>
        <v>40512</v>
      </c>
    </row>
    <row r="3464" spans="1:4" x14ac:dyDescent="0.25">
      <c r="A3464" s="6">
        <v>40504</v>
      </c>
      <c r="B3464" s="7">
        <v>4.05</v>
      </c>
      <c r="C3464" s="7">
        <v>3.86</v>
      </c>
      <c r="D3464" s="6">
        <f t="shared" si="54"/>
        <v>40512</v>
      </c>
    </row>
    <row r="3465" spans="1:4" x14ac:dyDescent="0.25">
      <c r="A3465" s="6">
        <v>40505</v>
      </c>
      <c r="B3465" s="7">
        <v>4.05</v>
      </c>
      <c r="C3465" s="7">
        <v>3.85</v>
      </c>
      <c r="D3465" s="6">
        <f t="shared" si="54"/>
        <v>40512</v>
      </c>
    </row>
    <row r="3466" spans="1:4" x14ac:dyDescent="0.25">
      <c r="A3466" s="6">
        <v>40506</v>
      </c>
      <c r="B3466" s="7">
        <v>4.05</v>
      </c>
      <c r="C3466" s="7">
        <v>3.85</v>
      </c>
      <c r="D3466" s="6">
        <f t="shared" si="54"/>
        <v>40512</v>
      </c>
    </row>
    <row r="3467" spans="1:4" x14ac:dyDescent="0.25">
      <c r="A3467" s="6">
        <v>40507</v>
      </c>
      <c r="B3467" s="7">
        <v>4.05</v>
      </c>
      <c r="C3467" s="7">
        <v>3.85</v>
      </c>
      <c r="D3467" s="6">
        <f t="shared" si="54"/>
        <v>40512</v>
      </c>
    </row>
    <row r="3468" spans="1:4" x14ac:dyDescent="0.25">
      <c r="A3468" s="6">
        <v>40508</v>
      </c>
      <c r="B3468" s="7">
        <v>4.05</v>
      </c>
      <c r="C3468" s="7">
        <v>3.85</v>
      </c>
      <c r="D3468" s="6">
        <f t="shared" si="54"/>
        <v>40512</v>
      </c>
    </row>
    <row r="3469" spans="1:4" x14ac:dyDescent="0.25">
      <c r="A3469" s="6">
        <v>40511</v>
      </c>
      <c r="B3469" s="7">
        <v>4.0599999999999996</v>
      </c>
      <c r="C3469" s="7">
        <v>3.86</v>
      </c>
      <c r="D3469" s="6">
        <f t="shared" si="54"/>
        <v>40512</v>
      </c>
    </row>
    <row r="3470" spans="1:4" x14ac:dyDescent="0.25">
      <c r="A3470" s="6">
        <v>40512</v>
      </c>
      <c r="B3470" s="7">
        <v>4.08</v>
      </c>
      <c r="C3470" s="7">
        <v>3.88</v>
      </c>
      <c r="D3470" s="6">
        <f t="shared" si="54"/>
        <v>40512</v>
      </c>
    </row>
    <row r="3471" spans="1:4" x14ac:dyDescent="0.25">
      <c r="A3471" s="6">
        <v>40513</v>
      </c>
      <c r="B3471" s="7">
        <v>4.1100000000000003</v>
      </c>
      <c r="C3471" s="7">
        <v>3.89</v>
      </c>
      <c r="D3471" s="6">
        <f t="shared" si="54"/>
        <v>40543</v>
      </c>
    </row>
    <row r="3472" spans="1:4" x14ac:dyDescent="0.25">
      <c r="A3472" s="6">
        <v>40514</v>
      </c>
      <c r="B3472" s="7">
        <v>4.13</v>
      </c>
      <c r="C3472" s="7">
        <v>3.9</v>
      </c>
      <c r="D3472" s="6">
        <f t="shared" si="54"/>
        <v>40543</v>
      </c>
    </row>
    <row r="3473" spans="1:4" x14ac:dyDescent="0.25">
      <c r="A3473" s="6">
        <v>40515</v>
      </c>
      <c r="B3473" s="7">
        <v>4.13</v>
      </c>
      <c r="C3473" s="7">
        <v>3.9</v>
      </c>
      <c r="D3473" s="6">
        <f t="shared" si="54"/>
        <v>40543</v>
      </c>
    </row>
    <row r="3474" spans="1:4" x14ac:dyDescent="0.25">
      <c r="A3474" s="6">
        <v>40518</v>
      </c>
      <c r="B3474" s="7">
        <v>4.13</v>
      </c>
      <c r="C3474" s="7">
        <v>3.9</v>
      </c>
      <c r="D3474" s="6">
        <f t="shared" si="54"/>
        <v>40543</v>
      </c>
    </row>
    <row r="3475" spans="1:4" x14ac:dyDescent="0.25">
      <c r="A3475" s="6">
        <v>40519</v>
      </c>
      <c r="B3475" s="7">
        <v>4.13</v>
      </c>
      <c r="C3475" s="7">
        <v>3.9</v>
      </c>
      <c r="D3475" s="6">
        <f t="shared" si="54"/>
        <v>40543</v>
      </c>
    </row>
    <row r="3476" spans="1:4" x14ac:dyDescent="0.25">
      <c r="A3476" s="6">
        <v>40520</v>
      </c>
      <c r="B3476" s="7">
        <v>4.1399999999999997</v>
      </c>
      <c r="C3476" s="7">
        <v>3.9</v>
      </c>
      <c r="D3476" s="6">
        <f t="shared" si="54"/>
        <v>40543</v>
      </c>
    </row>
    <row r="3477" spans="1:4" x14ac:dyDescent="0.25">
      <c r="A3477" s="6">
        <v>40521</v>
      </c>
      <c r="B3477" s="7">
        <v>4.1399999999999997</v>
      </c>
      <c r="C3477" s="7">
        <v>3.9</v>
      </c>
      <c r="D3477" s="6">
        <f t="shared" si="54"/>
        <v>40543</v>
      </c>
    </row>
    <row r="3478" spans="1:4" x14ac:dyDescent="0.25">
      <c r="A3478" s="6">
        <v>40522</v>
      </c>
      <c r="B3478" s="7">
        <v>4.13</v>
      </c>
      <c r="C3478" s="7">
        <v>3.91</v>
      </c>
      <c r="D3478" s="6">
        <f t="shared" si="54"/>
        <v>40543</v>
      </c>
    </row>
    <row r="3479" spans="1:4" x14ac:dyDescent="0.25">
      <c r="A3479" s="6">
        <v>40525</v>
      </c>
      <c r="B3479" s="7">
        <v>4.1399999999999997</v>
      </c>
      <c r="C3479" s="7">
        <v>3.91</v>
      </c>
      <c r="D3479" s="6">
        <f t="shared" si="54"/>
        <v>40543</v>
      </c>
    </row>
    <row r="3480" spans="1:4" x14ac:dyDescent="0.25">
      <c r="A3480" s="6">
        <v>40526</v>
      </c>
      <c r="B3480" s="7">
        <v>4.1399999999999997</v>
      </c>
      <c r="C3480" s="7">
        <v>3.91</v>
      </c>
      <c r="D3480" s="6">
        <f t="shared" si="54"/>
        <v>40543</v>
      </c>
    </row>
    <row r="3481" spans="1:4" x14ac:dyDescent="0.25">
      <c r="A3481" s="6">
        <v>40527</v>
      </c>
      <c r="B3481" s="7">
        <v>4.1399999999999997</v>
      </c>
      <c r="C3481" s="7">
        <v>3.91</v>
      </c>
      <c r="D3481" s="6">
        <f t="shared" si="54"/>
        <v>40543</v>
      </c>
    </row>
    <row r="3482" spans="1:4" x14ac:dyDescent="0.25">
      <c r="A3482" s="6">
        <v>40528</v>
      </c>
      <c r="B3482" s="7">
        <v>4.1399999999999997</v>
      </c>
      <c r="C3482" s="7">
        <v>3.91</v>
      </c>
      <c r="D3482" s="6">
        <f t="shared" si="54"/>
        <v>40543</v>
      </c>
    </row>
    <row r="3483" spans="1:4" x14ac:dyDescent="0.25">
      <c r="A3483" s="6">
        <v>40529</v>
      </c>
      <c r="B3483" s="7">
        <v>4.1399999999999997</v>
      </c>
      <c r="C3483" s="7">
        <v>3.91</v>
      </c>
      <c r="D3483" s="6">
        <f t="shared" si="54"/>
        <v>40543</v>
      </c>
    </row>
    <row r="3484" spans="1:4" x14ac:dyDescent="0.25">
      <c r="A3484" s="6">
        <v>40532</v>
      </c>
      <c r="B3484" s="7">
        <v>4.1500000000000004</v>
      </c>
      <c r="C3484" s="7">
        <v>3.92</v>
      </c>
      <c r="D3484" s="6">
        <f t="shared" si="54"/>
        <v>40543</v>
      </c>
    </row>
    <row r="3485" spans="1:4" x14ac:dyDescent="0.25">
      <c r="A3485" s="6">
        <v>40533</v>
      </c>
      <c r="B3485" s="7">
        <v>4.1500000000000004</v>
      </c>
      <c r="C3485" s="7">
        <v>3.92</v>
      </c>
      <c r="D3485" s="6">
        <f t="shared" si="54"/>
        <v>40543</v>
      </c>
    </row>
    <row r="3486" spans="1:4" x14ac:dyDescent="0.25">
      <c r="A3486" s="6">
        <v>40534</v>
      </c>
      <c r="B3486" s="7">
        <v>4.1500000000000004</v>
      </c>
      <c r="C3486" s="7">
        <v>3.92</v>
      </c>
      <c r="D3486" s="6">
        <f t="shared" si="54"/>
        <v>40543</v>
      </c>
    </row>
    <row r="3487" spans="1:4" x14ac:dyDescent="0.25">
      <c r="A3487" s="6">
        <v>40535</v>
      </c>
      <c r="B3487" s="7">
        <v>4.1500000000000004</v>
      </c>
      <c r="C3487" s="7">
        <v>3.92</v>
      </c>
      <c r="D3487" s="6">
        <f t="shared" si="54"/>
        <v>40543</v>
      </c>
    </row>
    <row r="3488" spans="1:4" x14ac:dyDescent="0.25">
      <c r="A3488" s="6">
        <v>40539</v>
      </c>
      <c r="B3488" s="7">
        <v>4.1500000000000004</v>
      </c>
      <c r="C3488" s="7">
        <v>3.93</v>
      </c>
      <c r="D3488" s="6">
        <f t="shared" si="54"/>
        <v>40543</v>
      </c>
    </row>
    <row r="3489" spans="1:4" x14ac:dyDescent="0.25">
      <c r="A3489" s="6">
        <v>40540</v>
      </c>
      <c r="B3489" s="7">
        <v>4.1399999999999997</v>
      </c>
      <c r="C3489" s="7">
        <v>3.93</v>
      </c>
      <c r="D3489" s="6">
        <f t="shared" si="54"/>
        <v>40543</v>
      </c>
    </row>
    <row r="3490" spans="1:4" x14ac:dyDescent="0.25">
      <c r="A3490" s="6">
        <v>40541</v>
      </c>
      <c r="B3490" s="7">
        <v>4.1500000000000004</v>
      </c>
      <c r="C3490" s="7">
        <v>3.94</v>
      </c>
      <c r="D3490" s="6">
        <f t="shared" si="54"/>
        <v>40543</v>
      </c>
    </row>
    <row r="3491" spans="1:4" x14ac:dyDescent="0.25">
      <c r="A3491" s="6">
        <v>40542</v>
      </c>
      <c r="B3491" s="7">
        <v>4.16</v>
      </c>
      <c r="C3491" s="7">
        <v>3.95</v>
      </c>
      <c r="D3491" s="6">
        <f t="shared" si="54"/>
        <v>40543</v>
      </c>
    </row>
    <row r="3492" spans="1:4" x14ac:dyDescent="0.25">
      <c r="A3492" s="6">
        <v>40543</v>
      </c>
      <c r="B3492" s="7">
        <v>4.16</v>
      </c>
      <c r="C3492" s="7">
        <v>3.95</v>
      </c>
      <c r="D3492" s="6">
        <f t="shared" si="54"/>
        <v>40543</v>
      </c>
    </row>
    <row r="3493" spans="1:4" x14ac:dyDescent="0.25">
      <c r="A3493" s="6">
        <v>40546</v>
      </c>
      <c r="B3493" s="7">
        <v>4.16</v>
      </c>
      <c r="C3493" s="7">
        <v>3.94</v>
      </c>
      <c r="D3493" s="6">
        <f t="shared" si="54"/>
        <v>40574</v>
      </c>
    </row>
    <row r="3494" spans="1:4" x14ac:dyDescent="0.25">
      <c r="A3494" s="6">
        <v>40547</v>
      </c>
      <c r="B3494" s="7">
        <v>4.16</v>
      </c>
      <c r="C3494" s="7">
        <v>3.95</v>
      </c>
      <c r="D3494" s="6">
        <f t="shared" si="54"/>
        <v>40574</v>
      </c>
    </row>
    <row r="3495" spans="1:4" x14ac:dyDescent="0.25">
      <c r="A3495" s="6">
        <v>40548</v>
      </c>
      <c r="B3495" s="7">
        <v>4.18</v>
      </c>
      <c r="C3495" s="7">
        <v>3.96</v>
      </c>
      <c r="D3495" s="6">
        <f t="shared" si="54"/>
        <v>40574</v>
      </c>
    </row>
    <row r="3496" spans="1:4" x14ac:dyDescent="0.25">
      <c r="A3496" s="6">
        <v>40550</v>
      </c>
      <c r="B3496" s="7">
        <v>4.1900000000000004</v>
      </c>
      <c r="C3496" s="7">
        <v>3.95</v>
      </c>
      <c r="D3496" s="6">
        <f t="shared" si="54"/>
        <v>40574</v>
      </c>
    </row>
    <row r="3497" spans="1:4" x14ac:dyDescent="0.25">
      <c r="A3497" s="6">
        <v>40553</v>
      </c>
      <c r="B3497" s="7">
        <v>4.21</v>
      </c>
      <c r="C3497" s="7">
        <v>3.97</v>
      </c>
      <c r="D3497" s="6">
        <f t="shared" si="54"/>
        <v>40574</v>
      </c>
    </row>
    <row r="3498" spans="1:4" x14ac:dyDescent="0.25">
      <c r="A3498" s="6">
        <v>40554</v>
      </c>
      <c r="B3498" s="7">
        <v>4.21</v>
      </c>
      <c r="C3498" s="7">
        <v>3.97</v>
      </c>
      <c r="D3498" s="6">
        <f t="shared" si="54"/>
        <v>40574</v>
      </c>
    </row>
    <row r="3499" spans="1:4" x14ac:dyDescent="0.25">
      <c r="A3499" s="6">
        <v>40555</v>
      </c>
      <c r="B3499" s="7">
        <v>4.22</v>
      </c>
      <c r="C3499" s="7">
        <v>3.98</v>
      </c>
      <c r="D3499" s="6">
        <f t="shared" si="54"/>
        <v>40574</v>
      </c>
    </row>
    <row r="3500" spans="1:4" x14ac:dyDescent="0.25">
      <c r="A3500" s="6">
        <v>40556</v>
      </c>
      <c r="B3500" s="7">
        <v>4.22</v>
      </c>
      <c r="C3500" s="7">
        <v>3.98</v>
      </c>
      <c r="D3500" s="6">
        <f t="shared" si="54"/>
        <v>40574</v>
      </c>
    </row>
    <row r="3501" spans="1:4" x14ac:dyDescent="0.25">
      <c r="A3501" s="6">
        <v>40557</v>
      </c>
      <c r="B3501" s="7">
        <v>4.22</v>
      </c>
      <c r="C3501" s="7">
        <v>3.97</v>
      </c>
      <c r="D3501" s="6">
        <f t="shared" si="54"/>
        <v>40574</v>
      </c>
    </row>
    <row r="3502" spans="1:4" x14ac:dyDescent="0.25">
      <c r="A3502" s="6">
        <v>40560</v>
      </c>
      <c r="B3502" s="7">
        <v>4.2300000000000004</v>
      </c>
      <c r="C3502" s="7">
        <v>3.98</v>
      </c>
      <c r="D3502" s="6">
        <f t="shared" si="54"/>
        <v>40574</v>
      </c>
    </row>
    <row r="3503" spans="1:4" x14ac:dyDescent="0.25">
      <c r="A3503" s="6">
        <v>40561</v>
      </c>
      <c r="B3503" s="7">
        <v>4.24</v>
      </c>
      <c r="C3503" s="7">
        <v>3.98</v>
      </c>
      <c r="D3503" s="6">
        <f t="shared" si="54"/>
        <v>40574</v>
      </c>
    </row>
    <row r="3504" spans="1:4" x14ac:dyDescent="0.25">
      <c r="A3504" s="6">
        <v>40562</v>
      </c>
      <c r="B3504" s="7">
        <v>4.25</v>
      </c>
      <c r="C3504" s="7">
        <v>3.98</v>
      </c>
      <c r="D3504" s="6">
        <f t="shared" si="54"/>
        <v>40574</v>
      </c>
    </row>
    <row r="3505" spans="1:4" x14ac:dyDescent="0.25">
      <c r="A3505" s="6">
        <v>40563</v>
      </c>
      <c r="B3505" s="7">
        <v>4.3099999999999996</v>
      </c>
      <c r="C3505" s="7">
        <v>4.08</v>
      </c>
      <c r="D3505" s="6">
        <f t="shared" si="54"/>
        <v>40574</v>
      </c>
    </row>
    <row r="3506" spans="1:4" x14ac:dyDescent="0.25">
      <c r="A3506" s="6">
        <v>40564</v>
      </c>
      <c r="B3506" s="7">
        <v>4.3099999999999996</v>
      </c>
      <c r="C3506" s="7">
        <v>4.08</v>
      </c>
      <c r="D3506" s="6">
        <f t="shared" si="54"/>
        <v>40574</v>
      </c>
    </row>
    <row r="3507" spans="1:4" x14ac:dyDescent="0.25">
      <c r="A3507" s="6">
        <v>40567</v>
      </c>
      <c r="B3507" s="7">
        <v>4.3099999999999996</v>
      </c>
      <c r="C3507" s="7">
        <v>4.07</v>
      </c>
      <c r="D3507" s="6">
        <f t="shared" si="54"/>
        <v>40574</v>
      </c>
    </row>
    <row r="3508" spans="1:4" x14ac:dyDescent="0.25">
      <c r="A3508" s="6">
        <v>40568</v>
      </c>
      <c r="B3508" s="7">
        <v>4.3099999999999996</v>
      </c>
      <c r="C3508" s="7">
        <v>4.07</v>
      </c>
      <c r="D3508" s="6">
        <f t="shared" si="54"/>
        <v>40574</v>
      </c>
    </row>
    <row r="3509" spans="1:4" x14ac:dyDescent="0.25">
      <c r="A3509" s="6">
        <v>40569</v>
      </c>
      <c r="B3509" s="7">
        <v>4.32</v>
      </c>
      <c r="C3509" s="7">
        <v>4.07</v>
      </c>
      <c r="D3509" s="6">
        <f t="shared" si="54"/>
        <v>40574</v>
      </c>
    </row>
    <row r="3510" spans="1:4" x14ac:dyDescent="0.25">
      <c r="A3510" s="6">
        <v>40570</v>
      </c>
      <c r="B3510" s="7">
        <v>4.32</v>
      </c>
      <c r="C3510" s="7">
        <v>4.07</v>
      </c>
      <c r="D3510" s="6">
        <f t="shared" si="54"/>
        <v>40574</v>
      </c>
    </row>
    <row r="3511" spans="1:4" x14ac:dyDescent="0.25">
      <c r="A3511" s="6">
        <v>40571</v>
      </c>
      <c r="B3511" s="7">
        <v>4.32</v>
      </c>
      <c r="C3511" s="7">
        <v>4.07</v>
      </c>
      <c r="D3511" s="6">
        <f t="shared" si="54"/>
        <v>40574</v>
      </c>
    </row>
    <row r="3512" spans="1:4" x14ac:dyDescent="0.25">
      <c r="A3512" s="6">
        <v>40574</v>
      </c>
      <c r="B3512" s="7">
        <v>4.32</v>
      </c>
      <c r="C3512" s="7">
        <v>4.09</v>
      </c>
      <c r="D3512" s="6">
        <f t="shared" si="54"/>
        <v>40574</v>
      </c>
    </row>
    <row r="3513" spans="1:4" x14ac:dyDescent="0.25">
      <c r="A3513" s="6">
        <v>40575</v>
      </c>
      <c r="B3513" s="7">
        <v>4.32</v>
      </c>
      <c r="C3513" s="7">
        <v>4.08</v>
      </c>
      <c r="D3513" s="6">
        <f t="shared" si="54"/>
        <v>40602</v>
      </c>
    </row>
    <row r="3514" spans="1:4" x14ac:dyDescent="0.25">
      <c r="A3514" s="6">
        <v>40576</v>
      </c>
      <c r="B3514" s="7">
        <v>4.32</v>
      </c>
      <c r="C3514" s="7">
        <v>4.09</v>
      </c>
      <c r="D3514" s="6">
        <f t="shared" si="54"/>
        <v>40602</v>
      </c>
    </row>
    <row r="3515" spans="1:4" x14ac:dyDescent="0.25">
      <c r="A3515" s="6">
        <v>40577</v>
      </c>
      <c r="B3515" s="7">
        <v>4.33</v>
      </c>
      <c r="C3515" s="7">
        <v>4.09</v>
      </c>
      <c r="D3515" s="6">
        <f t="shared" si="54"/>
        <v>40602</v>
      </c>
    </row>
    <row r="3516" spans="1:4" x14ac:dyDescent="0.25">
      <c r="A3516" s="6">
        <v>40578</v>
      </c>
      <c r="B3516" s="7">
        <v>4.33</v>
      </c>
      <c r="C3516" s="7">
        <v>4.09</v>
      </c>
      <c r="D3516" s="6">
        <f t="shared" si="54"/>
        <v>40602</v>
      </c>
    </row>
    <row r="3517" spans="1:4" x14ac:dyDescent="0.25">
      <c r="A3517" s="6">
        <v>40581</v>
      </c>
      <c r="B3517" s="7">
        <v>4.32</v>
      </c>
      <c r="C3517" s="7">
        <v>4.09</v>
      </c>
      <c r="D3517" s="6">
        <f t="shared" si="54"/>
        <v>40602</v>
      </c>
    </row>
    <row r="3518" spans="1:4" x14ac:dyDescent="0.25">
      <c r="A3518" s="6">
        <v>40582</v>
      </c>
      <c r="B3518" s="7">
        <v>4.32</v>
      </c>
      <c r="C3518" s="7">
        <v>4.0999999999999996</v>
      </c>
      <c r="D3518" s="6">
        <f t="shared" si="54"/>
        <v>40602</v>
      </c>
    </row>
    <row r="3519" spans="1:4" x14ac:dyDescent="0.25">
      <c r="A3519" s="6">
        <v>40583</v>
      </c>
      <c r="B3519" s="7">
        <v>4.32</v>
      </c>
      <c r="C3519" s="7">
        <v>4.09</v>
      </c>
      <c r="D3519" s="6">
        <f t="shared" si="54"/>
        <v>40602</v>
      </c>
    </row>
    <row r="3520" spans="1:4" x14ac:dyDescent="0.25">
      <c r="A3520" s="6">
        <v>40584</v>
      </c>
      <c r="B3520" s="7">
        <v>4.32</v>
      </c>
      <c r="C3520" s="7">
        <v>4.0999999999999996</v>
      </c>
      <c r="D3520" s="6">
        <f t="shared" si="54"/>
        <v>40602</v>
      </c>
    </row>
    <row r="3521" spans="1:4" x14ac:dyDescent="0.25">
      <c r="A3521" s="6">
        <v>40585</v>
      </c>
      <c r="B3521" s="7">
        <v>4.33</v>
      </c>
      <c r="C3521" s="7">
        <v>4.1100000000000003</v>
      </c>
      <c r="D3521" s="6">
        <f t="shared" si="54"/>
        <v>40602</v>
      </c>
    </row>
    <row r="3522" spans="1:4" x14ac:dyDescent="0.25">
      <c r="A3522" s="6">
        <v>40588</v>
      </c>
      <c r="B3522" s="7">
        <v>4.33</v>
      </c>
      <c r="C3522" s="7">
        <v>4.0999999999999996</v>
      </c>
      <c r="D3522" s="6">
        <f t="shared" si="54"/>
        <v>40602</v>
      </c>
    </row>
    <row r="3523" spans="1:4" x14ac:dyDescent="0.25">
      <c r="A3523" s="6">
        <v>40589</v>
      </c>
      <c r="B3523" s="7">
        <v>4.33</v>
      </c>
      <c r="C3523" s="7">
        <v>4.12</v>
      </c>
      <c r="D3523" s="6">
        <f t="shared" ref="D3523:D3586" si="55">EOMONTH(A3523,0)</f>
        <v>40602</v>
      </c>
    </row>
    <row r="3524" spans="1:4" x14ac:dyDescent="0.25">
      <c r="A3524" s="6">
        <v>40590</v>
      </c>
      <c r="B3524" s="7">
        <v>4.3499999999999996</v>
      </c>
      <c r="C3524" s="7">
        <v>4.12</v>
      </c>
      <c r="D3524" s="6">
        <f t="shared" si="55"/>
        <v>40602</v>
      </c>
    </row>
    <row r="3525" spans="1:4" x14ac:dyDescent="0.25">
      <c r="A3525" s="6">
        <v>40591</v>
      </c>
      <c r="B3525" s="7">
        <v>4.3499999999999996</v>
      </c>
      <c r="C3525" s="7">
        <v>4.12</v>
      </c>
      <c r="D3525" s="6">
        <f t="shared" si="55"/>
        <v>40602</v>
      </c>
    </row>
    <row r="3526" spans="1:4" x14ac:dyDescent="0.25">
      <c r="A3526" s="6">
        <v>40592</v>
      </c>
      <c r="B3526" s="7">
        <v>4.3600000000000003</v>
      </c>
      <c r="C3526" s="7">
        <v>4.13</v>
      </c>
      <c r="D3526" s="6">
        <f t="shared" si="55"/>
        <v>40602</v>
      </c>
    </row>
    <row r="3527" spans="1:4" x14ac:dyDescent="0.25">
      <c r="A3527" s="6">
        <v>40595</v>
      </c>
      <c r="B3527" s="7">
        <v>4.3600000000000003</v>
      </c>
      <c r="C3527" s="7">
        <v>4.13</v>
      </c>
      <c r="D3527" s="6">
        <f t="shared" si="55"/>
        <v>40602</v>
      </c>
    </row>
    <row r="3528" spans="1:4" x14ac:dyDescent="0.25">
      <c r="A3528" s="6">
        <v>40596</v>
      </c>
      <c r="B3528" s="7">
        <v>4.3600000000000003</v>
      </c>
      <c r="C3528" s="7">
        <v>4.1399999999999997</v>
      </c>
      <c r="D3528" s="6">
        <f t="shared" si="55"/>
        <v>40602</v>
      </c>
    </row>
    <row r="3529" spans="1:4" x14ac:dyDescent="0.25">
      <c r="A3529" s="6">
        <v>40597</v>
      </c>
      <c r="B3529" s="7">
        <v>4.3600000000000003</v>
      </c>
      <c r="C3529" s="7">
        <v>4.13</v>
      </c>
      <c r="D3529" s="6">
        <f t="shared" si="55"/>
        <v>40602</v>
      </c>
    </row>
    <row r="3530" spans="1:4" x14ac:dyDescent="0.25">
      <c r="A3530" s="6">
        <v>40598</v>
      </c>
      <c r="B3530" s="7">
        <v>4.3600000000000003</v>
      </c>
      <c r="C3530" s="7">
        <v>4.1500000000000004</v>
      </c>
      <c r="D3530" s="6">
        <f t="shared" si="55"/>
        <v>40602</v>
      </c>
    </row>
    <row r="3531" spans="1:4" x14ac:dyDescent="0.25">
      <c r="A3531" s="6">
        <v>40599</v>
      </c>
      <c r="B3531" s="7">
        <v>4.37</v>
      </c>
      <c r="C3531" s="7">
        <v>4.1500000000000004</v>
      </c>
      <c r="D3531" s="6">
        <f t="shared" si="55"/>
        <v>40602</v>
      </c>
    </row>
    <row r="3532" spans="1:4" x14ac:dyDescent="0.25">
      <c r="A3532" s="6">
        <v>40602</v>
      </c>
      <c r="B3532" s="7">
        <v>4.37</v>
      </c>
      <c r="C3532" s="7">
        <v>4.1500000000000004</v>
      </c>
      <c r="D3532" s="6">
        <f t="shared" si="55"/>
        <v>40602</v>
      </c>
    </row>
    <row r="3533" spans="1:4" x14ac:dyDescent="0.25">
      <c r="A3533" s="6">
        <v>40603</v>
      </c>
      <c r="B3533" s="7">
        <v>4.37</v>
      </c>
      <c r="C3533" s="7">
        <v>4.16</v>
      </c>
      <c r="D3533" s="6">
        <f t="shared" si="55"/>
        <v>40633</v>
      </c>
    </row>
    <row r="3534" spans="1:4" x14ac:dyDescent="0.25">
      <c r="A3534" s="6">
        <v>40604</v>
      </c>
      <c r="B3534" s="7">
        <v>4.38</v>
      </c>
      <c r="C3534" s="7">
        <v>4.17</v>
      </c>
      <c r="D3534" s="6">
        <f t="shared" si="55"/>
        <v>40633</v>
      </c>
    </row>
    <row r="3535" spans="1:4" x14ac:dyDescent="0.25">
      <c r="A3535" s="6">
        <v>40605</v>
      </c>
      <c r="B3535" s="7">
        <v>4.38</v>
      </c>
      <c r="C3535" s="7">
        <v>4.16</v>
      </c>
      <c r="D3535" s="6">
        <f t="shared" si="55"/>
        <v>40633</v>
      </c>
    </row>
    <row r="3536" spans="1:4" x14ac:dyDescent="0.25">
      <c r="A3536" s="6">
        <v>40606</v>
      </c>
      <c r="B3536" s="7">
        <v>4.3899999999999997</v>
      </c>
      <c r="C3536" s="7">
        <v>4.16</v>
      </c>
      <c r="D3536" s="6">
        <f t="shared" si="55"/>
        <v>40633</v>
      </c>
    </row>
    <row r="3537" spans="1:4" x14ac:dyDescent="0.25">
      <c r="A3537" s="6">
        <v>40609</v>
      </c>
      <c r="B3537" s="7">
        <v>4.3899999999999997</v>
      </c>
      <c r="C3537" s="7">
        <v>4.17</v>
      </c>
      <c r="D3537" s="6">
        <f t="shared" si="55"/>
        <v>40633</v>
      </c>
    </row>
    <row r="3538" spans="1:4" x14ac:dyDescent="0.25">
      <c r="A3538" s="6">
        <v>40610</v>
      </c>
      <c r="B3538" s="7">
        <v>4.3899999999999997</v>
      </c>
      <c r="C3538" s="7">
        <v>4.18</v>
      </c>
      <c r="D3538" s="6">
        <f t="shared" si="55"/>
        <v>40633</v>
      </c>
    </row>
    <row r="3539" spans="1:4" x14ac:dyDescent="0.25">
      <c r="A3539" s="6">
        <v>40611</v>
      </c>
      <c r="B3539" s="7">
        <v>4.4000000000000004</v>
      </c>
      <c r="C3539" s="7">
        <v>4.18</v>
      </c>
      <c r="D3539" s="6">
        <f t="shared" si="55"/>
        <v>40633</v>
      </c>
    </row>
    <row r="3540" spans="1:4" x14ac:dyDescent="0.25">
      <c r="A3540" s="6">
        <v>40612</v>
      </c>
      <c r="B3540" s="7">
        <v>4.4000000000000004</v>
      </c>
      <c r="C3540" s="7">
        <v>4.17</v>
      </c>
      <c r="D3540" s="6">
        <f t="shared" si="55"/>
        <v>40633</v>
      </c>
    </row>
    <row r="3541" spans="1:4" x14ac:dyDescent="0.25">
      <c r="A3541" s="6">
        <v>40613</v>
      </c>
      <c r="B3541" s="7">
        <v>4.4000000000000004</v>
      </c>
      <c r="C3541" s="7">
        <v>4.18</v>
      </c>
      <c r="D3541" s="6">
        <f t="shared" si="55"/>
        <v>40633</v>
      </c>
    </row>
    <row r="3542" spans="1:4" x14ac:dyDescent="0.25">
      <c r="A3542" s="6">
        <v>40616</v>
      </c>
      <c r="B3542" s="7">
        <v>4.4000000000000004</v>
      </c>
      <c r="C3542" s="7">
        <v>4.18</v>
      </c>
      <c r="D3542" s="6">
        <f t="shared" si="55"/>
        <v>40633</v>
      </c>
    </row>
    <row r="3543" spans="1:4" x14ac:dyDescent="0.25">
      <c r="A3543" s="6">
        <v>40617</v>
      </c>
      <c r="B3543" s="7">
        <v>4.4000000000000004</v>
      </c>
      <c r="C3543" s="7">
        <v>4.18</v>
      </c>
      <c r="D3543" s="6">
        <f t="shared" si="55"/>
        <v>40633</v>
      </c>
    </row>
    <row r="3544" spans="1:4" x14ac:dyDescent="0.25">
      <c r="A3544" s="6">
        <v>40618</v>
      </c>
      <c r="B3544" s="7">
        <v>4.41</v>
      </c>
      <c r="C3544" s="7">
        <v>4.18</v>
      </c>
      <c r="D3544" s="6">
        <f t="shared" si="55"/>
        <v>40633</v>
      </c>
    </row>
    <row r="3545" spans="1:4" x14ac:dyDescent="0.25">
      <c r="A3545" s="6">
        <v>40619</v>
      </c>
      <c r="B3545" s="7">
        <v>4.41</v>
      </c>
      <c r="C3545" s="7">
        <v>4.18</v>
      </c>
      <c r="D3545" s="6">
        <f t="shared" si="55"/>
        <v>40633</v>
      </c>
    </row>
    <row r="3546" spans="1:4" x14ac:dyDescent="0.25">
      <c r="A3546" s="6">
        <v>40620</v>
      </c>
      <c r="B3546" s="7">
        <v>4.41</v>
      </c>
      <c r="C3546" s="7">
        <v>4.18</v>
      </c>
      <c r="D3546" s="6">
        <f t="shared" si="55"/>
        <v>40633</v>
      </c>
    </row>
    <row r="3547" spans="1:4" x14ac:dyDescent="0.25">
      <c r="A3547" s="6">
        <v>40623</v>
      </c>
      <c r="B3547" s="7">
        <v>4.41</v>
      </c>
      <c r="C3547" s="7">
        <v>4.18</v>
      </c>
      <c r="D3547" s="6">
        <f t="shared" si="55"/>
        <v>40633</v>
      </c>
    </row>
    <row r="3548" spans="1:4" x14ac:dyDescent="0.25">
      <c r="A3548" s="6">
        <v>40624</v>
      </c>
      <c r="B3548" s="7">
        <v>4.41</v>
      </c>
      <c r="C3548" s="7">
        <v>4.18</v>
      </c>
      <c r="D3548" s="6">
        <f t="shared" si="55"/>
        <v>40633</v>
      </c>
    </row>
    <row r="3549" spans="1:4" x14ac:dyDescent="0.25">
      <c r="A3549" s="6">
        <v>40625</v>
      </c>
      <c r="B3549" s="7">
        <v>4.41</v>
      </c>
      <c r="C3549" s="7">
        <v>4.1900000000000004</v>
      </c>
      <c r="D3549" s="6">
        <f t="shared" si="55"/>
        <v>40633</v>
      </c>
    </row>
    <row r="3550" spans="1:4" x14ac:dyDescent="0.25">
      <c r="A3550" s="6">
        <v>40626</v>
      </c>
      <c r="B3550" s="7">
        <v>4.41</v>
      </c>
      <c r="C3550" s="7">
        <v>4.18</v>
      </c>
      <c r="D3550" s="6">
        <f t="shared" si="55"/>
        <v>40633</v>
      </c>
    </row>
    <row r="3551" spans="1:4" x14ac:dyDescent="0.25">
      <c r="A3551" s="6">
        <v>40627</v>
      </c>
      <c r="B3551" s="7">
        <v>4.4000000000000004</v>
      </c>
      <c r="C3551" s="7">
        <v>4.1900000000000004</v>
      </c>
      <c r="D3551" s="6">
        <f t="shared" si="55"/>
        <v>40633</v>
      </c>
    </row>
    <row r="3552" spans="1:4" x14ac:dyDescent="0.25">
      <c r="A3552" s="6">
        <v>40630</v>
      </c>
      <c r="B3552" s="7">
        <v>4.41</v>
      </c>
      <c r="C3552" s="7">
        <v>4.1900000000000004</v>
      </c>
      <c r="D3552" s="6">
        <f t="shared" si="55"/>
        <v>40633</v>
      </c>
    </row>
    <row r="3553" spans="1:4" x14ac:dyDescent="0.25">
      <c r="A3553" s="6">
        <v>40631</v>
      </c>
      <c r="B3553" s="7">
        <v>4.41</v>
      </c>
      <c r="C3553" s="7">
        <v>4.1900000000000004</v>
      </c>
      <c r="D3553" s="6">
        <f t="shared" si="55"/>
        <v>40633</v>
      </c>
    </row>
    <row r="3554" spans="1:4" x14ac:dyDescent="0.25">
      <c r="A3554" s="6">
        <v>40632</v>
      </c>
      <c r="B3554" s="7">
        <v>4.41</v>
      </c>
      <c r="C3554" s="7">
        <v>4.1900000000000004</v>
      </c>
      <c r="D3554" s="6">
        <f t="shared" si="55"/>
        <v>40633</v>
      </c>
    </row>
    <row r="3555" spans="1:4" x14ac:dyDescent="0.25">
      <c r="A3555" s="6">
        <v>40633</v>
      </c>
      <c r="B3555" s="7">
        <v>4.41</v>
      </c>
      <c r="C3555" s="7">
        <v>4.1900000000000004</v>
      </c>
      <c r="D3555" s="6">
        <f t="shared" si="55"/>
        <v>40633</v>
      </c>
    </row>
    <row r="3556" spans="1:4" x14ac:dyDescent="0.25">
      <c r="A3556" s="6">
        <v>40634</v>
      </c>
      <c r="B3556" s="7">
        <v>4.42</v>
      </c>
      <c r="C3556" s="7">
        <v>4.2</v>
      </c>
      <c r="D3556" s="6">
        <f t="shared" si="55"/>
        <v>40663</v>
      </c>
    </row>
    <row r="3557" spans="1:4" x14ac:dyDescent="0.25">
      <c r="A3557" s="6">
        <v>40637</v>
      </c>
      <c r="B3557" s="7">
        <v>4.42</v>
      </c>
      <c r="C3557" s="7">
        <v>4.2</v>
      </c>
      <c r="D3557" s="6">
        <f t="shared" si="55"/>
        <v>40663</v>
      </c>
    </row>
    <row r="3558" spans="1:4" x14ac:dyDescent="0.25">
      <c r="A3558" s="6">
        <v>40638</v>
      </c>
      <c r="B3558" s="7">
        <v>4.43</v>
      </c>
      <c r="C3558" s="7">
        <v>4.21</v>
      </c>
      <c r="D3558" s="6">
        <f t="shared" si="55"/>
        <v>40663</v>
      </c>
    </row>
    <row r="3559" spans="1:4" x14ac:dyDescent="0.25">
      <c r="A3559" s="6">
        <v>40639</v>
      </c>
      <c r="B3559" s="7">
        <v>4.45</v>
      </c>
      <c r="C3559" s="7">
        <v>4.25</v>
      </c>
      <c r="D3559" s="6">
        <f t="shared" si="55"/>
        <v>40663</v>
      </c>
    </row>
    <row r="3560" spans="1:4" x14ac:dyDescent="0.25">
      <c r="A3560" s="6">
        <v>40640</v>
      </c>
      <c r="B3560" s="7">
        <v>4.45</v>
      </c>
      <c r="C3560" s="7">
        <v>4.25</v>
      </c>
      <c r="D3560" s="6">
        <f t="shared" si="55"/>
        <v>40663</v>
      </c>
    </row>
    <row r="3561" spans="1:4" x14ac:dyDescent="0.25">
      <c r="A3561" s="6">
        <v>40641</v>
      </c>
      <c r="B3561" s="7">
        <v>4.46</v>
      </c>
      <c r="C3561" s="7">
        <v>4.26</v>
      </c>
      <c r="D3561" s="6">
        <f t="shared" si="55"/>
        <v>40663</v>
      </c>
    </row>
    <row r="3562" spans="1:4" x14ac:dyDescent="0.25">
      <c r="A3562" s="6">
        <v>40644</v>
      </c>
      <c r="B3562" s="7">
        <v>4.46</v>
      </c>
      <c r="C3562" s="7">
        <v>4.26</v>
      </c>
      <c r="D3562" s="6">
        <f t="shared" si="55"/>
        <v>40663</v>
      </c>
    </row>
    <row r="3563" spans="1:4" x14ac:dyDescent="0.25">
      <c r="A3563" s="6">
        <v>40645</v>
      </c>
      <c r="B3563" s="7">
        <v>4.47</v>
      </c>
      <c r="C3563" s="7">
        <v>4.2699999999999996</v>
      </c>
      <c r="D3563" s="6">
        <f t="shared" si="55"/>
        <v>40663</v>
      </c>
    </row>
    <row r="3564" spans="1:4" x14ac:dyDescent="0.25">
      <c r="A3564" s="6">
        <v>40646</v>
      </c>
      <c r="B3564" s="7">
        <v>4.47</v>
      </c>
      <c r="C3564" s="7">
        <v>4.2699999999999996</v>
      </c>
      <c r="D3564" s="6">
        <f t="shared" si="55"/>
        <v>40663</v>
      </c>
    </row>
    <row r="3565" spans="1:4" x14ac:dyDescent="0.25">
      <c r="A3565" s="6">
        <v>40647</v>
      </c>
      <c r="B3565" s="7">
        <v>4.5</v>
      </c>
      <c r="C3565" s="7">
        <v>4.29</v>
      </c>
      <c r="D3565" s="6">
        <f t="shared" si="55"/>
        <v>40663</v>
      </c>
    </row>
    <row r="3566" spans="1:4" x14ac:dyDescent="0.25">
      <c r="A3566" s="6">
        <v>40648</v>
      </c>
      <c r="B3566" s="7">
        <v>4.5</v>
      </c>
      <c r="C3566" s="7">
        <v>4.29</v>
      </c>
      <c r="D3566" s="6">
        <f t="shared" si="55"/>
        <v>40663</v>
      </c>
    </row>
    <row r="3567" spans="1:4" x14ac:dyDescent="0.25">
      <c r="A3567" s="6">
        <v>40651</v>
      </c>
      <c r="B3567" s="7">
        <v>4.51</v>
      </c>
      <c r="C3567" s="7">
        <v>4.3</v>
      </c>
      <c r="D3567" s="6">
        <f t="shared" si="55"/>
        <v>40663</v>
      </c>
    </row>
    <row r="3568" spans="1:4" x14ac:dyDescent="0.25">
      <c r="A3568" s="6">
        <v>40652</v>
      </c>
      <c r="B3568" s="7">
        <v>4.51</v>
      </c>
      <c r="C3568" s="7">
        <v>4.29</v>
      </c>
      <c r="D3568" s="6">
        <f t="shared" si="55"/>
        <v>40663</v>
      </c>
    </row>
    <row r="3569" spans="1:4" x14ac:dyDescent="0.25">
      <c r="A3569" s="6">
        <v>40653</v>
      </c>
      <c r="B3569" s="7">
        <v>4.51</v>
      </c>
      <c r="C3569" s="7">
        <v>4.29</v>
      </c>
      <c r="D3569" s="6">
        <f t="shared" si="55"/>
        <v>40663</v>
      </c>
    </row>
    <row r="3570" spans="1:4" x14ac:dyDescent="0.25">
      <c r="A3570" s="6">
        <v>40654</v>
      </c>
      <c r="B3570" s="7">
        <v>4.51</v>
      </c>
      <c r="C3570" s="7">
        <v>4.29</v>
      </c>
      <c r="D3570" s="6">
        <f t="shared" si="55"/>
        <v>40663</v>
      </c>
    </row>
    <row r="3571" spans="1:4" x14ac:dyDescent="0.25">
      <c r="A3571" s="6">
        <v>40659</v>
      </c>
      <c r="B3571" s="7">
        <v>4.51</v>
      </c>
      <c r="C3571" s="7">
        <v>4.3</v>
      </c>
      <c r="D3571" s="6">
        <f t="shared" si="55"/>
        <v>40663</v>
      </c>
    </row>
    <row r="3572" spans="1:4" x14ac:dyDescent="0.25">
      <c r="A3572" s="6">
        <v>40660</v>
      </c>
      <c r="B3572" s="7">
        <v>4.51</v>
      </c>
      <c r="C3572" s="7">
        <v>4.3</v>
      </c>
      <c r="D3572" s="6">
        <f t="shared" si="55"/>
        <v>40663</v>
      </c>
    </row>
    <row r="3573" spans="1:4" x14ac:dyDescent="0.25">
      <c r="A3573" s="6">
        <v>40661</v>
      </c>
      <c r="B3573" s="7">
        <v>4.51</v>
      </c>
      <c r="C3573" s="7">
        <v>4.3</v>
      </c>
      <c r="D3573" s="6">
        <f t="shared" si="55"/>
        <v>40663</v>
      </c>
    </row>
    <row r="3574" spans="1:4" x14ac:dyDescent="0.25">
      <c r="A3574" s="6">
        <v>40662</v>
      </c>
      <c r="B3574" s="7">
        <v>4.5</v>
      </c>
      <c r="C3574" s="7">
        <v>4.3</v>
      </c>
      <c r="D3574" s="6">
        <f t="shared" si="55"/>
        <v>40663</v>
      </c>
    </row>
    <row r="3575" spans="1:4" x14ac:dyDescent="0.25">
      <c r="A3575" s="6">
        <v>40665</v>
      </c>
      <c r="B3575" s="7">
        <v>4.51</v>
      </c>
      <c r="C3575" s="7">
        <v>4.3</v>
      </c>
      <c r="D3575" s="6">
        <f t="shared" si="55"/>
        <v>40694</v>
      </c>
    </row>
    <row r="3576" spans="1:4" x14ac:dyDescent="0.25">
      <c r="A3576" s="6">
        <v>40667</v>
      </c>
      <c r="B3576" s="7">
        <v>4.5</v>
      </c>
      <c r="C3576" s="7">
        <v>4.3</v>
      </c>
      <c r="D3576" s="6">
        <f t="shared" si="55"/>
        <v>40694</v>
      </c>
    </row>
    <row r="3577" spans="1:4" x14ac:dyDescent="0.25">
      <c r="A3577" s="6">
        <v>40668</v>
      </c>
      <c r="B3577" s="7">
        <v>4.5</v>
      </c>
      <c r="C3577" s="7">
        <v>4.3</v>
      </c>
      <c r="D3577" s="6">
        <f t="shared" si="55"/>
        <v>40694</v>
      </c>
    </row>
    <row r="3578" spans="1:4" x14ac:dyDescent="0.25">
      <c r="A3578" s="6">
        <v>40669</v>
      </c>
      <c r="B3578" s="7">
        <v>4.51</v>
      </c>
      <c r="C3578" s="7">
        <v>4.3099999999999996</v>
      </c>
      <c r="D3578" s="6">
        <f t="shared" si="55"/>
        <v>40694</v>
      </c>
    </row>
    <row r="3579" spans="1:4" x14ac:dyDescent="0.25">
      <c r="A3579" s="6">
        <v>40672</v>
      </c>
      <c r="B3579" s="7">
        <v>4.51</v>
      </c>
      <c r="C3579" s="7">
        <v>4.3099999999999996</v>
      </c>
      <c r="D3579" s="6">
        <f t="shared" si="55"/>
        <v>40694</v>
      </c>
    </row>
    <row r="3580" spans="1:4" x14ac:dyDescent="0.25">
      <c r="A3580" s="6">
        <v>40673</v>
      </c>
      <c r="B3580" s="7">
        <v>4.51</v>
      </c>
      <c r="C3580" s="7">
        <v>4.3099999999999996</v>
      </c>
      <c r="D3580" s="6">
        <f t="shared" si="55"/>
        <v>40694</v>
      </c>
    </row>
    <row r="3581" spans="1:4" x14ac:dyDescent="0.25">
      <c r="A3581" s="6">
        <v>40674</v>
      </c>
      <c r="B3581" s="7">
        <v>4.51</v>
      </c>
      <c r="C3581" s="7">
        <v>4.3099999999999996</v>
      </c>
      <c r="D3581" s="6">
        <f t="shared" si="55"/>
        <v>40694</v>
      </c>
    </row>
    <row r="3582" spans="1:4" x14ac:dyDescent="0.25">
      <c r="A3582" s="6">
        <v>40675</v>
      </c>
      <c r="B3582" s="7">
        <v>4.58</v>
      </c>
      <c r="C3582" s="7">
        <v>4.42</v>
      </c>
      <c r="D3582" s="6">
        <f t="shared" si="55"/>
        <v>40694</v>
      </c>
    </row>
    <row r="3583" spans="1:4" x14ac:dyDescent="0.25">
      <c r="A3583" s="6">
        <v>40676</v>
      </c>
      <c r="B3583" s="7">
        <v>4.59</v>
      </c>
      <c r="C3583" s="7">
        <v>4.4400000000000004</v>
      </c>
      <c r="D3583" s="6">
        <f t="shared" si="55"/>
        <v>40694</v>
      </c>
    </row>
    <row r="3584" spans="1:4" x14ac:dyDescent="0.25">
      <c r="A3584" s="6">
        <v>40679</v>
      </c>
      <c r="B3584" s="7">
        <v>4.6100000000000003</v>
      </c>
      <c r="C3584" s="7">
        <v>4.4400000000000004</v>
      </c>
      <c r="D3584" s="6">
        <f t="shared" si="55"/>
        <v>40694</v>
      </c>
    </row>
    <row r="3585" spans="1:4" x14ac:dyDescent="0.25">
      <c r="A3585" s="6">
        <v>40680</v>
      </c>
      <c r="B3585" s="7">
        <v>4.6100000000000003</v>
      </c>
      <c r="C3585" s="7">
        <v>4.45</v>
      </c>
      <c r="D3585" s="6">
        <f t="shared" si="55"/>
        <v>40694</v>
      </c>
    </row>
    <row r="3586" spans="1:4" x14ac:dyDescent="0.25">
      <c r="A3586" s="6">
        <v>40681</v>
      </c>
      <c r="B3586" s="7">
        <v>4.6100000000000003</v>
      </c>
      <c r="C3586" s="7">
        <v>4.45</v>
      </c>
      <c r="D3586" s="6">
        <f t="shared" si="55"/>
        <v>40694</v>
      </c>
    </row>
    <row r="3587" spans="1:4" x14ac:dyDescent="0.25">
      <c r="A3587" s="6">
        <v>40682</v>
      </c>
      <c r="B3587" s="7">
        <v>4.62</v>
      </c>
      <c r="C3587" s="7">
        <v>4.45</v>
      </c>
      <c r="D3587" s="6">
        <f t="shared" ref="D3587:D3650" si="56">EOMONTH(A3587,0)</f>
        <v>40694</v>
      </c>
    </row>
    <row r="3588" spans="1:4" x14ac:dyDescent="0.25">
      <c r="A3588" s="6">
        <v>40683</v>
      </c>
      <c r="B3588" s="7">
        <v>4.62</v>
      </c>
      <c r="C3588" s="7">
        <v>4.45</v>
      </c>
      <c r="D3588" s="6">
        <f t="shared" si="56"/>
        <v>40694</v>
      </c>
    </row>
    <row r="3589" spans="1:4" x14ac:dyDescent="0.25">
      <c r="A3589" s="6">
        <v>40686</v>
      </c>
      <c r="B3589" s="7">
        <v>4.62</v>
      </c>
      <c r="C3589" s="7">
        <v>4.45</v>
      </c>
      <c r="D3589" s="6">
        <f t="shared" si="56"/>
        <v>40694</v>
      </c>
    </row>
    <row r="3590" spans="1:4" x14ac:dyDescent="0.25">
      <c r="A3590" s="6">
        <v>40687</v>
      </c>
      <c r="B3590" s="7">
        <v>4.62</v>
      </c>
      <c r="C3590" s="7">
        <v>4.46</v>
      </c>
      <c r="D3590" s="6">
        <f t="shared" si="56"/>
        <v>40694</v>
      </c>
    </row>
    <row r="3591" spans="1:4" x14ac:dyDescent="0.25">
      <c r="A3591" s="6">
        <v>40688</v>
      </c>
      <c r="B3591" s="7">
        <v>4.62</v>
      </c>
      <c r="C3591" s="7">
        <v>4.45</v>
      </c>
      <c r="D3591" s="6">
        <f t="shared" si="56"/>
        <v>40694</v>
      </c>
    </row>
    <row r="3592" spans="1:4" x14ac:dyDescent="0.25">
      <c r="A3592" s="6">
        <v>40689</v>
      </c>
      <c r="B3592" s="7">
        <v>4.6100000000000003</v>
      </c>
      <c r="C3592" s="7">
        <v>4.45</v>
      </c>
      <c r="D3592" s="6">
        <f t="shared" si="56"/>
        <v>40694</v>
      </c>
    </row>
    <row r="3593" spans="1:4" x14ac:dyDescent="0.25">
      <c r="A3593" s="6">
        <v>40690</v>
      </c>
      <c r="B3593" s="7">
        <v>4.6100000000000003</v>
      </c>
      <c r="C3593" s="7">
        <v>4.45</v>
      </c>
      <c r="D3593" s="6">
        <f t="shared" si="56"/>
        <v>40694</v>
      </c>
    </row>
    <row r="3594" spans="1:4" x14ac:dyDescent="0.25">
      <c r="A3594" s="6">
        <v>40693</v>
      </c>
      <c r="B3594" s="7">
        <v>4.6100000000000003</v>
      </c>
      <c r="C3594" s="7">
        <v>4.45</v>
      </c>
      <c r="D3594" s="6">
        <f t="shared" si="56"/>
        <v>40694</v>
      </c>
    </row>
    <row r="3595" spans="1:4" x14ac:dyDescent="0.25">
      <c r="A3595" s="6">
        <v>40694</v>
      </c>
      <c r="B3595" s="7">
        <v>4.6100000000000003</v>
      </c>
      <c r="C3595" s="7">
        <v>4.45</v>
      </c>
      <c r="D3595" s="6">
        <f t="shared" si="56"/>
        <v>40694</v>
      </c>
    </row>
    <row r="3596" spans="1:4" x14ac:dyDescent="0.25">
      <c r="A3596" s="6">
        <v>40695</v>
      </c>
      <c r="B3596" s="7">
        <v>4.6100000000000003</v>
      </c>
      <c r="C3596" s="7">
        <v>4.45</v>
      </c>
      <c r="D3596" s="6">
        <f t="shared" si="56"/>
        <v>40724</v>
      </c>
    </row>
    <row r="3597" spans="1:4" x14ac:dyDescent="0.25">
      <c r="A3597" s="6">
        <v>40696</v>
      </c>
      <c r="B3597" s="7">
        <v>4.6100000000000003</v>
      </c>
      <c r="C3597" s="7">
        <v>4.45</v>
      </c>
      <c r="D3597" s="6">
        <f t="shared" si="56"/>
        <v>40724</v>
      </c>
    </row>
    <row r="3598" spans="1:4" x14ac:dyDescent="0.25">
      <c r="A3598" s="6">
        <v>40697</v>
      </c>
      <c r="B3598" s="7">
        <v>4.6100000000000003</v>
      </c>
      <c r="C3598" s="7">
        <v>4.45</v>
      </c>
      <c r="D3598" s="6">
        <f t="shared" si="56"/>
        <v>40724</v>
      </c>
    </row>
    <row r="3599" spans="1:4" x14ac:dyDescent="0.25">
      <c r="A3599" s="6">
        <v>40700</v>
      </c>
      <c r="B3599" s="7">
        <v>4.6100000000000003</v>
      </c>
      <c r="C3599" s="7">
        <v>4.45</v>
      </c>
      <c r="D3599" s="6">
        <f t="shared" si="56"/>
        <v>40724</v>
      </c>
    </row>
    <row r="3600" spans="1:4" x14ac:dyDescent="0.25">
      <c r="A3600" s="6">
        <v>40701</v>
      </c>
      <c r="B3600" s="7">
        <v>4.62</v>
      </c>
      <c r="C3600" s="7">
        <v>4.46</v>
      </c>
      <c r="D3600" s="6">
        <f t="shared" si="56"/>
        <v>40724</v>
      </c>
    </row>
    <row r="3601" spans="1:4" x14ac:dyDescent="0.25">
      <c r="A3601" s="6">
        <v>40702</v>
      </c>
      <c r="B3601" s="7">
        <v>4.63</v>
      </c>
      <c r="C3601" s="7">
        <v>4.47</v>
      </c>
      <c r="D3601" s="6">
        <f t="shared" si="56"/>
        <v>40724</v>
      </c>
    </row>
    <row r="3602" spans="1:4" x14ac:dyDescent="0.25">
      <c r="A3602" s="6">
        <v>40703</v>
      </c>
      <c r="B3602" s="7">
        <v>4.7</v>
      </c>
      <c r="C3602" s="7">
        <v>4.6500000000000004</v>
      </c>
      <c r="D3602" s="6">
        <f t="shared" si="56"/>
        <v>40724</v>
      </c>
    </row>
    <row r="3603" spans="1:4" x14ac:dyDescent="0.25">
      <c r="A3603" s="6">
        <v>40704</v>
      </c>
      <c r="B3603" s="7">
        <v>4.71</v>
      </c>
      <c r="C3603" s="7">
        <v>4.66</v>
      </c>
      <c r="D3603" s="6">
        <f t="shared" si="56"/>
        <v>40724</v>
      </c>
    </row>
    <row r="3604" spans="1:4" x14ac:dyDescent="0.25">
      <c r="A3604" s="6">
        <v>40707</v>
      </c>
      <c r="B3604" s="7">
        <v>4.72</v>
      </c>
      <c r="C3604" s="7">
        <v>4.66</v>
      </c>
      <c r="D3604" s="6">
        <f t="shared" si="56"/>
        <v>40724</v>
      </c>
    </row>
    <row r="3605" spans="1:4" x14ac:dyDescent="0.25">
      <c r="A3605" s="6">
        <v>40708</v>
      </c>
      <c r="B3605" s="7">
        <v>4.72</v>
      </c>
      <c r="C3605" s="7">
        <v>4.66</v>
      </c>
      <c r="D3605" s="6">
        <f t="shared" si="56"/>
        <v>40724</v>
      </c>
    </row>
    <row r="3606" spans="1:4" x14ac:dyDescent="0.25">
      <c r="A3606" s="6">
        <v>40709</v>
      </c>
      <c r="B3606" s="7">
        <v>4.7300000000000004</v>
      </c>
      <c r="C3606" s="7">
        <v>4.66</v>
      </c>
      <c r="D3606" s="6">
        <f t="shared" si="56"/>
        <v>40724</v>
      </c>
    </row>
    <row r="3607" spans="1:4" x14ac:dyDescent="0.25">
      <c r="A3607" s="6">
        <v>40710</v>
      </c>
      <c r="B3607" s="7">
        <v>4.74</v>
      </c>
      <c r="C3607" s="7">
        <v>4.67</v>
      </c>
      <c r="D3607" s="6">
        <f t="shared" si="56"/>
        <v>40724</v>
      </c>
    </row>
    <row r="3608" spans="1:4" x14ac:dyDescent="0.25">
      <c r="A3608" s="6">
        <v>40711</v>
      </c>
      <c r="B3608" s="7">
        <v>4.74</v>
      </c>
      <c r="C3608" s="7">
        <v>4.66</v>
      </c>
      <c r="D3608" s="6">
        <f t="shared" si="56"/>
        <v>40724</v>
      </c>
    </row>
    <row r="3609" spans="1:4" x14ac:dyDescent="0.25">
      <c r="A3609" s="6">
        <v>40714</v>
      </c>
      <c r="B3609" s="7">
        <v>4.74</v>
      </c>
      <c r="C3609" s="7">
        <v>4.66</v>
      </c>
      <c r="D3609" s="6">
        <f t="shared" si="56"/>
        <v>40724</v>
      </c>
    </row>
    <row r="3610" spans="1:4" x14ac:dyDescent="0.25">
      <c r="A3610" s="6">
        <v>40715</v>
      </c>
      <c r="B3610" s="7">
        <v>4.75</v>
      </c>
      <c r="C3610" s="7">
        <v>4.67</v>
      </c>
      <c r="D3610" s="6">
        <f t="shared" si="56"/>
        <v>40724</v>
      </c>
    </row>
    <row r="3611" spans="1:4" x14ac:dyDescent="0.25">
      <c r="A3611" s="6">
        <v>40716</v>
      </c>
      <c r="B3611" s="7">
        <v>4.75</v>
      </c>
      <c r="C3611" s="7">
        <v>4.68</v>
      </c>
      <c r="D3611" s="6">
        <f t="shared" si="56"/>
        <v>40724</v>
      </c>
    </row>
    <row r="3612" spans="1:4" x14ac:dyDescent="0.25">
      <c r="A3612" s="6">
        <v>40718</v>
      </c>
      <c r="B3612" s="7">
        <v>4.75</v>
      </c>
      <c r="C3612" s="7">
        <v>4.68</v>
      </c>
      <c r="D3612" s="6">
        <f t="shared" si="56"/>
        <v>40724</v>
      </c>
    </row>
    <row r="3613" spans="1:4" x14ac:dyDescent="0.25">
      <c r="A3613" s="6">
        <v>40721</v>
      </c>
      <c r="B3613" s="7">
        <v>4.76</v>
      </c>
      <c r="C3613" s="7">
        <v>4.6900000000000004</v>
      </c>
      <c r="D3613" s="6">
        <f t="shared" si="56"/>
        <v>40724</v>
      </c>
    </row>
    <row r="3614" spans="1:4" x14ac:dyDescent="0.25">
      <c r="A3614" s="6">
        <v>40722</v>
      </c>
      <c r="B3614" s="7">
        <v>4.75</v>
      </c>
      <c r="C3614" s="7">
        <v>4.7</v>
      </c>
      <c r="D3614" s="6">
        <f t="shared" si="56"/>
        <v>40724</v>
      </c>
    </row>
    <row r="3615" spans="1:4" x14ac:dyDescent="0.25">
      <c r="A3615" s="6">
        <v>40723</v>
      </c>
      <c r="B3615" s="7">
        <v>4.75</v>
      </c>
      <c r="C3615" s="7">
        <v>4.71</v>
      </c>
      <c r="D3615" s="6">
        <f t="shared" si="56"/>
        <v>40724</v>
      </c>
    </row>
    <row r="3616" spans="1:4" x14ac:dyDescent="0.25">
      <c r="A3616" s="6">
        <v>40724</v>
      </c>
      <c r="B3616" s="7">
        <v>4.75</v>
      </c>
      <c r="C3616" s="7">
        <v>4.6900000000000004</v>
      </c>
      <c r="D3616" s="6">
        <f t="shared" si="56"/>
        <v>40724</v>
      </c>
    </row>
    <row r="3617" spans="1:4" x14ac:dyDescent="0.25">
      <c r="A3617" s="6">
        <v>40725</v>
      </c>
      <c r="B3617" s="7">
        <v>4.76</v>
      </c>
      <c r="C3617" s="7">
        <v>4.7</v>
      </c>
      <c r="D3617" s="6">
        <f t="shared" si="56"/>
        <v>40755</v>
      </c>
    </row>
    <row r="3618" spans="1:4" x14ac:dyDescent="0.25">
      <c r="A3618" s="6">
        <v>40728</v>
      </c>
      <c r="B3618" s="7">
        <v>4.76</v>
      </c>
      <c r="C3618" s="7">
        <v>4.7</v>
      </c>
      <c r="D3618" s="6">
        <f t="shared" si="56"/>
        <v>40755</v>
      </c>
    </row>
    <row r="3619" spans="1:4" x14ac:dyDescent="0.25">
      <c r="A3619" s="6">
        <v>40729</v>
      </c>
      <c r="B3619" s="7">
        <v>4.76</v>
      </c>
      <c r="C3619" s="7">
        <v>4.7</v>
      </c>
      <c r="D3619" s="6">
        <f t="shared" si="56"/>
        <v>40755</v>
      </c>
    </row>
    <row r="3620" spans="1:4" x14ac:dyDescent="0.25">
      <c r="A3620" s="6">
        <v>40730</v>
      </c>
      <c r="B3620" s="7">
        <v>4.76</v>
      </c>
      <c r="C3620" s="7">
        <v>4.6900000000000004</v>
      </c>
      <c r="D3620" s="6">
        <f t="shared" si="56"/>
        <v>40755</v>
      </c>
    </row>
    <row r="3621" spans="1:4" x14ac:dyDescent="0.25">
      <c r="A3621" s="6">
        <v>40731</v>
      </c>
      <c r="B3621" s="7">
        <v>4.76</v>
      </c>
      <c r="C3621" s="7">
        <v>4.7</v>
      </c>
      <c r="D3621" s="6">
        <f t="shared" si="56"/>
        <v>40755</v>
      </c>
    </row>
    <row r="3622" spans="1:4" x14ac:dyDescent="0.25">
      <c r="A3622" s="6">
        <v>40732</v>
      </c>
      <c r="B3622" s="7">
        <v>4.75</v>
      </c>
      <c r="C3622" s="7">
        <v>4.6900000000000004</v>
      </c>
      <c r="D3622" s="6">
        <f t="shared" si="56"/>
        <v>40755</v>
      </c>
    </row>
    <row r="3623" spans="1:4" x14ac:dyDescent="0.25">
      <c r="A3623" s="6">
        <v>40735</v>
      </c>
      <c r="B3623" s="7">
        <v>4.76</v>
      </c>
      <c r="C3623" s="7">
        <v>4.7</v>
      </c>
      <c r="D3623" s="6">
        <f t="shared" si="56"/>
        <v>40755</v>
      </c>
    </row>
    <row r="3624" spans="1:4" x14ac:dyDescent="0.25">
      <c r="A3624" s="6">
        <v>40736</v>
      </c>
      <c r="B3624" s="7">
        <v>4.7699999999999996</v>
      </c>
      <c r="C3624" s="7">
        <v>4.7</v>
      </c>
      <c r="D3624" s="6">
        <f t="shared" si="56"/>
        <v>40755</v>
      </c>
    </row>
    <row r="3625" spans="1:4" x14ac:dyDescent="0.25">
      <c r="A3625" s="6">
        <v>40737</v>
      </c>
      <c r="B3625" s="7">
        <v>4.76</v>
      </c>
      <c r="C3625" s="7">
        <v>4.7</v>
      </c>
      <c r="D3625" s="6">
        <f t="shared" si="56"/>
        <v>40755</v>
      </c>
    </row>
    <row r="3626" spans="1:4" x14ac:dyDescent="0.25">
      <c r="A3626" s="6">
        <v>40738</v>
      </c>
      <c r="B3626" s="7">
        <v>4.76</v>
      </c>
      <c r="C3626" s="7">
        <v>4.7</v>
      </c>
      <c r="D3626" s="6">
        <f t="shared" si="56"/>
        <v>40755</v>
      </c>
    </row>
    <row r="3627" spans="1:4" x14ac:dyDescent="0.25">
      <c r="A3627" s="6">
        <v>40739</v>
      </c>
      <c r="B3627" s="7">
        <v>4.75</v>
      </c>
      <c r="C3627" s="7">
        <v>4.7</v>
      </c>
      <c r="D3627" s="6">
        <f t="shared" si="56"/>
        <v>40755</v>
      </c>
    </row>
    <row r="3628" spans="1:4" x14ac:dyDescent="0.25">
      <c r="A3628" s="6">
        <v>40742</v>
      </c>
      <c r="B3628" s="7">
        <v>4.76</v>
      </c>
      <c r="C3628" s="7">
        <v>4.6900000000000004</v>
      </c>
      <c r="D3628" s="6">
        <f t="shared" si="56"/>
        <v>40755</v>
      </c>
    </row>
    <row r="3629" spans="1:4" x14ac:dyDescent="0.25">
      <c r="A3629" s="6">
        <v>40743</v>
      </c>
      <c r="B3629" s="7">
        <v>4.7699999999999996</v>
      </c>
      <c r="C3629" s="7">
        <v>4.7</v>
      </c>
      <c r="D3629" s="6">
        <f t="shared" si="56"/>
        <v>40755</v>
      </c>
    </row>
    <row r="3630" spans="1:4" x14ac:dyDescent="0.25">
      <c r="A3630" s="6">
        <v>40744</v>
      </c>
      <c r="B3630" s="7">
        <v>4.78</v>
      </c>
      <c r="C3630" s="7">
        <v>4.71</v>
      </c>
      <c r="D3630" s="6">
        <f t="shared" si="56"/>
        <v>40755</v>
      </c>
    </row>
    <row r="3631" spans="1:4" x14ac:dyDescent="0.25">
      <c r="A3631" s="6">
        <v>40745</v>
      </c>
      <c r="B3631" s="7">
        <v>4.78</v>
      </c>
      <c r="C3631" s="7">
        <v>4.71</v>
      </c>
      <c r="D3631" s="6">
        <f t="shared" si="56"/>
        <v>40755</v>
      </c>
    </row>
    <row r="3632" spans="1:4" x14ac:dyDescent="0.25">
      <c r="A3632" s="6">
        <v>40746</v>
      </c>
      <c r="B3632" s="7">
        <v>4.78</v>
      </c>
      <c r="C3632" s="7">
        <v>4.71</v>
      </c>
      <c r="D3632" s="6">
        <f t="shared" si="56"/>
        <v>40755</v>
      </c>
    </row>
    <row r="3633" spans="1:4" x14ac:dyDescent="0.25">
      <c r="A3633" s="6">
        <v>40749</v>
      </c>
      <c r="B3633" s="7">
        <v>4.78</v>
      </c>
      <c r="C3633" s="7">
        <v>4.7</v>
      </c>
      <c r="D3633" s="6">
        <f t="shared" si="56"/>
        <v>40755</v>
      </c>
    </row>
    <row r="3634" spans="1:4" x14ac:dyDescent="0.25">
      <c r="A3634" s="6">
        <v>40750</v>
      </c>
      <c r="B3634" s="7">
        <v>4.7699999999999996</v>
      </c>
      <c r="C3634" s="7">
        <v>4.7</v>
      </c>
      <c r="D3634" s="6">
        <f t="shared" si="56"/>
        <v>40755</v>
      </c>
    </row>
    <row r="3635" spans="1:4" x14ac:dyDescent="0.25">
      <c r="A3635" s="6">
        <v>40751</v>
      </c>
      <c r="B3635" s="7">
        <v>4.78</v>
      </c>
      <c r="C3635" s="7">
        <v>4.71</v>
      </c>
      <c r="D3635" s="6">
        <f t="shared" si="56"/>
        <v>40755</v>
      </c>
    </row>
    <row r="3636" spans="1:4" x14ac:dyDescent="0.25">
      <c r="A3636" s="6">
        <v>40752</v>
      </c>
      <c r="B3636" s="7">
        <v>4.78</v>
      </c>
      <c r="C3636" s="7">
        <v>4.7</v>
      </c>
      <c r="D3636" s="6">
        <f t="shared" si="56"/>
        <v>40755</v>
      </c>
    </row>
    <row r="3637" spans="1:4" x14ac:dyDescent="0.25">
      <c r="A3637" s="6">
        <v>40753</v>
      </c>
      <c r="B3637" s="7">
        <v>4.78</v>
      </c>
      <c r="C3637" s="7">
        <v>4.71</v>
      </c>
      <c r="D3637" s="6">
        <f t="shared" si="56"/>
        <v>40755</v>
      </c>
    </row>
    <row r="3638" spans="1:4" x14ac:dyDescent="0.25">
      <c r="A3638" s="6">
        <v>40756</v>
      </c>
      <c r="B3638" s="7">
        <v>4.78</v>
      </c>
      <c r="C3638" s="7">
        <v>4.71</v>
      </c>
      <c r="D3638" s="6">
        <f t="shared" si="56"/>
        <v>40786</v>
      </c>
    </row>
    <row r="3639" spans="1:4" x14ac:dyDescent="0.25">
      <c r="A3639" s="6">
        <v>40757</v>
      </c>
      <c r="B3639" s="7">
        <v>4.8</v>
      </c>
      <c r="C3639" s="7">
        <v>4.71</v>
      </c>
      <c r="D3639" s="6">
        <f t="shared" si="56"/>
        <v>40786</v>
      </c>
    </row>
    <row r="3640" spans="1:4" x14ac:dyDescent="0.25">
      <c r="A3640" s="6">
        <v>40758</v>
      </c>
      <c r="B3640" s="7">
        <v>4.82</v>
      </c>
      <c r="C3640" s="7">
        <v>4.71</v>
      </c>
      <c r="D3640" s="6">
        <f t="shared" si="56"/>
        <v>40786</v>
      </c>
    </row>
    <row r="3641" spans="1:4" x14ac:dyDescent="0.25">
      <c r="A3641" s="6">
        <v>40759</v>
      </c>
      <c r="B3641" s="7">
        <v>4.82</v>
      </c>
      <c r="C3641" s="7">
        <v>4.72</v>
      </c>
      <c r="D3641" s="6">
        <f t="shared" si="56"/>
        <v>40786</v>
      </c>
    </row>
    <row r="3642" spans="1:4" x14ac:dyDescent="0.25">
      <c r="A3642" s="6">
        <v>40760</v>
      </c>
      <c r="B3642" s="7">
        <v>4.82</v>
      </c>
      <c r="C3642" s="7">
        <v>4.71</v>
      </c>
      <c r="D3642" s="6">
        <f t="shared" si="56"/>
        <v>40786</v>
      </c>
    </row>
    <row r="3643" spans="1:4" x14ac:dyDescent="0.25">
      <c r="A3643" s="6">
        <v>40763</v>
      </c>
      <c r="B3643" s="7">
        <v>4.82</v>
      </c>
      <c r="C3643" s="7">
        <v>4.71</v>
      </c>
      <c r="D3643" s="6">
        <f t="shared" si="56"/>
        <v>40786</v>
      </c>
    </row>
    <row r="3644" spans="1:4" x14ac:dyDescent="0.25">
      <c r="A3644" s="6">
        <v>40764</v>
      </c>
      <c r="B3644" s="7">
        <v>4.83</v>
      </c>
      <c r="C3644" s="7">
        <v>4.7300000000000004</v>
      </c>
      <c r="D3644" s="6">
        <f t="shared" si="56"/>
        <v>40786</v>
      </c>
    </row>
    <row r="3645" spans="1:4" x14ac:dyDescent="0.25">
      <c r="A3645" s="6">
        <v>40765</v>
      </c>
      <c r="B3645" s="7">
        <v>4.83</v>
      </c>
      <c r="C3645" s="7">
        <v>4.72</v>
      </c>
      <c r="D3645" s="6">
        <f t="shared" si="56"/>
        <v>40786</v>
      </c>
    </row>
    <row r="3646" spans="1:4" x14ac:dyDescent="0.25">
      <c r="A3646" s="6">
        <v>40766</v>
      </c>
      <c r="B3646" s="7">
        <v>4.83</v>
      </c>
      <c r="C3646" s="7">
        <v>4.72</v>
      </c>
      <c r="D3646" s="6">
        <f t="shared" si="56"/>
        <v>40786</v>
      </c>
    </row>
    <row r="3647" spans="1:4" x14ac:dyDescent="0.25">
      <c r="A3647" s="6">
        <v>40767</v>
      </c>
      <c r="B3647" s="7">
        <v>4.84</v>
      </c>
      <c r="C3647" s="7">
        <v>4.72</v>
      </c>
      <c r="D3647" s="6">
        <f t="shared" si="56"/>
        <v>40786</v>
      </c>
    </row>
    <row r="3648" spans="1:4" x14ac:dyDescent="0.25">
      <c r="A3648" s="6">
        <v>40771</v>
      </c>
      <c r="B3648" s="7">
        <v>4.84</v>
      </c>
      <c r="C3648" s="7">
        <v>4.71</v>
      </c>
      <c r="D3648" s="6">
        <f t="shared" si="56"/>
        <v>40786</v>
      </c>
    </row>
    <row r="3649" spans="1:4" x14ac:dyDescent="0.25">
      <c r="A3649" s="6">
        <v>40772</v>
      </c>
      <c r="B3649" s="7">
        <v>4.84</v>
      </c>
      <c r="C3649" s="7">
        <v>4.71</v>
      </c>
      <c r="D3649" s="6">
        <f t="shared" si="56"/>
        <v>40786</v>
      </c>
    </row>
    <row r="3650" spans="1:4" x14ac:dyDescent="0.25">
      <c r="A3650" s="6">
        <v>40773</v>
      </c>
      <c r="B3650" s="7">
        <v>4.83</v>
      </c>
      <c r="C3650" s="7">
        <v>4.71</v>
      </c>
      <c r="D3650" s="6">
        <f t="shared" si="56"/>
        <v>40786</v>
      </c>
    </row>
    <row r="3651" spans="1:4" x14ac:dyDescent="0.25">
      <c r="A3651" s="6">
        <v>40774</v>
      </c>
      <c r="B3651" s="7">
        <v>4.8499999999999996</v>
      </c>
      <c r="C3651" s="7">
        <v>4.72</v>
      </c>
      <c r="D3651" s="6">
        <f t="shared" ref="D3651:D3714" si="57">EOMONTH(A3651,0)</f>
        <v>40786</v>
      </c>
    </row>
    <row r="3652" spans="1:4" x14ac:dyDescent="0.25">
      <c r="A3652" s="6">
        <v>40777</v>
      </c>
      <c r="B3652" s="7">
        <v>4.84</v>
      </c>
      <c r="C3652" s="7">
        <v>4.71</v>
      </c>
      <c r="D3652" s="6">
        <f t="shared" si="57"/>
        <v>40786</v>
      </c>
    </row>
    <row r="3653" spans="1:4" x14ac:dyDescent="0.25">
      <c r="A3653" s="6">
        <v>40778</v>
      </c>
      <c r="B3653" s="7">
        <v>4.84</v>
      </c>
      <c r="C3653" s="7">
        <v>4.72</v>
      </c>
      <c r="D3653" s="6">
        <f t="shared" si="57"/>
        <v>40786</v>
      </c>
    </row>
    <row r="3654" spans="1:4" x14ac:dyDescent="0.25">
      <c r="A3654" s="6">
        <v>40779</v>
      </c>
      <c r="B3654" s="7">
        <v>4.8499999999999996</v>
      </c>
      <c r="C3654" s="7">
        <v>4.72</v>
      </c>
      <c r="D3654" s="6">
        <f t="shared" si="57"/>
        <v>40786</v>
      </c>
    </row>
    <row r="3655" spans="1:4" x14ac:dyDescent="0.25">
      <c r="A3655" s="6">
        <v>40780</v>
      </c>
      <c r="B3655" s="7">
        <v>4.8499999999999996</v>
      </c>
      <c r="C3655" s="7">
        <v>4.72</v>
      </c>
      <c r="D3655" s="6">
        <f t="shared" si="57"/>
        <v>40786</v>
      </c>
    </row>
    <row r="3656" spans="1:4" x14ac:dyDescent="0.25">
      <c r="A3656" s="6">
        <v>40781</v>
      </c>
      <c r="B3656" s="7">
        <v>4.8499999999999996</v>
      </c>
      <c r="C3656" s="7">
        <v>4.72</v>
      </c>
      <c r="D3656" s="6">
        <f t="shared" si="57"/>
        <v>40786</v>
      </c>
    </row>
    <row r="3657" spans="1:4" x14ac:dyDescent="0.25">
      <c r="A3657" s="6">
        <v>40784</v>
      </c>
      <c r="B3657" s="7">
        <v>4.84</v>
      </c>
      <c r="C3657" s="7">
        <v>4.72</v>
      </c>
      <c r="D3657" s="6">
        <f t="shared" si="57"/>
        <v>40786</v>
      </c>
    </row>
    <row r="3658" spans="1:4" x14ac:dyDescent="0.25">
      <c r="A3658" s="6">
        <v>40785</v>
      </c>
      <c r="B3658" s="7">
        <v>4.84</v>
      </c>
      <c r="C3658" s="7">
        <v>4.72</v>
      </c>
      <c r="D3658" s="6">
        <f t="shared" si="57"/>
        <v>40786</v>
      </c>
    </row>
    <row r="3659" spans="1:4" x14ac:dyDescent="0.25">
      <c r="A3659" s="6">
        <v>40786</v>
      </c>
      <c r="B3659" s="7">
        <v>4.8499999999999996</v>
      </c>
      <c r="C3659" s="7">
        <v>4.72</v>
      </c>
      <c r="D3659" s="6">
        <f t="shared" si="57"/>
        <v>40786</v>
      </c>
    </row>
    <row r="3660" spans="1:4" x14ac:dyDescent="0.25">
      <c r="A3660" s="6">
        <v>40787</v>
      </c>
      <c r="B3660" s="7">
        <v>4.8499999999999996</v>
      </c>
      <c r="C3660" s="7">
        <v>4.72</v>
      </c>
      <c r="D3660" s="6">
        <f t="shared" si="57"/>
        <v>40816</v>
      </c>
    </row>
    <row r="3661" spans="1:4" x14ac:dyDescent="0.25">
      <c r="A3661" s="6">
        <v>40788</v>
      </c>
      <c r="B3661" s="7">
        <v>4.8499999999999996</v>
      </c>
      <c r="C3661" s="7">
        <v>4.72</v>
      </c>
      <c r="D3661" s="6">
        <f t="shared" si="57"/>
        <v>40816</v>
      </c>
    </row>
    <row r="3662" spans="1:4" x14ac:dyDescent="0.25">
      <c r="A3662" s="6">
        <v>40791</v>
      </c>
      <c r="B3662" s="7">
        <v>4.8499999999999996</v>
      </c>
      <c r="C3662" s="7">
        <v>4.72</v>
      </c>
      <c r="D3662" s="6">
        <f t="shared" si="57"/>
        <v>40816</v>
      </c>
    </row>
    <row r="3663" spans="1:4" x14ac:dyDescent="0.25">
      <c r="A3663" s="6">
        <v>40792</v>
      </c>
      <c r="B3663" s="7">
        <v>4.8499999999999996</v>
      </c>
      <c r="C3663" s="7">
        <v>4.72</v>
      </c>
      <c r="D3663" s="6">
        <f t="shared" si="57"/>
        <v>40816</v>
      </c>
    </row>
    <row r="3664" spans="1:4" x14ac:dyDescent="0.25">
      <c r="A3664" s="6">
        <v>40793</v>
      </c>
      <c r="B3664" s="7">
        <v>4.8499999999999996</v>
      </c>
      <c r="C3664" s="7">
        <v>4.7300000000000004</v>
      </c>
      <c r="D3664" s="6">
        <f t="shared" si="57"/>
        <v>40816</v>
      </c>
    </row>
    <row r="3665" spans="1:4" x14ac:dyDescent="0.25">
      <c r="A3665" s="6">
        <v>40794</v>
      </c>
      <c r="B3665" s="7">
        <v>4.8499999999999996</v>
      </c>
      <c r="C3665" s="7">
        <v>4.7300000000000004</v>
      </c>
      <c r="D3665" s="6">
        <f t="shared" si="57"/>
        <v>40816</v>
      </c>
    </row>
    <row r="3666" spans="1:4" x14ac:dyDescent="0.25">
      <c r="A3666" s="6">
        <v>40795</v>
      </c>
      <c r="B3666" s="7">
        <v>4.8499999999999996</v>
      </c>
      <c r="C3666" s="7">
        <v>4.74</v>
      </c>
      <c r="D3666" s="6">
        <f t="shared" si="57"/>
        <v>40816</v>
      </c>
    </row>
    <row r="3667" spans="1:4" x14ac:dyDescent="0.25">
      <c r="A3667" s="6">
        <v>40798</v>
      </c>
      <c r="B3667" s="7">
        <v>4.8499999999999996</v>
      </c>
      <c r="C3667" s="7">
        <v>4.74</v>
      </c>
      <c r="D3667" s="6">
        <f t="shared" si="57"/>
        <v>40816</v>
      </c>
    </row>
    <row r="3668" spans="1:4" x14ac:dyDescent="0.25">
      <c r="A3668" s="6">
        <v>40799</v>
      </c>
      <c r="B3668" s="7">
        <v>4.8499999999999996</v>
      </c>
      <c r="C3668" s="7">
        <v>4.74</v>
      </c>
      <c r="D3668" s="6">
        <f t="shared" si="57"/>
        <v>40816</v>
      </c>
    </row>
    <row r="3669" spans="1:4" x14ac:dyDescent="0.25">
      <c r="A3669" s="6">
        <v>40800</v>
      </c>
      <c r="B3669" s="7">
        <v>4.8600000000000003</v>
      </c>
      <c r="C3669" s="7">
        <v>4.75</v>
      </c>
      <c r="D3669" s="6">
        <f t="shared" si="57"/>
        <v>40816</v>
      </c>
    </row>
    <row r="3670" spans="1:4" x14ac:dyDescent="0.25">
      <c r="A3670" s="6">
        <v>40801</v>
      </c>
      <c r="B3670" s="7">
        <v>4.8600000000000003</v>
      </c>
      <c r="C3670" s="7">
        <v>4.75</v>
      </c>
      <c r="D3670" s="6">
        <f t="shared" si="57"/>
        <v>40816</v>
      </c>
    </row>
    <row r="3671" spans="1:4" x14ac:dyDescent="0.25">
      <c r="A3671" s="6">
        <v>40802</v>
      </c>
      <c r="B3671" s="7">
        <v>4.8600000000000003</v>
      </c>
      <c r="C3671" s="7">
        <v>4.76</v>
      </c>
      <c r="D3671" s="6">
        <f t="shared" si="57"/>
        <v>40816</v>
      </c>
    </row>
    <row r="3672" spans="1:4" x14ac:dyDescent="0.25">
      <c r="A3672" s="6">
        <v>40805</v>
      </c>
      <c r="B3672" s="7">
        <v>4.8499999999999996</v>
      </c>
      <c r="C3672" s="7">
        <v>4.76</v>
      </c>
      <c r="D3672" s="6">
        <f t="shared" si="57"/>
        <v>40816</v>
      </c>
    </row>
    <row r="3673" spans="1:4" x14ac:dyDescent="0.25">
      <c r="A3673" s="6">
        <v>40806</v>
      </c>
      <c r="B3673" s="7">
        <v>4.8499999999999996</v>
      </c>
      <c r="C3673" s="7">
        <v>4.76</v>
      </c>
      <c r="D3673" s="6">
        <f t="shared" si="57"/>
        <v>40816</v>
      </c>
    </row>
    <row r="3674" spans="1:4" x14ac:dyDescent="0.25">
      <c r="A3674" s="6">
        <v>40807</v>
      </c>
      <c r="B3674" s="7">
        <v>4.8499999999999996</v>
      </c>
      <c r="C3674" s="7">
        <v>4.76</v>
      </c>
      <c r="D3674" s="6">
        <f t="shared" si="57"/>
        <v>40816</v>
      </c>
    </row>
    <row r="3675" spans="1:4" x14ac:dyDescent="0.25">
      <c r="A3675" s="6">
        <v>40808</v>
      </c>
      <c r="B3675" s="7">
        <v>4.8499999999999996</v>
      </c>
      <c r="C3675" s="7">
        <v>4.75</v>
      </c>
      <c r="D3675" s="6">
        <f t="shared" si="57"/>
        <v>40816</v>
      </c>
    </row>
    <row r="3676" spans="1:4" x14ac:dyDescent="0.25">
      <c r="A3676" s="6">
        <v>40809</v>
      </c>
      <c r="B3676" s="7">
        <v>4.8600000000000003</v>
      </c>
      <c r="C3676" s="7">
        <v>4.76</v>
      </c>
      <c r="D3676" s="6">
        <f t="shared" si="57"/>
        <v>40816</v>
      </c>
    </row>
    <row r="3677" spans="1:4" x14ac:dyDescent="0.25">
      <c r="A3677" s="6">
        <v>40812</v>
      </c>
      <c r="B3677" s="7">
        <v>4.8499999999999996</v>
      </c>
      <c r="C3677" s="7">
        <v>4.76</v>
      </c>
      <c r="D3677" s="6">
        <f t="shared" si="57"/>
        <v>40816</v>
      </c>
    </row>
    <row r="3678" spans="1:4" x14ac:dyDescent="0.25">
      <c r="A3678" s="6">
        <v>40813</v>
      </c>
      <c r="B3678" s="7">
        <v>4.8499999999999996</v>
      </c>
      <c r="C3678" s="7">
        <v>4.76</v>
      </c>
      <c r="D3678" s="6">
        <f t="shared" si="57"/>
        <v>40816</v>
      </c>
    </row>
    <row r="3679" spans="1:4" x14ac:dyDescent="0.25">
      <c r="A3679" s="6">
        <v>40814</v>
      </c>
      <c r="B3679" s="7">
        <v>4.8600000000000003</v>
      </c>
      <c r="C3679" s="7">
        <v>4.76</v>
      </c>
      <c r="D3679" s="6">
        <f t="shared" si="57"/>
        <v>40816</v>
      </c>
    </row>
    <row r="3680" spans="1:4" x14ac:dyDescent="0.25">
      <c r="A3680" s="6">
        <v>40815</v>
      </c>
      <c r="B3680" s="7">
        <v>4.8600000000000003</v>
      </c>
      <c r="C3680" s="7">
        <v>4.76</v>
      </c>
      <c r="D3680" s="6">
        <f t="shared" si="57"/>
        <v>40816</v>
      </c>
    </row>
    <row r="3681" spans="1:4" x14ac:dyDescent="0.25">
      <c r="A3681" s="6">
        <v>40816</v>
      </c>
      <c r="B3681" s="7">
        <v>4.8600000000000003</v>
      </c>
      <c r="C3681" s="7">
        <v>4.76</v>
      </c>
      <c r="D3681" s="6">
        <f t="shared" si="57"/>
        <v>40816</v>
      </c>
    </row>
    <row r="3682" spans="1:4" x14ac:dyDescent="0.25">
      <c r="A3682" s="6">
        <v>40819</v>
      </c>
      <c r="B3682" s="7">
        <v>4.8600000000000003</v>
      </c>
      <c r="C3682" s="7">
        <v>4.76</v>
      </c>
      <c r="D3682" s="6">
        <f t="shared" si="57"/>
        <v>40847</v>
      </c>
    </row>
    <row r="3683" spans="1:4" x14ac:dyDescent="0.25">
      <c r="A3683" s="6">
        <v>40820</v>
      </c>
      <c r="B3683" s="7">
        <v>4.8600000000000003</v>
      </c>
      <c r="C3683" s="7">
        <v>4.76</v>
      </c>
      <c r="D3683" s="6">
        <f t="shared" si="57"/>
        <v>40847</v>
      </c>
    </row>
    <row r="3684" spans="1:4" x14ac:dyDescent="0.25">
      <c r="A3684" s="6">
        <v>40821</v>
      </c>
      <c r="B3684" s="7">
        <v>4.8600000000000003</v>
      </c>
      <c r="C3684" s="7">
        <v>4.75</v>
      </c>
      <c r="D3684" s="6">
        <f t="shared" si="57"/>
        <v>40847</v>
      </c>
    </row>
    <row r="3685" spans="1:4" x14ac:dyDescent="0.25">
      <c r="A3685" s="6">
        <v>40822</v>
      </c>
      <c r="B3685" s="7">
        <v>4.8600000000000003</v>
      </c>
      <c r="C3685" s="7">
        <v>4.76</v>
      </c>
      <c r="D3685" s="6">
        <f t="shared" si="57"/>
        <v>40847</v>
      </c>
    </row>
    <row r="3686" spans="1:4" x14ac:dyDescent="0.25">
      <c r="A3686" s="6">
        <v>40823</v>
      </c>
      <c r="B3686" s="7">
        <v>4.8600000000000003</v>
      </c>
      <c r="C3686" s="7">
        <v>4.76</v>
      </c>
      <c r="D3686" s="6">
        <f t="shared" si="57"/>
        <v>40847</v>
      </c>
    </row>
    <row r="3687" spans="1:4" x14ac:dyDescent="0.25">
      <c r="A3687" s="6">
        <v>40826</v>
      </c>
      <c r="B3687" s="7">
        <v>4.8600000000000003</v>
      </c>
      <c r="C3687" s="7">
        <v>4.75</v>
      </c>
      <c r="D3687" s="6">
        <f t="shared" si="57"/>
        <v>40847</v>
      </c>
    </row>
    <row r="3688" spans="1:4" x14ac:dyDescent="0.25">
      <c r="A3688" s="6">
        <v>40827</v>
      </c>
      <c r="B3688" s="7">
        <v>4.8600000000000003</v>
      </c>
      <c r="C3688" s="7">
        <v>4.75</v>
      </c>
      <c r="D3688" s="6">
        <f t="shared" si="57"/>
        <v>40847</v>
      </c>
    </row>
    <row r="3689" spans="1:4" x14ac:dyDescent="0.25">
      <c r="A3689" s="6">
        <v>40828</v>
      </c>
      <c r="B3689" s="7">
        <v>4.8600000000000003</v>
      </c>
      <c r="C3689" s="7">
        <v>4.75</v>
      </c>
      <c r="D3689" s="6">
        <f t="shared" si="57"/>
        <v>40847</v>
      </c>
    </row>
    <row r="3690" spans="1:4" x14ac:dyDescent="0.25">
      <c r="A3690" s="6">
        <v>40829</v>
      </c>
      <c r="B3690" s="7">
        <v>4.8600000000000003</v>
      </c>
      <c r="C3690" s="7">
        <v>4.75</v>
      </c>
      <c r="D3690" s="6">
        <f t="shared" si="57"/>
        <v>40847</v>
      </c>
    </row>
    <row r="3691" spans="1:4" x14ac:dyDescent="0.25">
      <c r="A3691" s="6">
        <v>40830</v>
      </c>
      <c r="B3691" s="7">
        <v>4.8600000000000003</v>
      </c>
      <c r="C3691" s="7">
        <v>4.76</v>
      </c>
      <c r="D3691" s="6">
        <f t="shared" si="57"/>
        <v>40847</v>
      </c>
    </row>
    <row r="3692" spans="1:4" x14ac:dyDescent="0.25">
      <c r="A3692" s="6">
        <v>40833</v>
      </c>
      <c r="B3692" s="7">
        <v>4.8600000000000003</v>
      </c>
      <c r="C3692" s="7">
        <v>4.76</v>
      </c>
      <c r="D3692" s="6">
        <f t="shared" si="57"/>
        <v>40847</v>
      </c>
    </row>
    <row r="3693" spans="1:4" x14ac:dyDescent="0.25">
      <c r="A3693" s="6">
        <v>40834</v>
      </c>
      <c r="B3693" s="7">
        <v>4.8600000000000003</v>
      </c>
      <c r="C3693" s="7">
        <v>4.76</v>
      </c>
      <c r="D3693" s="6">
        <f t="shared" si="57"/>
        <v>40847</v>
      </c>
    </row>
    <row r="3694" spans="1:4" x14ac:dyDescent="0.25">
      <c r="A3694" s="6">
        <v>40835</v>
      </c>
      <c r="B3694" s="7">
        <v>4.87</v>
      </c>
      <c r="C3694" s="7">
        <v>4.7699999999999996</v>
      </c>
      <c r="D3694" s="6">
        <f t="shared" si="57"/>
        <v>40847</v>
      </c>
    </row>
    <row r="3695" spans="1:4" x14ac:dyDescent="0.25">
      <c r="A3695" s="6">
        <v>40836</v>
      </c>
      <c r="B3695" s="7">
        <v>4.9000000000000004</v>
      </c>
      <c r="C3695" s="7">
        <v>4.83</v>
      </c>
      <c r="D3695" s="6">
        <f t="shared" si="57"/>
        <v>40847</v>
      </c>
    </row>
    <row r="3696" spans="1:4" x14ac:dyDescent="0.25">
      <c r="A3696" s="6">
        <v>40837</v>
      </c>
      <c r="B3696" s="7">
        <v>4.9000000000000004</v>
      </c>
      <c r="C3696" s="7">
        <v>4.83</v>
      </c>
      <c r="D3696" s="6">
        <f t="shared" si="57"/>
        <v>40847</v>
      </c>
    </row>
    <row r="3697" spans="1:4" x14ac:dyDescent="0.25">
      <c r="A3697" s="6">
        <v>40840</v>
      </c>
      <c r="B3697" s="7">
        <v>4.92</v>
      </c>
      <c r="C3697" s="7">
        <v>4.87</v>
      </c>
      <c r="D3697" s="6">
        <f t="shared" si="57"/>
        <v>40847</v>
      </c>
    </row>
    <row r="3698" spans="1:4" x14ac:dyDescent="0.25">
      <c r="A3698" s="6">
        <v>40841</v>
      </c>
      <c r="B3698" s="7">
        <v>4.93</v>
      </c>
      <c r="C3698" s="7">
        <v>4.8899999999999997</v>
      </c>
      <c r="D3698" s="6">
        <f t="shared" si="57"/>
        <v>40847</v>
      </c>
    </row>
    <row r="3699" spans="1:4" x14ac:dyDescent="0.25">
      <c r="A3699" s="6">
        <v>40842</v>
      </c>
      <c r="B3699" s="7">
        <v>4.92</v>
      </c>
      <c r="C3699" s="7">
        <v>4.8899999999999997</v>
      </c>
      <c r="D3699" s="6">
        <f t="shared" si="57"/>
        <v>40847</v>
      </c>
    </row>
    <row r="3700" spans="1:4" x14ac:dyDescent="0.25">
      <c r="A3700" s="6">
        <v>40843</v>
      </c>
      <c r="B3700" s="7">
        <v>4.92</v>
      </c>
      <c r="C3700" s="7">
        <v>4.8899999999999997</v>
      </c>
      <c r="D3700" s="6">
        <f t="shared" si="57"/>
        <v>40847</v>
      </c>
    </row>
    <row r="3701" spans="1:4" x14ac:dyDescent="0.25">
      <c r="A3701" s="6">
        <v>40844</v>
      </c>
      <c r="B3701" s="7">
        <v>4.93</v>
      </c>
      <c r="C3701" s="7">
        <v>4.9000000000000004</v>
      </c>
      <c r="D3701" s="6">
        <f t="shared" si="57"/>
        <v>40847</v>
      </c>
    </row>
    <row r="3702" spans="1:4" x14ac:dyDescent="0.25">
      <c r="A3702" s="6">
        <v>40847</v>
      </c>
      <c r="B3702" s="7">
        <v>4.9400000000000004</v>
      </c>
      <c r="C3702" s="7">
        <v>4.91</v>
      </c>
      <c r="D3702" s="6">
        <f t="shared" si="57"/>
        <v>40847</v>
      </c>
    </row>
    <row r="3703" spans="1:4" x14ac:dyDescent="0.25">
      <c r="A3703" s="6">
        <v>40849</v>
      </c>
      <c r="B3703" s="7">
        <v>4.9400000000000004</v>
      </c>
      <c r="C3703" s="7">
        <v>4.92</v>
      </c>
      <c r="D3703" s="6">
        <f t="shared" si="57"/>
        <v>40877</v>
      </c>
    </row>
    <row r="3704" spans="1:4" x14ac:dyDescent="0.25">
      <c r="A3704" s="6">
        <v>40850</v>
      </c>
      <c r="B3704" s="7">
        <v>4.93</v>
      </c>
      <c r="C3704" s="7">
        <v>4.91</v>
      </c>
      <c r="D3704" s="6">
        <f t="shared" si="57"/>
        <v>40877</v>
      </c>
    </row>
    <row r="3705" spans="1:4" x14ac:dyDescent="0.25">
      <c r="A3705" s="6">
        <v>40851</v>
      </c>
      <c r="B3705" s="7">
        <v>4.9400000000000004</v>
      </c>
      <c r="C3705" s="7">
        <v>4.92</v>
      </c>
      <c r="D3705" s="6">
        <f t="shared" si="57"/>
        <v>40877</v>
      </c>
    </row>
    <row r="3706" spans="1:4" x14ac:dyDescent="0.25">
      <c r="A3706" s="6">
        <v>40854</v>
      </c>
      <c r="B3706" s="7">
        <v>4.9400000000000004</v>
      </c>
      <c r="C3706" s="7">
        <v>4.92</v>
      </c>
      <c r="D3706" s="6">
        <f t="shared" si="57"/>
        <v>40877</v>
      </c>
    </row>
    <row r="3707" spans="1:4" x14ac:dyDescent="0.25">
      <c r="A3707" s="6">
        <v>40855</v>
      </c>
      <c r="B3707" s="7">
        <v>4.9400000000000004</v>
      </c>
      <c r="C3707" s="7">
        <v>4.93</v>
      </c>
      <c r="D3707" s="6">
        <f t="shared" si="57"/>
        <v>40877</v>
      </c>
    </row>
    <row r="3708" spans="1:4" x14ac:dyDescent="0.25">
      <c r="A3708" s="6">
        <v>40856</v>
      </c>
      <c r="B3708" s="7">
        <v>4.9400000000000004</v>
      </c>
      <c r="C3708" s="7">
        <v>4.93</v>
      </c>
      <c r="D3708" s="6">
        <f t="shared" si="57"/>
        <v>40877</v>
      </c>
    </row>
    <row r="3709" spans="1:4" x14ac:dyDescent="0.25">
      <c r="A3709" s="6">
        <v>40857</v>
      </c>
      <c r="B3709" s="7">
        <v>4.9400000000000004</v>
      </c>
      <c r="C3709" s="7">
        <v>4.93</v>
      </c>
      <c r="D3709" s="6">
        <f t="shared" si="57"/>
        <v>40877</v>
      </c>
    </row>
    <row r="3710" spans="1:4" x14ac:dyDescent="0.25">
      <c r="A3710" s="6">
        <v>40861</v>
      </c>
      <c r="B3710" s="7">
        <v>4.95</v>
      </c>
      <c r="C3710" s="7">
        <v>4.9400000000000004</v>
      </c>
      <c r="D3710" s="6">
        <f t="shared" si="57"/>
        <v>40877</v>
      </c>
    </row>
    <row r="3711" spans="1:4" x14ac:dyDescent="0.25">
      <c r="A3711" s="6">
        <v>40862</v>
      </c>
      <c r="B3711" s="7">
        <v>4.95</v>
      </c>
      <c r="C3711" s="7">
        <v>4.9400000000000004</v>
      </c>
      <c r="D3711" s="6">
        <f t="shared" si="57"/>
        <v>40877</v>
      </c>
    </row>
    <row r="3712" spans="1:4" x14ac:dyDescent="0.25">
      <c r="A3712" s="6">
        <v>40863</v>
      </c>
      <c r="B3712" s="7">
        <v>4.96</v>
      </c>
      <c r="C3712" s="7">
        <v>4.9400000000000004</v>
      </c>
      <c r="D3712" s="6">
        <f t="shared" si="57"/>
        <v>40877</v>
      </c>
    </row>
    <row r="3713" spans="1:4" x14ac:dyDescent="0.25">
      <c r="A3713" s="6">
        <v>40864</v>
      </c>
      <c r="B3713" s="7">
        <v>4.96</v>
      </c>
      <c r="C3713" s="7">
        <v>4.9400000000000004</v>
      </c>
      <c r="D3713" s="6">
        <f t="shared" si="57"/>
        <v>40877</v>
      </c>
    </row>
    <row r="3714" spans="1:4" x14ac:dyDescent="0.25">
      <c r="A3714" s="6">
        <v>40865</v>
      </c>
      <c r="B3714" s="7">
        <v>4.96</v>
      </c>
      <c r="C3714" s="7">
        <v>4.95</v>
      </c>
      <c r="D3714" s="6">
        <f t="shared" si="57"/>
        <v>40877</v>
      </c>
    </row>
    <row r="3715" spans="1:4" x14ac:dyDescent="0.25">
      <c r="A3715" s="6">
        <v>40868</v>
      </c>
      <c r="B3715" s="7">
        <v>4.95</v>
      </c>
      <c r="C3715" s="7">
        <v>4.9400000000000004</v>
      </c>
      <c r="D3715" s="6">
        <f t="shared" ref="D3715:D3778" si="58">EOMONTH(A3715,0)</f>
        <v>40877</v>
      </c>
    </row>
    <row r="3716" spans="1:4" x14ac:dyDescent="0.25">
      <c r="A3716" s="6">
        <v>40869</v>
      </c>
      <c r="B3716" s="7">
        <v>4.95</v>
      </c>
      <c r="C3716" s="7">
        <v>4.9400000000000004</v>
      </c>
      <c r="D3716" s="6">
        <f t="shared" si="58"/>
        <v>40877</v>
      </c>
    </row>
    <row r="3717" spans="1:4" x14ac:dyDescent="0.25">
      <c r="A3717" s="6">
        <v>40870</v>
      </c>
      <c r="B3717" s="7">
        <v>4.96</v>
      </c>
      <c r="C3717" s="7">
        <v>4.9400000000000004</v>
      </c>
      <c r="D3717" s="6">
        <f t="shared" si="58"/>
        <v>40877</v>
      </c>
    </row>
    <row r="3718" spans="1:4" x14ac:dyDescent="0.25">
      <c r="A3718" s="6">
        <v>40871</v>
      </c>
      <c r="B3718" s="7">
        <v>4.97</v>
      </c>
      <c r="C3718" s="7">
        <v>4.96</v>
      </c>
      <c r="D3718" s="6">
        <f t="shared" si="58"/>
        <v>40877</v>
      </c>
    </row>
    <row r="3719" spans="1:4" x14ac:dyDescent="0.25">
      <c r="A3719" s="6">
        <v>40872</v>
      </c>
      <c r="B3719" s="7">
        <v>4.97</v>
      </c>
      <c r="C3719" s="7">
        <v>4.96</v>
      </c>
      <c r="D3719" s="6">
        <f t="shared" si="58"/>
        <v>40877</v>
      </c>
    </row>
    <row r="3720" spans="1:4" x14ac:dyDescent="0.25">
      <c r="A3720" s="6">
        <v>40875</v>
      </c>
      <c r="B3720" s="7">
        <v>4.97</v>
      </c>
      <c r="C3720" s="7">
        <v>4.95</v>
      </c>
      <c r="D3720" s="6">
        <f t="shared" si="58"/>
        <v>40877</v>
      </c>
    </row>
    <row r="3721" spans="1:4" x14ac:dyDescent="0.25">
      <c r="A3721" s="6">
        <v>40876</v>
      </c>
      <c r="B3721" s="7">
        <v>4.97</v>
      </c>
      <c r="C3721" s="7">
        <v>4.96</v>
      </c>
      <c r="D3721" s="6">
        <f t="shared" si="58"/>
        <v>40877</v>
      </c>
    </row>
    <row r="3722" spans="1:4" x14ac:dyDescent="0.25">
      <c r="A3722" s="6">
        <v>40877</v>
      </c>
      <c r="B3722" s="7">
        <v>4.97</v>
      </c>
      <c r="C3722" s="7">
        <v>4.97</v>
      </c>
      <c r="D3722" s="6">
        <f t="shared" si="58"/>
        <v>40877</v>
      </c>
    </row>
    <row r="3723" spans="1:4" x14ac:dyDescent="0.25">
      <c r="A3723" s="6">
        <v>40878</v>
      </c>
      <c r="B3723" s="7">
        <v>4.97</v>
      </c>
      <c r="C3723" s="7">
        <v>4.97</v>
      </c>
      <c r="D3723" s="6">
        <f t="shared" si="58"/>
        <v>40908</v>
      </c>
    </row>
    <row r="3724" spans="1:4" x14ac:dyDescent="0.25">
      <c r="A3724" s="6">
        <v>40879</v>
      </c>
      <c r="B3724" s="7">
        <v>4.97</v>
      </c>
      <c r="C3724" s="7">
        <v>4.97</v>
      </c>
      <c r="D3724" s="6">
        <f t="shared" si="58"/>
        <v>40908</v>
      </c>
    </row>
    <row r="3725" spans="1:4" x14ac:dyDescent="0.25">
      <c r="A3725" s="6">
        <v>40882</v>
      </c>
      <c r="B3725" s="7">
        <v>4.9800000000000004</v>
      </c>
      <c r="C3725" s="7">
        <v>4.97</v>
      </c>
      <c r="D3725" s="6">
        <f t="shared" si="58"/>
        <v>40908</v>
      </c>
    </row>
    <row r="3726" spans="1:4" x14ac:dyDescent="0.25">
      <c r="A3726" s="6">
        <v>40883</v>
      </c>
      <c r="B3726" s="7">
        <v>4.99</v>
      </c>
      <c r="C3726" s="7">
        <v>4.97</v>
      </c>
      <c r="D3726" s="6">
        <f t="shared" si="58"/>
        <v>40908</v>
      </c>
    </row>
    <row r="3727" spans="1:4" x14ac:dyDescent="0.25">
      <c r="A3727" s="6">
        <v>40884</v>
      </c>
      <c r="B3727" s="7">
        <v>4.99</v>
      </c>
      <c r="C3727" s="7">
        <v>4.9800000000000004</v>
      </c>
      <c r="D3727" s="6">
        <f t="shared" si="58"/>
        <v>40908</v>
      </c>
    </row>
    <row r="3728" spans="1:4" x14ac:dyDescent="0.25">
      <c r="A3728" s="6">
        <v>40885</v>
      </c>
      <c r="B3728" s="7">
        <v>4.99</v>
      </c>
      <c r="C3728" s="7">
        <v>4.9800000000000004</v>
      </c>
      <c r="D3728" s="6">
        <f t="shared" si="58"/>
        <v>40908</v>
      </c>
    </row>
    <row r="3729" spans="1:4" x14ac:dyDescent="0.25">
      <c r="A3729" s="6">
        <v>40886</v>
      </c>
      <c r="B3729" s="7">
        <v>4.99</v>
      </c>
      <c r="C3729" s="7">
        <v>4.9800000000000004</v>
      </c>
      <c r="D3729" s="6">
        <f t="shared" si="58"/>
        <v>40908</v>
      </c>
    </row>
    <row r="3730" spans="1:4" x14ac:dyDescent="0.25">
      <c r="A3730" s="6">
        <v>40889</v>
      </c>
      <c r="B3730" s="7">
        <v>4.99</v>
      </c>
      <c r="C3730" s="7">
        <v>4.9800000000000004</v>
      </c>
      <c r="D3730" s="6">
        <f t="shared" si="58"/>
        <v>40908</v>
      </c>
    </row>
    <row r="3731" spans="1:4" x14ac:dyDescent="0.25">
      <c r="A3731" s="6">
        <v>40890</v>
      </c>
      <c r="B3731" s="7">
        <v>4.99</v>
      </c>
      <c r="C3731" s="7">
        <v>4.9800000000000004</v>
      </c>
      <c r="D3731" s="6">
        <f t="shared" si="58"/>
        <v>40908</v>
      </c>
    </row>
    <row r="3732" spans="1:4" x14ac:dyDescent="0.25">
      <c r="A3732" s="6">
        <v>40891</v>
      </c>
      <c r="B3732" s="7">
        <v>4.99</v>
      </c>
      <c r="C3732" s="7">
        <v>4.9800000000000004</v>
      </c>
      <c r="D3732" s="6">
        <f t="shared" si="58"/>
        <v>40908</v>
      </c>
    </row>
    <row r="3733" spans="1:4" x14ac:dyDescent="0.25">
      <c r="A3733" s="6">
        <v>40892</v>
      </c>
      <c r="B3733" s="7">
        <v>5</v>
      </c>
      <c r="C3733" s="7">
        <v>4.99</v>
      </c>
      <c r="D3733" s="6">
        <f t="shared" si="58"/>
        <v>40908</v>
      </c>
    </row>
    <row r="3734" spans="1:4" x14ac:dyDescent="0.25">
      <c r="A3734" s="6">
        <v>40893</v>
      </c>
      <c r="B3734" s="7">
        <v>5</v>
      </c>
      <c r="C3734" s="7">
        <v>4.99</v>
      </c>
      <c r="D3734" s="6">
        <f t="shared" si="58"/>
        <v>40908</v>
      </c>
    </row>
    <row r="3735" spans="1:4" x14ac:dyDescent="0.25">
      <c r="A3735" s="6">
        <v>40896</v>
      </c>
      <c r="B3735" s="7">
        <v>5</v>
      </c>
      <c r="C3735" s="7">
        <v>4.9800000000000004</v>
      </c>
      <c r="D3735" s="6">
        <f t="shared" si="58"/>
        <v>40908</v>
      </c>
    </row>
    <row r="3736" spans="1:4" x14ac:dyDescent="0.25">
      <c r="A3736" s="6">
        <v>40897</v>
      </c>
      <c r="B3736" s="7">
        <v>5</v>
      </c>
      <c r="C3736" s="7">
        <v>4.99</v>
      </c>
      <c r="D3736" s="6">
        <f t="shared" si="58"/>
        <v>40908</v>
      </c>
    </row>
    <row r="3737" spans="1:4" x14ac:dyDescent="0.25">
      <c r="A3737" s="6">
        <v>40898</v>
      </c>
      <c r="B3737" s="7">
        <v>5</v>
      </c>
      <c r="C3737" s="7">
        <v>4.99</v>
      </c>
      <c r="D3737" s="6">
        <f t="shared" si="58"/>
        <v>40908</v>
      </c>
    </row>
    <row r="3738" spans="1:4" x14ac:dyDescent="0.25">
      <c r="A3738" s="6">
        <v>40899</v>
      </c>
      <c r="B3738" s="7">
        <v>5</v>
      </c>
      <c r="C3738" s="7">
        <v>4.99</v>
      </c>
      <c r="D3738" s="6">
        <f t="shared" si="58"/>
        <v>40908</v>
      </c>
    </row>
    <row r="3739" spans="1:4" x14ac:dyDescent="0.25">
      <c r="A3739" s="6">
        <v>40900</v>
      </c>
      <c r="B3739" s="7">
        <v>5</v>
      </c>
      <c r="C3739" s="7">
        <v>4.99</v>
      </c>
      <c r="D3739" s="6">
        <f t="shared" si="58"/>
        <v>40908</v>
      </c>
    </row>
    <row r="3740" spans="1:4" x14ac:dyDescent="0.25">
      <c r="A3740" s="6">
        <v>40904</v>
      </c>
      <c r="B3740" s="7">
        <v>5</v>
      </c>
      <c r="C3740" s="7">
        <v>4.99</v>
      </c>
      <c r="D3740" s="6">
        <f t="shared" si="58"/>
        <v>40908</v>
      </c>
    </row>
    <row r="3741" spans="1:4" x14ac:dyDescent="0.25">
      <c r="A3741" s="6">
        <v>40905</v>
      </c>
      <c r="B3741" s="7">
        <v>4.99</v>
      </c>
      <c r="C3741" s="7">
        <v>4.99</v>
      </c>
      <c r="D3741" s="6">
        <f t="shared" si="58"/>
        <v>40908</v>
      </c>
    </row>
    <row r="3742" spans="1:4" x14ac:dyDescent="0.25">
      <c r="A3742" s="6">
        <v>40906</v>
      </c>
      <c r="B3742" s="7">
        <v>4.99</v>
      </c>
      <c r="C3742" s="7">
        <v>4.9800000000000004</v>
      </c>
      <c r="D3742" s="6">
        <f t="shared" si="58"/>
        <v>40908</v>
      </c>
    </row>
    <row r="3743" spans="1:4" x14ac:dyDescent="0.25">
      <c r="A3743" s="6">
        <v>40907</v>
      </c>
      <c r="B3743" s="7">
        <v>5</v>
      </c>
      <c r="C3743" s="7">
        <v>4.99</v>
      </c>
      <c r="D3743" s="6">
        <f t="shared" si="58"/>
        <v>40908</v>
      </c>
    </row>
    <row r="3744" spans="1:4" x14ac:dyDescent="0.25">
      <c r="A3744" s="6">
        <v>40910</v>
      </c>
      <c r="B3744" s="7">
        <v>4.99</v>
      </c>
      <c r="C3744" s="7">
        <v>4.99</v>
      </c>
      <c r="D3744" s="6">
        <f t="shared" si="58"/>
        <v>40939</v>
      </c>
    </row>
    <row r="3745" spans="1:4" x14ac:dyDescent="0.25">
      <c r="A3745" s="6">
        <v>40911</v>
      </c>
      <c r="B3745" s="7">
        <v>5</v>
      </c>
      <c r="C3745" s="7">
        <v>4.99</v>
      </c>
      <c r="D3745" s="6">
        <f t="shared" si="58"/>
        <v>40939</v>
      </c>
    </row>
    <row r="3746" spans="1:4" x14ac:dyDescent="0.25">
      <c r="A3746" s="6">
        <v>40912</v>
      </c>
      <c r="B3746" s="7">
        <v>5</v>
      </c>
      <c r="C3746" s="7">
        <v>4.99</v>
      </c>
      <c r="D3746" s="6">
        <f t="shared" si="58"/>
        <v>40939</v>
      </c>
    </row>
    <row r="3747" spans="1:4" x14ac:dyDescent="0.25">
      <c r="A3747" s="6">
        <v>40913</v>
      </c>
      <c r="B3747" s="7">
        <v>5</v>
      </c>
      <c r="C3747" s="7">
        <v>4.99</v>
      </c>
      <c r="D3747" s="6">
        <f t="shared" si="58"/>
        <v>40939</v>
      </c>
    </row>
    <row r="3748" spans="1:4" x14ac:dyDescent="0.25">
      <c r="A3748" s="6">
        <v>40917</v>
      </c>
      <c r="B3748" s="7">
        <v>5</v>
      </c>
      <c r="C3748" s="7">
        <v>4.99</v>
      </c>
      <c r="D3748" s="6">
        <f t="shared" si="58"/>
        <v>40939</v>
      </c>
    </row>
    <row r="3749" spans="1:4" x14ac:dyDescent="0.25">
      <c r="A3749" s="6">
        <v>40918</v>
      </c>
      <c r="B3749" s="7">
        <v>5.01</v>
      </c>
      <c r="C3749" s="7">
        <v>5</v>
      </c>
      <c r="D3749" s="6">
        <f t="shared" si="58"/>
        <v>40939</v>
      </c>
    </row>
    <row r="3750" spans="1:4" x14ac:dyDescent="0.25">
      <c r="A3750" s="6">
        <v>40919</v>
      </c>
      <c r="B3750" s="7">
        <v>5</v>
      </c>
      <c r="C3750" s="7">
        <v>4.99</v>
      </c>
      <c r="D3750" s="6">
        <f t="shared" si="58"/>
        <v>40939</v>
      </c>
    </row>
    <row r="3751" spans="1:4" x14ac:dyDescent="0.25">
      <c r="A3751" s="6">
        <v>40920</v>
      </c>
      <c r="B3751" s="7">
        <v>5.01</v>
      </c>
      <c r="C3751" s="7">
        <v>4.99</v>
      </c>
      <c r="D3751" s="6">
        <f t="shared" si="58"/>
        <v>40939</v>
      </c>
    </row>
    <row r="3752" spans="1:4" x14ac:dyDescent="0.25">
      <c r="A3752" s="6">
        <v>40921</v>
      </c>
      <c r="B3752" s="7">
        <v>5.01</v>
      </c>
      <c r="C3752" s="7">
        <v>4.9800000000000004</v>
      </c>
      <c r="D3752" s="6">
        <f t="shared" si="58"/>
        <v>40939</v>
      </c>
    </row>
    <row r="3753" spans="1:4" x14ac:dyDescent="0.25">
      <c r="A3753" s="6">
        <v>40924</v>
      </c>
      <c r="B3753" s="7">
        <v>5.01</v>
      </c>
      <c r="C3753" s="7">
        <v>4.9800000000000004</v>
      </c>
      <c r="D3753" s="6">
        <f t="shared" si="58"/>
        <v>40939</v>
      </c>
    </row>
    <row r="3754" spans="1:4" x14ac:dyDescent="0.25">
      <c r="A3754" s="6">
        <v>40925</v>
      </c>
      <c r="B3754" s="7">
        <v>5.01</v>
      </c>
      <c r="C3754" s="7">
        <v>4.99</v>
      </c>
      <c r="D3754" s="6">
        <f t="shared" si="58"/>
        <v>40939</v>
      </c>
    </row>
    <row r="3755" spans="1:4" x14ac:dyDescent="0.25">
      <c r="A3755" s="6">
        <v>40926</v>
      </c>
      <c r="B3755" s="7">
        <v>5.01</v>
      </c>
      <c r="C3755" s="7">
        <v>4.99</v>
      </c>
      <c r="D3755" s="6">
        <f t="shared" si="58"/>
        <v>40939</v>
      </c>
    </row>
    <row r="3756" spans="1:4" x14ac:dyDescent="0.25">
      <c r="A3756" s="6">
        <v>40927</v>
      </c>
      <c r="B3756" s="7">
        <v>5.01</v>
      </c>
      <c r="C3756" s="7">
        <v>4.9800000000000004</v>
      </c>
      <c r="D3756" s="6">
        <f t="shared" si="58"/>
        <v>40939</v>
      </c>
    </row>
    <row r="3757" spans="1:4" x14ac:dyDescent="0.25">
      <c r="A3757" s="6">
        <v>40928</v>
      </c>
      <c r="B3757" s="7">
        <v>5.01</v>
      </c>
      <c r="C3757" s="7">
        <v>4.9800000000000004</v>
      </c>
      <c r="D3757" s="6">
        <f t="shared" si="58"/>
        <v>40939</v>
      </c>
    </row>
    <row r="3758" spans="1:4" x14ac:dyDescent="0.25">
      <c r="A3758" s="6">
        <v>40931</v>
      </c>
      <c r="B3758" s="7">
        <v>5</v>
      </c>
      <c r="C3758" s="7">
        <v>4.97</v>
      </c>
      <c r="D3758" s="6">
        <f t="shared" si="58"/>
        <v>40939</v>
      </c>
    </row>
    <row r="3759" spans="1:4" x14ac:dyDescent="0.25">
      <c r="A3759" s="6">
        <v>40932</v>
      </c>
      <c r="B3759" s="7">
        <v>5</v>
      </c>
      <c r="C3759" s="7">
        <v>4.9800000000000004</v>
      </c>
      <c r="D3759" s="6">
        <f t="shared" si="58"/>
        <v>40939</v>
      </c>
    </row>
    <row r="3760" spans="1:4" x14ac:dyDescent="0.25">
      <c r="A3760" s="6">
        <v>40933</v>
      </c>
      <c r="B3760" s="7">
        <v>5.01</v>
      </c>
      <c r="C3760" s="7">
        <v>4.9800000000000004</v>
      </c>
      <c r="D3760" s="6">
        <f t="shared" si="58"/>
        <v>40939</v>
      </c>
    </row>
    <row r="3761" spans="1:4" x14ac:dyDescent="0.25">
      <c r="A3761" s="6">
        <v>40934</v>
      </c>
      <c r="B3761" s="7">
        <v>5.01</v>
      </c>
      <c r="C3761" s="7">
        <v>4.9800000000000004</v>
      </c>
      <c r="D3761" s="6">
        <f t="shared" si="58"/>
        <v>40939</v>
      </c>
    </row>
    <row r="3762" spans="1:4" x14ac:dyDescent="0.25">
      <c r="A3762" s="6">
        <v>40935</v>
      </c>
      <c r="B3762" s="7">
        <v>5.01</v>
      </c>
      <c r="C3762" s="7">
        <v>4.9800000000000004</v>
      </c>
      <c r="D3762" s="6">
        <f t="shared" si="58"/>
        <v>40939</v>
      </c>
    </row>
    <row r="3763" spans="1:4" x14ac:dyDescent="0.25">
      <c r="A3763" s="6">
        <v>40938</v>
      </c>
      <c r="B3763" s="7">
        <v>5.01</v>
      </c>
      <c r="C3763" s="7">
        <v>4.99</v>
      </c>
      <c r="D3763" s="6">
        <f t="shared" si="58"/>
        <v>40939</v>
      </c>
    </row>
    <row r="3764" spans="1:4" x14ac:dyDescent="0.25">
      <c r="A3764" s="6">
        <v>40939</v>
      </c>
      <c r="B3764" s="7">
        <v>5</v>
      </c>
      <c r="C3764" s="7">
        <v>4.99</v>
      </c>
      <c r="D3764" s="6">
        <f t="shared" si="58"/>
        <v>40939</v>
      </c>
    </row>
    <row r="3765" spans="1:4" x14ac:dyDescent="0.25">
      <c r="A3765" s="6">
        <v>40940</v>
      </c>
      <c r="B3765" s="7">
        <v>5</v>
      </c>
      <c r="C3765" s="7">
        <v>4.99</v>
      </c>
      <c r="D3765" s="6">
        <f t="shared" si="58"/>
        <v>40968</v>
      </c>
    </row>
    <row r="3766" spans="1:4" x14ac:dyDescent="0.25">
      <c r="A3766" s="6">
        <v>40941</v>
      </c>
      <c r="B3766" s="7">
        <v>4.99</v>
      </c>
      <c r="C3766" s="7">
        <v>4.9800000000000004</v>
      </c>
      <c r="D3766" s="6">
        <f t="shared" si="58"/>
        <v>40968</v>
      </c>
    </row>
    <row r="3767" spans="1:4" x14ac:dyDescent="0.25">
      <c r="A3767" s="6">
        <v>40942</v>
      </c>
      <c r="B3767" s="7">
        <v>4.99</v>
      </c>
      <c r="C3767" s="7">
        <v>4.9800000000000004</v>
      </c>
      <c r="D3767" s="6">
        <f t="shared" si="58"/>
        <v>40968</v>
      </c>
    </row>
    <row r="3768" spans="1:4" x14ac:dyDescent="0.25">
      <c r="A3768" s="6">
        <v>40945</v>
      </c>
      <c r="B3768" s="7">
        <v>4.99</v>
      </c>
      <c r="C3768" s="7">
        <v>4.9800000000000004</v>
      </c>
      <c r="D3768" s="6">
        <f t="shared" si="58"/>
        <v>40968</v>
      </c>
    </row>
    <row r="3769" spans="1:4" x14ac:dyDescent="0.25">
      <c r="A3769" s="6">
        <v>40946</v>
      </c>
      <c r="B3769" s="7">
        <v>4.99</v>
      </c>
      <c r="C3769" s="7">
        <v>4.9800000000000004</v>
      </c>
      <c r="D3769" s="6">
        <f t="shared" si="58"/>
        <v>40968</v>
      </c>
    </row>
    <row r="3770" spans="1:4" x14ac:dyDescent="0.25">
      <c r="A3770" s="6">
        <v>40947</v>
      </c>
      <c r="B3770" s="7">
        <v>4.99</v>
      </c>
      <c r="C3770" s="7">
        <v>4.9800000000000004</v>
      </c>
      <c r="D3770" s="6">
        <f t="shared" si="58"/>
        <v>40968</v>
      </c>
    </row>
    <row r="3771" spans="1:4" x14ac:dyDescent="0.25">
      <c r="A3771" s="6">
        <v>40948</v>
      </c>
      <c r="B3771" s="7">
        <v>4.9800000000000004</v>
      </c>
      <c r="C3771" s="7">
        <v>4.9800000000000004</v>
      </c>
      <c r="D3771" s="6">
        <f t="shared" si="58"/>
        <v>40968</v>
      </c>
    </row>
    <row r="3772" spans="1:4" x14ac:dyDescent="0.25">
      <c r="A3772" s="6">
        <v>40949</v>
      </c>
      <c r="B3772" s="7">
        <v>4.99</v>
      </c>
      <c r="C3772" s="7">
        <v>4.9800000000000004</v>
      </c>
      <c r="D3772" s="6">
        <f t="shared" si="58"/>
        <v>40968</v>
      </c>
    </row>
    <row r="3773" spans="1:4" x14ac:dyDescent="0.25">
      <c r="A3773" s="6">
        <v>40952</v>
      </c>
      <c r="B3773" s="7">
        <v>4.99</v>
      </c>
      <c r="C3773" s="7">
        <v>4.9800000000000004</v>
      </c>
      <c r="D3773" s="6">
        <f t="shared" si="58"/>
        <v>40968</v>
      </c>
    </row>
    <row r="3774" spans="1:4" x14ac:dyDescent="0.25">
      <c r="A3774" s="6">
        <v>40953</v>
      </c>
      <c r="B3774" s="7">
        <v>4.99</v>
      </c>
      <c r="C3774" s="7">
        <v>4.9800000000000004</v>
      </c>
      <c r="D3774" s="6">
        <f t="shared" si="58"/>
        <v>40968</v>
      </c>
    </row>
    <row r="3775" spans="1:4" x14ac:dyDescent="0.25">
      <c r="A3775" s="6">
        <v>40954</v>
      </c>
      <c r="B3775" s="7">
        <v>4.99</v>
      </c>
      <c r="C3775" s="7">
        <v>4.9800000000000004</v>
      </c>
      <c r="D3775" s="6">
        <f t="shared" si="58"/>
        <v>40968</v>
      </c>
    </row>
    <row r="3776" spans="1:4" x14ac:dyDescent="0.25">
      <c r="A3776" s="6">
        <v>40955</v>
      </c>
      <c r="B3776" s="7">
        <v>4.9800000000000004</v>
      </c>
      <c r="C3776" s="7">
        <v>4.97</v>
      </c>
      <c r="D3776" s="6">
        <f t="shared" si="58"/>
        <v>40968</v>
      </c>
    </row>
    <row r="3777" spans="1:4" x14ac:dyDescent="0.25">
      <c r="A3777" s="6">
        <v>40956</v>
      </c>
      <c r="B3777" s="7">
        <v>4.99</v>
      </c>
      <c r="C3777" s="7">
        <v>4.97</v>
      </c>
      <c r="D3777" s="6">
        <f t="shared" si="58"/>
        <v>40968</v>
      </c>
    </row>
    <row r="3778" spans="1:4" x14ac:dyDescent="0.25">
      <c r="A3778" s="6">
        <v>40959</v>
      </c>
      <c r="B3778" s="7">
        <v>4.99</v>
      </c>
      <c r="C3778" s="7">
        <v>4.9800000000000004</v>
      </c>
      <c r="D3778" s="6">
        <f t="shared" si="58"/>
        <v>40968</v>
      </c>
    </row>
    <row r="3779" spans="1:4" x14ac:dyDescent="0.25">
      <c r="A3779" s="6">
        <v>40960</v>
      </c>
      <c r="B3779" s="7">
        <v>4.99</v>
      </c>
      <c r="C3779" s="7">
        <v>4.97</v>
      </c>
      <c r="D3779" s="6">
        <f t="shared" ref="D3779:D3842" si="59">EOMONTH(A3779,0)</f>
        <v>40968</v>
      </c>
    </row>
    <row r="3780" spans="1:4" x14ac:dyDescent="0.25">
      <c r="A3780" s="6">
        <v>40961</v>
      </c>
      <c r="B3780" s="7">
        <v>4.9800000000000004</v>
      </c>
      <c r="C3780" s="7">
        <v>4.97</v>
      </c>
      <c r="D3780" s="6">
        <f t="shared" si="59"/>
        <v>40968</v>
      </c>
    </row>
    <row r="3781" spans="1:4" x14ac:dyDescent="0.25">
      <c r="A3781" s="6">
        <v>40962</v>
      </c>
      <c r="B3781" s="7">
        <v>4.9800000000000004</v>
      </c>
      <c r="C3781" s="7">
        <v>4.97</v>
      </c>
      <c r="D3781" s="6">
        <f t="shared" si="59"/>
        <v>40968</v>
      </c>
    </row>
    <row r="3782" spans="1:4" x14ac:dyDescent="0.25">
      <c r="A3782" s="6">
        <v>40963</v>
      </c>
      <c r="B3782" s="7">
        <v>4.9800000000000004</v>
      </c>
      <c r="C3782" s="7">
        <v>4.97</v>
      </c>
      <c r="D3782" s="6">
        <f t="shared" si="59"/>
        <v>40968</v>
      </c>
    </row>
    <row r="3783" spans="1:4" x14ac:dyDescent="0.25">
      <c r="A3783" s="6">
        <v>40966</v>
      </c>
      <c r="B3783" s="7">
        <v>4.97</v>
      </c>
      <c r="C3783" s="7">
        <v>4.96</v>
      </c>
      <c r="D3783" s="6">
        <f t="shared" si="59"/>
        <v>40968</v>
      </c>
    </row>
    <row r="3784" spans="1:4" x14ac:dyDescent="0.25">
      <c r="A3784" s="6">
        <v>40968</v>
      </c>
      <c r="B3784" s="7">
        <v>4.9800000000000004</v>
      </c>
      <c r="C3784" s="7">
        <v>4.96</v>
      </c>
      <c r="D3784" s="6">
        <f t="shared" si="59"/>
        <v>40968</v>
      </c>
    </row>
    <row r="3785" spans="1:4" x14ac:dyDescent="0.25">
      <c r="A3785" s="6">
        <v>40969</v>
      </c>
      <c r="B3785" s="7">
        <v>4.9800000000000004</v>
      </c>
      <c r="C3785" s="7">
        <v>4.96</v>
      </c>
      <c r="D3785" s="6">
        <f t="shared" si="59"/>
        <v>40999</v>
      </c>
    </row>
    <row r="3786" spans="1:4" x14ac:dyDescent="0.25">
      <c r="A3786" s="6">
        <v>40970</v>
      </c>
      <c r="B3786" s="7">
        <v>4.97</v>
      </c>
      <c r="C3786" s="7">
        <v>4.96</v>
      </c>
      <c r="D3786" s="6">
        <f t="shared" si="59"/>
        <v>40999</v>
      </c>
    </row>
    <row r="3787" spans="1:4" x14ac:dyDescent="0.25">
      <c r="A3787" s="6">
        <v>40973</v>
      </c>
      <c r="B3787" s="7">
        <v>4.97</v>
      </c>
      <c r="C3787" s="7">
        <v>4.95</v>
      </c>
      <c r="D3787" s="6">
        <f t="shared" si="59"/>
        <v>40999</v>
      </c>
    </row>
    <row r="3788" spans="1:4" x14ac:dyDescent="0.25">
      <c r="A3788" s="6">
        <v>40974</v>
      </c>
      <c r="B3788" s="7">
        <v>4.97</v>
      </c>
      <c r="C3788" s="7">
        <v>4.95</v>
      </c>
      <c r="D3788" s="6">
        <f t="shared" si="59"/>
        <v>40999</v>
      </c>
    </row>
    <row r="3789" spans="1:4" x14ac:dyDescent="0.25">
      <c r="A3789" s="6">
        <v>40975</v>
      </c>
      <c r="B3789" s="7">
        <v>4.97</v>
      </c>
      <c r="C3789" s="7">
        <v>4.96</v>
      </c>
      <c r="D3789" s="6">
        <f t="shared" si="59"/>
        <v>40999</v>
      </c>
    </row>
    <row r="3790" spans="1:4" x14ac:dyDescent="0.25">
      <c r="A3790" s="6">
        <v>40976</v>
      </c>
      <c r="B3790" s="7">
        <v>4.97</v>
      </c>
      <c r="C3790" s="7">
        <v>4.95</v>
      </c>
      <c r="D3790" s="6">
        <f t="shared" si="59"/>
        <v>40999</v>
      </c>
    </row>
    <row r="3791" spans="1:4" x14ac:dyDescent="0.25">
      <c r="A3791" s="6">
        <v>40977</v>
      </c>
      <c r="B3791" s="7">
        <v>4.96</v>
      </c>
      <c r="C3791" s="7">
        <v>4.9400000000000004</v>
      </c>
      <c r="D3791" s="6">
        <f t="shared" si="59"/>
        <v>40999</v>
      </c>
    </row>
    <row r="3792" spans="1:4" x14ac:dyDescent="0.25">
      <c r="A3792" s="6">
        <v>40980</v>
      </c>
      <c r="B3792" s="7">
        <v>4.96</v>
      </c>
      <c r="C3792" s="7">
        <v>4.9400000000000004</v>
      </c>
      <c r="D3792" s="6">
        <f t="shared" si="59"/>
        <v>40999</v>
      </c>
    </row>
    <row r="3793" spans="1:4" x14ac:dyDescent="0.25">
      <c r="A3793" s="6">
        <v>40981</v>
      </c>
      <c r="B3793" s="7">
        <v>4.97</v>
      </c>
      <c r="C3793" s="7">
        <v>4.95</v>
      </c>
      <c r="D3793" s="6">
        <f t="shared" si="59"/>
        <v>40999</v>
      </c>
    </row>
    <row r="3794" spans="1:4" x14ac:dyDescent="0.25">
      <c r="A3794" s="6">
        <v>40982</v>
      </c>
      <c r="B3794" s="7">
        <v>4.97</v>
      </c>
      <c r="C3794" s="7">
        <v>4.95</v>
      </c>
      <c r="D3794" s="6">
        <f t="shared" si="59"/>
        <v>40999</v>
      </c>
    </row>
    <row r="3795" spans="1:4" x14ac:dyDescent="0.25">
      <c r="A3795" s="6">
        <v>40983</v>
      </c>
      <c r="B3795" s="7">
        <v>4.97</v>
      </c>
      <c r="C3795" s="7">
        <v>4.9400000000000004</v>
      </c>
      <c r="D3795" s="6">
        <f t="shared" si="59"/>
        <v>40999</v>
      </c>
    </row>
    <row r="3796" spans="1:4" x14ac:dyDescent="0.25">
      <c r="A3796" s="6">
        <v>40984</v>
      </c>
      <c r="B3796" s="7">
        <v>4.97</v>
      </c>
      <c r="C3796" s="7">
        <v>4.95</v>
      </c>
      <c r="D3796" s="6">
        <f t="shared" si="59"/>
        <v>40999</v>
      </c>
    </row>
    <row r="3797" spans="1:4" x14ac:dyDescent="0.25">
      <c r="A3797" s="6">
        <v>40987</v>
      </c>
      <c r="B3797" s="7">
        <v>4.97</v>
      </c>
      <c r="C3797" s="7">
        <v>4.95</v>
      </c>
      <c r="D3797" s="6">
        <f t="shared" si="59"/>
        <v>40999</v>
      </c>
    </row>
    <row r="3798" spans="1:4" x14ac:dyDescent="0.25">
      <c r="A3798" s="6">
        <v>40988</v>
      </c>
      <c r="B3798" s="7">
        <v>4.96</v>
      </c>
      <c r="C3798" s="7">
        <v>4.95</v>
      </c>
      <c r="D3798" s="6">
        <f t="shared" si="59"/>
        <v>40999</v>
      </c>
    </row>
    <row r="3799" spans="1:4" x14ac:dyDescent="0.25">
      <c r="A3799" s="6">
        <v>40989</v>
      </c>
      <c r="B3799" s="7">
        <v>4.96</v>
      </c>
      <c r="C3799" s="7">
        <v>4.95</v>
      </c>
      <c r="D3799" s="6">
        <f t="shared" si="59"/>
        <v>40999</v>
      </c>
    </row>
    <row r="3800" spans="1:4" x14ac:dyDescent="0.25">
      <c r="A3800" s="6">
        <v>40990</v>
      </c>
      <c r="B3800" s="7">
        <v>4.96</v>
      </c>
      <c r="C3800" s="7">
        <v>4.95</v>
      </c>
      <c r="D3800" s="6">
        <f t="shared" si="59"/>
        <v>40999</v>
      </c>
    </row>
    <row r="3801" spans="1:4" x14ac:dyDescent="0.25">
      <c r="A3801" s="6">
        <v>40991</v>
      </c>
      <c r="B3801" s="7">
        <v>4.96</v>
      </c>
      <c r="C3801" s="7">
        <v>4.9400000000000004</v>
      </c>
      <c r="D3801" s="6">
        <f t="shared" si="59"/>
        <v>40999</v>
      </c>
    </row>
    <row r="3802" spans="1:4" x14ac:dyDescent="0.25">
      <c r="A3802" s="6">
        <v>40994</v>
      </c>
      <c r="B3802" s="7">
        <v>4.96</v>
      </c>
      <c r="C3802" s="7">
        <v>4.9400000000000004</v>
      </c>
      <c r="D3802" s="6">
        <f t="shared" si="59"/>
        <v>40999</v>
      </c>
    </row>
    <row r="3803" spans="1:4" x14ac:dyDescent="0.25">
      <c r="A3803" s="6">
        <v>40995</v>
      </c>
      <c r="B3803" s="7">
        <v>4.97</v>
      </c>
      <c r="C3803" s="7">
        <v>4.9400000000000004</v>
      </c>
      <c r="D3803" s="6">
        <f t="shared" si="59"/>
        <v>40999</v>
      </c>
    </row>
    <row r="3804" spans="1:4" x14ac:dyDescent="0.25">
      <c r="A3804" s="6">
        <v>40996</v>
      </c>
      <c r="B3804" s="7">
        <v>4.97</v>
      </c>
      <c r="C3804" s="7">
        <v>4.95</v>
      </c>
      <c r="D3804" s="6">
        <f t="shared" si="59"/>
        <v>40999</v>
      </c>
    </row>
    <row r="3805" spans="1:4" x14ac:dyDescent="0.25">
      <c r="A3805" s="6">
        <v>40997</v>
      </c>
      <c r="B3805" s="7">
        <v>4.96</v>
      </c>
      <c r="C3805" s="7">
        <v>4.9400000000000004</v>
      </c>
      <c r="D3805" s="6">
        <f t="shared" si="59"/>
        <v>40999</v>
      </c>
    </row>
    <row r="3806" spans="1:4" x14ac:dyDescent="0.25">
      <c r="A3806" s="6">
        <v>40998</v>
      </c>
      <c r="B3806" s="7">
        <v>4.96</v>
      </c>
      <c r="C3806" s="7">
        <v>4.9400000000000004</v>
      </c>
      <c r="D3806" s="6">
        <f t="shared" si="59"/>
        <v>40999</v>
      </c>
    </row>
    <row r="3807" spans="1:4" x14ac:dyDescent="0.25">
      <c r="A3807" s="6">
        <v>41001</v>
      </c>
      <c r="B3807" s="7">
        <v>4.96</v>
      </c>
      <c r="C3807" s="7">
        <v>4.9400000000000004</v>
      </c>
      <c r="D3807" s="6">
        <f t="shared" si="59"/>
        <v>41029</v>
      </c>
    </row>
    <row r="3808" spans="1:4" x14ac:dyDescent="0.25">
      <c r="A3808" s="6">
        <v>41002</v>
      </c>
      <c r="B3808" s="7">
        <v>4.95</v>
      </c>
      <c r="C3808" s="7">
        <v>4.9400000000000004</v>
      </c>
      <c r="D3808" s="6">
        <f t="shared" si="59"/>
        <v>41029</v>
      </c>
    </row>
    <row r="3809" spans="1:4" x14ac:dyDescent="0.25">
      <c r="A3809" s="6">
        <v>41003</v>
      </c>
      <c r="B3809" s="7">
        <v>4.96</v>
      </c>
      <c r="C3809" s="7">
        <v>4.9400000000000004</v>
      </c>
      <c r="D3809" s="6">
        <f t="shared" si="59"/>
        <v>41029</v>
      </c>
    </row>
    <row r="3810" spans="1:4" x14ac:dyDescent="0.25">
      <c r="A3810" s="6">
        <v>41004</v>
      </c>
      <c r="B3810" s="7">
        <v>4.97</v>
      </c>
      <c r="C3810" s="7">
        <v>4.9400000000000004</v>
      </c>
      <c r="D3810" s="6">
        <f t="shared" si="59"/>
        <v>41029</v>
      </c>
    </row>
    <row r="3811" spans="1:4" x14ac:dyDescent="0.25">
      <c r="A3811" s="6">
        <v>41009</v>
      </c>
      <c r="B3811" s="7">
        <v>4.96</v>
      </c>
      <c r="C3811" s="7">
        <v>4.9400000000000004</v>
      </c>
      <c r="D3811" s="6">
        <f t="shared" si="59"/>
        <v>41029</v>
      </c>
    </row>
    <row r="3812" spans="1:4" x14ac:dyDescent="0.25">
      <c r="A3812" s="6">
        <v>41010</v>
      </c>
      <c r="B3812" s="7">
        <v>4.96</v>
      </c>
      <c r="C3812" s="7">
        <v>4.9400000000000004</v>
      </c>
      <c r="D3812" s="6">
        <f t="shared" si="59"/>
        <v>41029</v>
      </c>
    </row>
    <row r="3813" spans="1:4" x14ac:dyDescent="0.25">
      <c r="A3813" s="6">
        <v>41011</v>
      </c>
      <c r="B3813" s="7">
        <v>4.96</v>
      </c>
      <c r="C3813" s="7">
        <v>4.9400000000000004</v>
      </c>
      <c r="D3813" s="6">
        <f t="shared" si="59"/>
        <v>41029</v>
      </c>
    </row>
    <row r="3814" spans="1:4" x14ac:dyDescent="0.25">
      <c r="A3814" s="6">
        <v>41012</v>
      </c>
      <c r="B3814" s="7">
        <v>4.96</v>
      </c>
      <c r="C3814" s="7">
        <v>4.9400000000000004</v>
      </c>
      <c r="D3814" s="6">
        <f t="shared" si="59"/>
        <v>41029</v>
      </c>
    </row>
    <row r="3815" spans="1:4" x14ac:dyDescent="0.25">
      <c r="A3815" s="6">
        <v>41015</v>
      </c>
      <c r="B3815" s="7">
        <v>4.97</v>
      </c>
      <c r="C3815" s="7">
        <v>4.95</v>
      </c>
      <c r="D3815" s="6">
        <f t="shared" si="59"/>
        <v>41029</v>
      </c>
    </row>
    <row r="3816" spans="1:4" x14ac:dyDescent="0.25">
      <c r="A3816" s="6">
        <v>41016</v>
      </c>
      <c r="B3816" s="7">
        <v>4.97</v>
      </c>
      <c r="C3816" s="7">
        <v>4.95</v>
      </c>
      <c r="D3816" s="6">
        <f t="shared" si="59"/>
        <v>41029</v>
      </c>
    </row>
    <row r="3817" spans="1:4" x14ac:dyDescent="0.25">
      <c r="A3817" s="6">
        <v>41017</v>
      </c>
      <c r="B3817" s="7">
        <v>4.97</v>
      </c>
      <c r="C3817" s="7">
        <v>4.95</v>
      </c>
      <c r="D3817" s="6">
        <f t="shared" si="59"/>
        <v>41029</v>
      </c>
    </row>
    <row r="3818" spans="1:4" x14ac:dyDescent="0.25">
      <c r="A3818" s="6">
        <v>41018</v>
      </c>
      <c r="B3818" s="7">
        <v>4.97</v>
      </c>
      <c r="C3818" s="7">
        <v>4.95</v>
      </c>
      <c r="D3818" s="6">
        <f t="shared" si="59"/>
        <v>41029</v>
      </c>
    </row>
    <row r="3819" spans="1:4" x14ac:dyDescent="0.25">
      <c r="A3819" s="6">
        <v>41019</v>
      </c>
      <c r="B3819" s="7">
        <v>4.97</v>
      </c>
      <c r="C3819" s="7">
        <v>4.9400000000000004</v>
      </c>
      <c r="D3819" s="6">
        <f t="shared" si="59"/>
        <v>41029</v>
      </c>
    </row>
    <row r="3820" spans="1:4" x14ac:dyDescent="0.25">
      <c r="A3820" s="6">
        <v>41022</v>
      </c>
      <c r="B3820" s="7">
        <v>4.97</v>
      </c>
      <c r="C3820" s="7">
        <v>4.9400000000000004</v>
      </c>
      <c r="D3820" s="6">
        <f t="shared" si="59"/>
        <v>41029</v>
      </c>
    </row>
    <row r="3821" spans="1:4" x14ac:dyDescent="0.25">
      <c r="A3821" s="6">
        <v>41023</v>
      </c>
      <c r="B3821" s="7">
        <v>4.97</v>
      </c>
      <c r="C3821" s="7">
        <v>4.9400000000000004</v>
      </c>
      <c r="D3821" s="6">
        <f t="shared" si="59"/>
        <v>41029</v>
      </c>
    </row>
    <row r="3822" spans="1:4" x14ac:dyDescent="0.25">
      <c r="A3822" s="6">
        <v>41024</v>
      </c>
      <c r="B3822" s="7">
        <v>4.97</v>
      </c>
      <c r="C3822" s="7">
        <v>4.9400000000000004</v>
      </c>
      <c r="D3822" s="6">
        <f t="shared" si="59"/>
        <v>41029</v>
      </c>
    </row>
    <row r="3823" spans="1:4" x14ac:dyDescent="0.25">
      <c r="A3823" s="6">
        <v>41025</v>
      </c>
      <c r="B3823" s="7">
        <v>4.96</v>
      </c>
      <c r="C3823" s="7">
        <v>4.9400000000000004</v>
      </c>
      <c r="D3823" s="6">
        <f t="shared" si="59"/>
        <v>41029</v>
      </c>
    </row>
    <row r="3824" spans="1:4" x14ac:dyDescent="0.25">
      <c r="A3824" s="6">
        <v>41026</v>
      </c>
      <c r="B3824" s="7">
        <v>4.9800000000000004</v>
      </c>
      <c r="C3824" s="7">
        <v>4.95</v>
      </c>
      <c r="D3824" s="6">
        <f t="shared" si="59"/>
        <v>41029</v>
      </c>
    </row>
    <row r="3825" spans="1:4" x14ac:dyDescent="0.25">
      <c r="A3825" s="6">
        <v>41029</v>
      </c>
      <c r="B3825" s="7">
        <v>4.97</v>
      </c>
      <c r="C3825" s="7">
        <v>4.95</v>
      </c>
      <c r="D3825" s="6">
        <f t="shared" si="59"/>
        <v>41029</v>
      </c>
    </row>
    <row r="3826" spans="1:4" x14ac:dyDescent="0.25">
      <c r="A3826" s="6">
        <v>41031</v>
      </c>
      <c r="B3826" s="7">
        <v>4.97</v>
      </c>
      <c r="C3826" s="7">
        <v>4.9400000000000004</v>
      </c>
      <c r="D3826" s="6">
        <f t="shared" si="59"/>
        <v>41060</v>
      </c>
    </row>
    <row r="3827" spans="1:4" x14ac:dyDescent="0.25">
      <c r="A3827" s="6">
        <v>41033</v>
      </c>
      <c r="B3827" s="7">
        <v>4.97</v>
      </c>
      <c r="C3827" s="7">
        <v>4.9400000000000004</v>
      </c>
      <c r="D3827" s="6">
        <f t="shared" si="59"/>
        <v>41060</v>
      </c>
    </row>
    <row r="3828" spans="1:4" x14ac:dyDescent="0.25">
      <c r="A3828" s="6">
        <v>41036</v>
      </c>
      <c r="B3828" s="7">
        <v>4.97</v>
      </c>
      <c r="C3828" s="7">
        <v>4.9400000000000004</v>
      </c>
      <c r="D3828" s="6">
        <f t="shared" si="59"/>
        <v>41060</v>
      </c>
    </row>
    <row r="3829" spans="1:4" x14ac:dyDescent="0.25">
      <c r="A3829" s="6">
        <v>41037</v>
      </c>
      <c r="B3829" s="7">
        <v>4.97</v>
      </c>
      <c r="C3829" s="7">
        <v>4.95</v>
      </c>
      <c r="D3829" s="6">
        <f t="shared" si="59"/>
        <v>41060</v>
      </c>
    </row>
    <row r="3830" spans="1:4" x14ac:dyDescent="0.25">
      <c r="A3830" s="6">
        <v>41038</v>
      </c>
      <c r="B3830" s="7">
        <v>4.97</v>
      </c>
      <c r="C3830" s="7">
        <v>4.9400000000000004</v>
      </c>
      <c r="D3830" s="6">
        <f t="shared" si="59"/>
        <v>41060</v>
      </c>
    </row>
    <row r="3831" spans="1:4" x14ac:dyDescent="0.25">
      <c r="A3831" s="6">
        <v>41039</v>
      </c>
      <c r="B3831" s="7">
        <v>5.09</v>
      </c>
      <c r="C3831" s="7">
        <v>5.05</v>
      </c>
      <c r="D3831" s="6">
        <f t="shared" si="59"/>
        <v>41060</v>
      </c>
    </row>
    <row r="3832" spans="1:4" x14ac:dyDescent="0.25">
      <c r="A3832" s="6">
        <v>41040</v>
      </c>
      <c r="B3832" s="7">
        <v>5.0999999999999996</v>
      </c>
      <c r="C3832" s="7">
        <v>5.0599999999999996</v>
      </c>
      <c r="D3832" s="6">
        <f t="shared" si="59"/>
        <v>41060</v>
      </c>
    </row>
    <row r="3833" spans="1:4" x14ac:dyDescent="0.25">
      <c r="A3833" s="6">
        <v>41043</v>
      </c>
      <c r="B3833" s="7">
        <v>5.0999999999999996</v>
      </c>
      <c r="C3833" s="7">
        <v>5.0599999999999996</v>
      </c>
      <c r="D3833" s="6">
        <f t="shared" si="59"/>
        <v>41060</v>
      </c>
    </row>
    <row r="3834" spans="1:4" x14ac:dyDescent="0.25">
      <c r="A3834" s="6">
        <v>41044</v>
      </c>
      <c r="B3834" s="7">
        <v>5.0999999999999996</v>
      </c>
      <c r="C3834" s="7">
        <v>5.0599999999999996</v>
      </c>
      <c r="D3834" s="6">
        <f t="shared" si="59"/>
        <v>41060</v>
      </c>
    </row>
    <row r="3835" spans="1:4" x14ac:dyDescent="0.25">
      <c r="A3835" s="6">
        <v>41045</v>
      </c>
      <c r="B3835" s="7">
        <v>5.0999999999999996</v>
      </c>
      <c r="C3835" s="7">
        <v>5.07</v>
      </c>
      <c r="D3835" s="6">
        <f t="shared" si="59"/>
        <v>41060</v>
      </c>
    </row>
    <row r="3836" spans="1:4" x14ac:dyDescent="0.25">
      <c r="A3836" s="6">
        <v>41046</v>
      </c>
      <c r="B3836" s="7">
        <v>5.0999999999999996</v>
      </c>
      <c r="C3836" s="7">
        <v>5.07</v>
      </c>
      <c r="D3836" s="6">
        <f t="shared" si="59"/>
        <v>41060</v>
      </c>
    </row>
    <row r="3837" spans="1:4" x14ac:dyDescent="0.25">
      <c r="A3837" s="6">
        <v>41047</v>
      </c>
      <c r="B3837" s="7">
        <v>5.1100000000000003</v>
      </c>
      <c r="C3837" s="7">
        <v>5.08</v>
      </c>
      <c r="D3837" s="6">
        <f t="shared" si="59"/>
        <v>41060</v>
      </c>
    </row>
    <row r="3838" spans="1:4" x14ac:dyDescent="0.25">
      <c r="A3838" s="6">
        <v>41050</v>
      </c>
      <c r="B3838" s="7">
        <v>5.1100000000000003</v>
      </c>
      <c r="C3838" s="7">
        <v>5.08</v>
      </c>
      <c r="D3838" s="6">
        <f t="shared" si="59"/>
        <v>41060</v>
      </c>
    </row>
    <row r="3839" spans="1:4" x14ac:dyDescent="0.25">
      <c r="A3839" s="6">
        <v>41051</v>
      </c>
      <c r="B3839" s="7">
        <v>5.1100000000000003</v>
      </c>
      <c r="C3839" s="7">
        <v>5.08</v>
      </c>
      <c r="D3839" s="6">
        <f t="shared" si="59"/>
        <v>41060</v>
      </c>
    </row>
    <row r="3840" spans="1:4" x14ac:dyDescent="0.25">
      <c r="A3840" s="6">
        <v>41052</v>
      </c>
      <c r="B3840" s="7">
        <v>5.12</v>
      </c>
      <c r="C3840" s="7">
        <v>5.09</v>
      </c>
      <c r="D3840" s="6">
        <f t="shared" si="59"/>
        <v>41060</v>
      </c>
    </row>
    <row r="3841" spans="1:4" x14ac:dyDescent="0.25">
      <c r="A3841" s="6">
        <v>41053</v>
      </c>
      <c r="B3841" s="7">
        <v>5.12</v>
      </c>
      <c r="C3841" s="7">
        <v>5.09</v>
      </c>
      <c r="D3841" s="6">
        <f t="shared" si="59"/>
        <v>41060</v>
      </c>
    </row>
    <row r="3842" spans="1:4" x14ac:dyDescent="0.25">
      <c r="A3842" s="6">
        <v>41054</v>
      </c>
      <c r="B3842" s="7">
        <v>5.12</v>
      </c>
      <c r="C3842" s="7">
        <v>5.09</v>
      </c>
      <c r="D3842" s="6">
        <f t="shared" si="59"/>
        <v>41060</v>
      </c>
    </row>
    <row r="3843" spans="1:4" x14ac:dyDescent="0.25">
      <c r="A3843" s="6">
        <v>41057</v>
      </c>
      <c r="B3843" s="7">
        <v>5.12</v>
      </c>
      <c r="C3843" s="7">
        <v>5.0999999999999996</v>
      </c>
      <c r="D3843" s="6">
        <f t="shared" ref="D3843:D3906" si="60">EOMONTH(A3843,0)</f>
        <v>41060</v>
      </c>
    </row>
    <row r="3844" spans="1:4" x14ac:dyDescent="0.25">
      <c r="A3844" s="6">
        <v>41058</v>
      </c>
      <c r="B3844" s="7">
        <v>5.12</v>
      </c>
      <c r="C3844" s="7">
        <v>5.09</v>
      </c>
      <c r="D3844" s="6">
        <f t="shared" si="60"/>
        <v>41060</v>
      </c>
    </row>
    <row r="3845" spans="1:4" x14ac:dyDescent="0.25">
      <c r="A3845" s="6">
        <v>41059</v>
      </c>
      <c r="B3845" s="7">
        <v>5.12</v>
      </c>
      <c r="C3845" s="7">
        <v>5.0999999999999996</v>
      </c>
      <c r="D3845" s="6">
        <f t="shared" si="60"/>
        <v>41060</v>
      </c>
    </row>
    <row r="3846" spans="1:4" x14ac:dyDescent="0.25">
      <c r="A3846" s="6">
        <v>41060</v>
      </c>
      <c r="B3846" s="7">
        <v>5.13</v>
      </c>
      <c r="C3846" s="7">
        <v>5.1100000000000003</v>
      </c>
      <c r="D3846" s="6">
        <f t="shared" si="60"/>
        <v>41060</v>
      </c>
    </row>
    <row r="3847" spans="1:4" x14ac:dyDescent="0.25">
      <c r="A3847" s="6">
        <v>41061</v>
      </c>
      <c r="B3847" s="7">
        <v>5.14</v>
      </c>
      <c r="C3847" s="7">
        <v>5.1100000000000003</v>
      </c>
      <c r="D3847" s="6">
        <f t="shared" si="60"/>
        <v>41090</v>
      </c>
    </row>
    <row r="3848" spans="1:4" x14ac:dyDescent="0.25">
      <c r="A3848" s="6">
        <v>41064</v>
      </c>
      <c r="B3848" s="7">
        <v>5.13</v>
      </c>
      <c r="C3848" s="7">
        <v>5.1100000000000003</v>
      </c>
      <c r="D3848" s="6">
        <f t="shared" si="60"/>
        <v>41090</v>
      </c>
    </row>
    <row r="3849" spans="1:4" x14ac:dyDescent="0.25">
      <c r="A3849" s="6">
        <v>41065</v>
      </c>
      <c r="B3849" s="7">
        <v>5.14</v>
      </c>
      <c r="C3849" s="7">
        <v>5.12</v>
      </c>
      <c r="D3849" s="6">
        <f t="shared" si="60"/>
        <v>41090</v>
      </c>
    </row>
    <row r="3850" spans="1:4" x14ac:dyDescent="0.25">
      <c r="A3850" s="6">
        <v>41066</v>
      </c>
      <c r="B3850" s="7">
        <v>5.14</v>
      </c>
      <c r="C3850" s="7">
        <v>5.12</v>
      </c>
      <c r="D3850" s="6">
        <f t="shared" si="60"/>
        <v>41090</v>
      </c>
    </row>
    <row r="3851" spans="1:4" x14ac:dyDescent="0.25">
      <c r="A3851" s="6">
        <v>41068</v>
      </c>
      <c r="B3851" s="7">
        <v>5.14</v>
      </c>
      <c r="C3851" s="7">
        <v>5.12</v>
      </c>
      <c r="D3851" s="6">
        <f t="shared" si="60"/>
        <v>41090</v>
      </c>
    </row>
    <row r="3852" spans="1:4" x14ac:dyDescent="0.25">
      <c r="A3852" s="6">
        <v>41071</v>
      </c>
      <c r="B3852" s="7">
        <v>5.14</v>
      </c>
      <c r="C3852" s="7">
        <v>5.12</v>
      </c>
      <c r="D3852" s="6">
        <f t="shared" si="60"/>
        <v>41090</v>
      </c>
    </row>
    <row r="3853" spans="1:4" x14ac:dyDescent="0.25">
      <c r="A3853" s="6">
        <v>41072</v>
      </c>
      <c r="B3853" s="7">
        <v>5.14</v>
      </c>
      <c r="C3853" s="7">
        <v>5.1100000000000003</v>
      </c>
      <c r="D3853" s="6">
        <f t="shared" si="60"/>
        <v>41090</v>
      </c>
    </row>
    <row r="3854" spans="1:4" x14ac:dyDescent="0.25">
      <c r="A3854" s="6">
        <v>41073</v>
      </c>
      <c r="B3854" s="7">
        <v>5.14</v>
      </c>
      <c r="C3854" s="7">
        <v>5.12</v>
      </c>
      <c r="D3854" s="6">
        <f t="shared" si="60"/>
        <v>41090</v>
      </c>
    </row>
    <row r="3855" spans="1:4" x14ac:dyDescent="0.25">
      <c r="A3855" s="6">
        <v>41074</v>
      </c>
      <c r="B3855" s="7">
        <v>5.14</v>
      </c>
      <c r="C3855" s="7">
        <v>5.12</v>
      </c>
      <c r="D3855" s="6">
        <f t="shared" si="60"/>
        <v>41090</v>
      </c>
    </row>
    <row r="3856" spans="1:4" x14ac:dyDescent="0.25">
      <c r="A3856" s="6">
        <v>41075</v>
      </c>
      <c r="B3856" s="7">
        <v>5.14</v>
      </c>
      <c r="C3856" s="7">
        <v>5.1100000000000003</v>
      </c>
      <c r="D3856" s="6">
        <f t="shared" si="60"/>
        <v>41090</v>
      </c>
    </row>
    <row r="3857" spans="1:4" x14ac:dyDescent="0.25">
      <c r="A3857" s="6">
        <v>41078</v>
      </c>
      <c r="B3857" s="7">
        <v>5.14</v>
      </c>
      <c r="C3857" s="7">
        <v>5.1100000000000003</v>
      </c>
      <c r="D3857" s="6">
        <f t="shared" si="60"/>
        <v>41090</v>
      </c>
    </row>
    <row r="3858" spans="1:4" x14ac:dyDescent="0.25">
      <c r="A3858" s="6">
        <v>41079</v>
      </c>
      <c r="B3858" s="7">
        <v>5.13</v>
      </c>
      <c r="C3858" s="7">
        <v>5.1100000000000003</v>
      </c>
      <c r="D3858" s="6">
        <f t="shared" si="60"/>
        <v>41090</v>
      </c>
    </row>
    <row r="3859" spans="1:4" x14ac:dyDescent="0.25">
      <c r="A3859" s="6">
        <v>41080</v>
      </c>
      <c r="B3859" s="7">
        <v>5.14</v>
      </c>
      <c r="C3859" s="7">
        <v>5.12</v>
      </c>
      <c r="D3859" s="6">
        <f t="shared" si="60"/>
        <v>41090</v>
      </c>
    </row>
    <row r="3860" spans="1:4" x14ac:dyDescent="0.25">
      <c r="A3860" s="6">
        <v>41081</v>
      </c>
      <c r="B3860" s="7">
        <v>5.14</v>
      </c>
      <c r="C3860" s="7">
        <v>5.13</v>
      </c>
      <c r="D3860" s="6">
        <f t="shared" si="60"/>
        <v>41090</v>
      </c>
    </row>
    <row r="3861" spans="1:4" x14ac:dyDescent="0.25">
      <c r="A3861" s="6">
        <v>41082</v>
      </c>
      <c r="B3861" s="7">
        <v>5.14</v>
      </c>
      <c r="C3861" s="7">
        <v>5.13</v>
      </c>
      <c r="D3861" s="6">
        <f t="shared" si="60"/>
        <v>41090</v>
      </c>
    </row>
    <row r="3862" spans="1:4" x14ac:dyDescent="0.25">
      <c r="A3862" s="6">
        <v>41085</v>
      </c>
      <c r="B3862" s="7">
        <v>5.14</v>
      </c>
      <c r="C3862" s="7">
        <v>5.12</v>
      </c>
      <c r="D3862" s="6">
        <f t="shared" si="60"/>
        <v>41090</v>
      </c>
    </row>
    <row r="3863" spans="1:4" x14ac:dyDescent="0.25">
      <c r="A3863" s="6">
        <v>41086</v>
      </c>
      <c r="B3863" s="7">
        <v>5.14</v>
      </c>
      <c r="C3863" s="7">
        <v>5.13</v>
      </c>
      <c r="D3863" s="6">
        <f t="shared" si="60"/>
        <v>41090</v>
      </c>
    </row>
    <row r="3864" spans="1:4" x14ac:dyDescent="0.25">
      <c r="A3864" s="6">
        <v>41087</v>
      </c>
      <c r="B3864" s="7">
        <v>5.14</v>
      </c>
      <c r="C3864" s="7">
        <v>5.13</v>
      </c>
      <c r="D3864" s="6">
        <f t="shared" si="60"/>
        <v>41090</v>
      </c>
    </row>
    <row r="3865" spans="1:4" x14ac:dyDescent="0.25">
      <c r="A3865" s="6">
        <v>41088</v>
      </c>
      <c r="B3865" s="7">
        <v>5.14</v>
      </c>
      <c r="C3865" s="7">
        <v>5.13</v>
      </c>
      <c r="D3865" s="6">
        <f t="shared" si="60"/>
        <v>41090</v>
      </c>
    </row>
    <row r="3866" spans="1:4" x14ac:dyDescent="0.25">
      <c r="A3866" s="6">
        <v>41089</v>
      </c>
      <c r="B3866" s="7">
        <v>5.14</v>
      </c>
      <c r="C3866" s="7">
        <v>5.13</v>
      </c>
      <c r="D3866" s="6">
        <f t="shared" si="60"/>
        <v>41090</v>
      </c>
    </row>
    <row r="3867" spans="1:4" x14ac:dyDescent="0.25">
      <c r="A3867" s="6">
        <v>41092</v>
      </c>
      <c r="B3867" s="7">
        <v>5.14</v>
      </c>
      <c r="C3867" s="7">
        <v>5.13</v>
      </c>
      <c r="D3867" s="6">
        <f t="shared" si="60"/>
        <v>41121</v>
      </c>
    </row>
    <row r="3868" spans="1:4" x14ac:dyDescent="0.25">
      <c r="A3868" s="6">
        <v>41093</v>
      </c>
      <c r="B3868" s="7">
        <v>5.14</v>
      </c>
      <c r="C3868" s="7">
        <v>5.13</v>
      </c>
      <c r="D3868" s="6">
        <f t="shared" si="60"/>
        <v>41121</v>
      </c>
    </row>
    <row r="3869" spans="1:4" x14ac:dyDescent="0.25">
      <c r="A3869" s="6">
        <v>41094</v>
      </c>
      <c r="B3869" s="7">
        <v>5.15</v>
      </c>
      <c r="C3869" s="7">
        <v>5.13</v>
      </c>
      <c r="D3869" s="6">
        <f t="shared" si="60"/>
        <v>41121</v>
      </c>
    </row>
    <row r="3870" spans="1:4" x14ac:dyDescent="0.25">
      <c r="A3870" s="6">
        <v>41095</v>
      </c>
      <c r="B3870" s="7">
        <v>5.15</v>
      </c>
      <c r="C3870" s="7">
        <v>5.13</v>
      </c>
      <c r="D3870" s="6">
        <f t="shared" si="60"/>
        <v>41121</v>
      </c>
    </row>
    <row r="3871" spans="1:4" x14ac:dyDescent="0.25">
      <c r="A3871" s="6">
        <v>41096</v>
      </c>
      <c r="B3871" s="7">
        <v>5.16</v>
      </c>
      <c r="C3871" s="7">
        <v>5.13</v>
      </c>
      <c r="D3871" s="6">
        <f t="shared" si="60"/>
        <v>41121</v>
      </c>
    </row>
    <row r="3872" spans="1:4" x14ac:dyDescent="0.25">
      <c r="A3872" s="6">
        <v>41099</v>
      </c>
      <c r="B3872" s="7">
        <v>5.16</v>
      </c>
      <c r="C3872" s="7">
        <v>5.13</v>
      </c>
      <c r="D3872" s="6">
        <f t="shared" si="60"/>
        <v>41121</v>
      </c>
    </row>
    <row r="3873" spans="1:4" x14ac:dyDescent="0.25">
      <c r="A3873" s="6">
        <v>41100</v>
      </c>
      <c r="B3873" s="7">
        <v>5.16</v>
      </c>
      <c r="C3873" s="7">
        <v>5.13</v>
      </c>
      <c r="D3873" s="6">
        <f t="shared" si="60"/>
        <v>41121</v>
      </c>
    </row>
    <row r="3874" spans="1:4" x14ac:dyDescent="0.25">
      <c r="A3874" s="6">
        <v>41101</v>
      </c>
      <c r="B3874" s="7">
        <v>5.17</v>
      </c>
      <c r="C3874" s="7">
        <v>5.14</v>
      </c>
      <c r="D3874" s="6">
        <f t="shared" si="60"/>
        <v>41121</v>
      </c>
    </row>
    <row r="3875" spans="1:4" x14ac:dyDescent="0.25">
      <c r="A3875" s="6">
        <v>41102</v>
      </c>
      <c r="B3875" s="7">
        <v>5.16</v>
      </c>
      <c r="C3875" s="7">
        <v>5.13</v>
      </c>
      <c r="D3875" s="6">
        <f t="shared" si="60"/>
        <v>41121</v>
      </c>
    </row>
    <row r="3876" spans="1:4" x14ac:dyDescent="0.25">
      <c r="A3876" s="6">
        <v>41103</v>
      </c>
      <c r="B3876" s="7">
        <v>5.16</v>
      </c>
      <c r="C3876" s="7">
        <v>5.13</v>
      </c>
      <c r="D3876" s="6">
        <f t="shared" si="60"/>
        <v>41121</v>
      </c>
    </row>
    <row r="3877" spans="1:4" x14ac:dyDescent="0.25">
      <c r="A3877" s="6">
        <v>41106</v>
      </c>
      <c r="B3877" s="7">
        <v>5.16</v>
      </c>
      <c r="C3877" s="7">
        <v>5.12</v>
      </c>
      <c r="D3877" s="6">
        <f t="shared" si="60"/>
        <v>41121</v>
      </c>
    </row>
    <row r="3878" spans="1:4" x14ac:dyDescent="0.25">
      <c r="A3878" s="6">
        <v>41107</v>
      </c>
      <c r="B3878" s="7">
        <v>5.16</v>
      </c>
      <c r="C3878" s="7">
        <v>5.13</v>
      </c>
      <c r="D3878" s="6">
        <f t="shared" si="60"/>
        <v>41121</v>
      </c>
    </row>
    <row r="3879" spans="1:4" x14ac:dyDescent="0.25">
      <c r="A3879" s="6">
        <v>41108</v>
      </c>
      <c r="B3879" s="7">
        <v>5.16</v>
      </c>
      <c r="C3879" s="7">
        <v>5.13</v>
      </c>
      <c r="D3879" s="6">
        <f t="shared" si="60"/>
        <v>41121</v>
      </c>
    </row>
    <row r="3880" spans="1:4" x14ac:dyDescent="0.25">
      <c r="A3880" s="6">
        <v>41109</v>
      </c>
      <c r="B3880" s="7">
        <v>5.15</v>
      </c>
      <c r="C3880" s="7">
        <v>5.13</v>
      </c>
      <c r="D3880" s="6">
        <f t="shared" si="60"/>
        <v>41121</v>
      </c>
    </row>
    <row r="3881" spans="1:4" x14ac:dyDescent="0.25">
      <c r="A3881" s="6">
        <v>41110</v>
      </c>
      <c r="B3881" s="7">
        <v>5.15</v>
      </c>
      <c r="C3881" s="7">
        <v>5.13</v>
      </c>
      <c r="D3881" s="6">
        <f t="shared" si="60"/>
        <v>41121</v>
      </c>
    </row>
    <row r="3882" spans="1:4" x14ac:dyDescent="0.25">
      <c r="A3882" s="6">
        <v>41113</v>
      </c>
      <c r="B3882" s="7">
        <v>5.15</v>
      </c>
      <c r="C3882" s="7">
        <v>5.13</v>
      </c>
      <c r="D3882" s="6">
        <f t="shared" si="60"/>
        <v>41121</v>
      </c>
    </row>
    <row r="3883" spans="1:4" x14ac:dyDescent="0.25">
      <c r="A3883" s="6">
        <v>41114</v>
      </c>
      <c r="B3883" s="7">
        <v>5.15</v>
      </c>
      <c r="C3883" s="7">
        <v>5.12</v>
      </c>
      <c r="D3883" s="6">
        <f t="shared" si="60"/>
        <v>41121</v>
      </c>
    </row>
    <row r="3884" spans="1:4" x14ac:dyDescent="0.25">
      <c r="A3884" s="6">
        <v>41115</v>
      </c>
      <c r="B3884" s="7">
        <v>5.15</v>
      </c>
      <c r="C3884" s="7">
        <v>5.12</v>
      </c>
      <c r="D3884" s="6">
        <f t="shared" si="60"/>
        <v>41121</v>
      </c>
    </row>
    <row r="3885" spans="1:4" x14ac:dyDescent="0.25">
      <c r="A3885" s="6">
        <v>41116</v>
      </c>
      <c r="B3885" s="7">
        <v>5.15</v>
      </c>
      <c r="C3885" s="7">
        <v>5.12</v>
      </c>
      <c r="D3885" s="6">
        <f t="shared" si="60"/>
        <v>41121</v>
      </c>
    </row>
    <row r="3886" spans="1:4" x14ac:dyDescent="0.25">
      <c r="A3886" s="6">
        <v>41117</v>
      </c>
      <c r="B3886" s="7">
        <v>5.15</v>
      </c>
      <c r="C3886" s="7">
        <v>5.12</v>
      </c>
      <c r="D3886" s="6">
        <f t="shared" si="60"/>
        <v>41121</v>
      </c>
    </row>
    <row r="3887" spans="1:4" x14ac:dyDescent="0.25">
      <c r="A3887" s="6">
        <v>41120</v>
      </c>
      <c r="B3887" s="7">
        <v>5.15</v>
      </c>
      <c r="C3887" s="7">
        <v>5.12</v>
      </c>
      <c r="D3887" s="6">
        <f t="shared" si="60"/>
        <v>41121</v>
      </c>
    </row>
    <row r="3888" spans="1:4" x14ac:dyDescent="0.25">
      <c r="A3888" s="6">
        <v>41121</v>
      </c>
      <c r="B3888" s="7">
        <v>5.14</v>
      </c>
      <c r="C3888" s="7">
        <v>5.1100000000000003</v>
      </c>
      <c r="D3888" s="6">
        <f t="shared" si="60"/>
        <v>41121</v>
      </c>
    </row>
    <row r="3889" spans="1:4" x14ac:dyDescent="0.25">
      <c r="A3889" s="6">
        <v>41122</v>
      </c>
      <c r="B3889" s="7">
        <v>5.14</v>
      </c>
      <c r="C3889" s="7">
        <v>5.1100000000000003</v>
      </c>
      <c r="D3889" s="6">
        <f t="shared" si="60"/>
        <v>41152</v>
      </c>
    </row>
    <row r="3890" spans="1:4" x14ac:dyDescent="0.25">
      <c r="A3890" s="6">
        <v>41123</v>
      </c>
      <c r="B3890" s="7">
        <v>5.14</v>
      </c>
      <c r="C3890" s="7">
        <v>5.1100000000000003</v>
      </c>
      <c r="D3890" s="6">
        <f t="shared" si="60"/>
        <v>41152</v>
      </c>
    </row>
    <row r="3891" spans="1:4" x14ac:dyDescent="0.25">
      <c r="A3891" s="6">
        <v>41124</v>
      </c>
      <c r="B3891" s="7">
        <v>5.14</v>
      </c>
      <c r="C3891" s="7">
        <v>5.12</v>
      </c>
      <c r="D3891" s="6">
        <f t="shared" si="60"/>
        <v>41152</v>
      </c>
    </row>
    <row r="3892" spans="1:4" x14ac:dyDescent="0.25">
      <c r="A3892" s="6">
        <v>41127</v>
      </c>
      <c r="B3892" s="7">
        <v>5.14</v>
      </c>
      <c r="C3892" s="7">
        <v>5.1100000000000003</v>
      </c>
      <c r="D3892" s="6">
        <f t="shared" si="60"/>
        <v>41152</v>
      </c>
    </row>
    <row r="3893" spans="1:4" x14ac:dyDescent="0.25">
      <c r="A3893" s="6">
        <v>41128</v>
      </c>
      <c r="B3893" s="7">
        <v>5.14</v>
      </c>
      <c r="C3893" s="7">
        <v>5.1100000000000003</v>
      </c>
      <c r="D3893" s="6">
        <f t="shared" si="60"/>
        <v>41152</v>
      </c>
    </row>
    <row r="3894" spans="1:4" x14ac:dyDescent="0.25">
      <c r="A3894" s="6">
        <v>41129</v>
      </c>
      <c r="B3894" s="7">
        <v>5.14</v>
      </c>
      <c r="C3894" s="7">
        <v>5.1100000000000003</v>
      </c>
      <c r="D3894" s="6">
        <f t="shared" si="60"/>
        <v>41152</v>
      </c>
    </row>
    <row r="3895" spans="1:4" x14ac:dyDescent="0.25">
      <c r="A3895" s="6">
        <v>41130</v>
      </c>
      <c r="B3895" s="7">
        <v>5.14</v>
      </c>
      <c r="C3895" s="7">
        <v>5.1100000000000003</v>
      </c>
      <c r="D3895" s="6">
        <f t="shared" si="60"/>
        <v>41152</v>
      </c>
    </row>
    <row r="3896" spans="1:4" x14ac:dyDescent="0.25">
      <c r="A3896" s="6">
        <v>41131</v>
      </c>
      <c r="B3896" s="7">
        <v>5.13</v>
      </c>
      <c r="C3896" s="7">
        <v>5.1100000000000003</v>
      </c>
      <c r="D3896" s="6">
        <f t="shared" si="60"/>
        <v>41152</v>
      </c>
    </row>
    <row r="3897" spans="1:4" x14ac:dyDescent="0.25">
      <c r="A3897" s="6">
        <v>41134</v>
      </c>
      <c r="B3897" s="7">
        <v>5.13</v>
      </c>
      <c r="C3897" s="7">
        <v>5.1100000000000003</v>
      </c>
      <c r="D3897" s="6">
        <f t="shared" si="60"/>
        <v>41152</v>
      </c>
    </row>
    <row r="3898" spans="1:4" x14ac:dyDescent="0.25">
      <c r="A3898" s="6">
        <v>41135</v>
      </c>
      <c r="B3898" s="7">
        <v>5.13</v>
      </c>
      <c r="C3898" s="7">
        <v>5.1100000000000003</v>
      </c>
      <c r="D3898" s="6">
        <f t="shared" si="60"/>
        <v>41152</v>
      </c>
    </row>
    <row r="3899" spans="1:4" x14ac:dyDescent="0.25">
      <c r="A3899" s="6">
        <v>41137</v>
      </c>
      <c r="B3899" s="7">
        <v>5.13</v>
      </c>
      <c r="C3899" s="7">
        <v>5.1100000000000003</v>
      </c>
      <c r="D3899" s="6">
        <f t="shared" si="60"/>
        <v>41152</v>
      </c>
    </row>
    <row r="3900" spans="1:4" x14ac:dyDescent="0.25">
      <c r="A3900" s="6">
        <v>41138</v>
      </c>
      <c r="B3900" s="7">
        <v>5.13</v>
      </c>
      <c r="C3900" s="7">
        <v>5.1100000000000003</v>
      </c>
      <c r="D3900" s="6">
        <f t="shared" si="60"/>
        <v>41152</v>
      </c>
    </row>
    <row r="3901" spans="1:4" x14ac:dyDescent="0.25">
      <c r="A3901" s="6">
        <v>41141</v>
      </c>
      <c r="B3901" s="7">
        <v>5.13</v>
      </c>
      <c r="C3901" s="7">
        <v>5.1100000000000003</v>
      </c>
      <c r="D3901" s="6">
        <f t="shared" si="60"/>
        <v>41152</v>
      </c>
    </row>
    <row r="3902" spans="1:4" x14ac:dyDescent="0.25">
      <c r="A3902" s="6">
        <v>41142</v>
      </c>
      <c r="B3902" s="7">
        <v>5.12</v>
      </c>
      <c r="C3902" s="7">
        <v>5.0999999999999996</v>
      </c>
      <c r="D3902" s="6">
        <f t="shared" si="60"/>
        <v>41152</v>
      </c>
    </row>
    <row r="3903" spans="1:4" x14ac:dyDescent="0.25">
      <c r="A3903" s="6">
        <v>41143</v>
      </c>
      <c r="B3903" s="7">
        <v>5.12</v>
      </c>
      <c r="C3903" s="7">
        <v>5.1100000000000003</v>
      </c>
      <c r="D3903" s="6">
        <f t="shared" si="60"/>
        <v>41152</v>
      </c>
    </row>
    <row r="3904" spans="1:4" x14ac:dyDescent="0.25">
      <c r="A3904" s="6">
        <v>41144</v>
      </c>
      <c r="B3904" s="7">
        <v>5.12</v>
      </c>
      <c r="C3904" s="7">
        <v>5.1100000000000003</v>
      </c>
      <c r="D3904" s="6">
        <f t="shared" si="60"/>
        <v>41152</v>
      </c>
    </row>
    <row r="3905" spans="1:4" x14ac:dyDescent="0.25">
      <c r="A3905" s="6">
        <v>41145</v>
      </c>
      <c r="B3905" s="7">
        <v>5.13</v>
      </c>
      <c r="C3905" s="7">
        <v>5.1100000000000003</v>
      </c>
      <c r="D3905" s="6">
        <f t="shared" si="60"/>
        <v>41152</v>
      </c>
    </row>
    <row r="3906" spans="1:4" x14ac:dyDescent="0.25">
      <c r="A3906" s="6">
        <v>41148</v>
      </c>
      <c r="B3906" s="7">
        <v>5.13</v>
      </c>
      <c r="C3906" s="7">
        <v>5.12</v>
      </c>
      <c r="D3906" s="6">
        <f t="shared" si="60"/>
        <v>41152</v>
      </c>
    </row>
    <row r="3907" spans="1:4" x14ac:dyDescent="0.25">
      <c r="A3907" s="6">
        <v>41149</v>
      </c>
      <c r="B3907" s="7">
        <v>5.12</v>
      </c>
      <c r="C3907" s="7">
        <v>5.1100000000000003</v>
      </c>
      <c r="D3907" s="6">
        <f t="shared" ref="D3907:D3970" si="61">EOMONTH(A3907,0)</f>
        <v>41152</v>
      </c>
    </row>
    <row r="3908" spans="1:4" x14ac:dyDescent="0.25">
      <c r="A3908" s="6">
        <v>41150</v>
      </c>
      <c r="B3908" s="7">
        <v>5.12</v>
      </c>
      <c r="C3908" s="7">
        <v>5.1100000000000003</v>
      </c>
      <c r="D3908" s="6">
        <f t="shared" si="61"/>
        <v>41152</v>
      </c>
    </row>
    <row r="3909" spans="1:4" x14ac:dyDescent="0.25">
      <c r="A3909" s="6">
        <v>41151</v>
      </c>
      <c r="B3909" s="7">
        <v>5.0599999999999996</v>
      </c>
      <c r="C3909" s="7">
        <v>5.04</v>
      </c>
      <c r="D3909" s="6">
        <f t="shared" si="61"/>
        <v>41152</v>
      </c>
    </row>
    <row r="3910" spans="1:4" x14ac:dyDescent="0.25">
      <c r="A3910" s="6">
        <v>41152</v>
      </c>
      <c r="B3910" s="7">
        <v>5.01</v>
      </c>
      <c r="C3910" s="7">
        <v>4.99</v>
      </c>
      <c r="D3910" s="6">
        <f t="shared" si="61"/>
        <v>41152</v>
      </c>
    </row>
    <row r="3911" spans="1:4" x14ac:dyDescent="0.25">
      <c r="A3911" s="6">
        <v>41155</v>
      </c>
      <c r="B3911" s="7">
        <v>4.99</v>
      </c>
      <c r="C3911" s="7">
        <v>4.9800000000000004</v>
      </c>
      <c r="D3911" s="6">
        <f t="shared" si="61"/>
        <v>41182</v>
      </c>
    </row>
    <row r="3912" spans="1:4" x14ac:dyDescent="0.25">
      <c r="A3912" s="6">
        <v>41156</v>
      </c>
      <c r="B3912" s="7">
        <v>4.9800000000000004</v>
      </c>
      <c r="C3912" s="7">
        <v>4.97</v>
      </c>
      <c r="D3912" s="6">
        <f t="shared" si="61"/>
        <v>41182</v>
      </c>
    </row>
    <row r="3913" spans="1:4" x14ac:dyDescent="0.25">
      <c r="A3913" s="6">
        <v>41157</v>
      </c>
      <c r="B3913" s="7">
        <v>4.9800000000000004</v>
      </c>
      <c r="C3913" s="7">
        <v>4.96</v>
      </c>
      <c r="D3913" s="6">
        <f t="shared" si="61"/>
        <v>41182</v>
      </c>
    </row>
    <row r="3914" spans="1:4" x14ac:dyDescent="0.25">
      <c r="A3914" s="6">
        <v>41158</v>
      </c>
      <c r="B3914" s="7">
        <v>4.9800000000000004</v>
      </c>
      <c r="C3914" s="7">
        <v>4.96</v>
      </c>
      <c r="D3914" s="6">
        <f t="shared" si="61"/>
        <v>41182</v>
      </c>
    </row>
    <row r="3915" spans="1:4" x14ac:dyDescent="0.25">
      <c r="A3915" s="6">
        <v>41159</v>
      </c>
      <c r="B3915" s="7">
        <v>4.9800000000000004</v>
      </c>
      <c r="C3915" s="7">
        <v>4.96</v>
      </c>
      <c r="D3915" s="6">
        <f t="shared" si="61"/>
        <v>41182</v>
      </c>
    </row>
    <row r="3916" spans="1:4" x14ac:dyDescent="0.25">
      <c r="A3916" s="6">
        <v>41162</v>
      </c>
      <c r="B3916" s="7">
        <v>4.97</v>
      </c>
      <c r="C3916" s="7">
        <v>4.96</v>
      </c>
      <c r="D3916" s="6">
        <f t="shared" si="61"/>
        <v>41182</v>
      </c>
    </row>
    <row r="3917" spans="1:4" x14ac:dyDescent="0.25">
      <c r="A3917" s="6">
        <v>41163</v>
      </c>
      <c r="B3917" s="7">
        <v>4.97</v>
      </c>
      <c r="C3917" s="7">
        <v>4.96</v>
      </c>
      <c r="D3917" s="6">
        <f t="shared" si="61"/>
        <v>41182</v>
      </c>
    </row>
    <row r="3918" spans="1:4" x14ac:dyDescent="0.25">
      <c r="A3918" s="6">
        <v>41164</v>
      </c>
      <c r="B3918" s="7">
        <v>4.96</v>
      </c>
      <c r="C3918" s="7">
        <v>4.95</v>
      </c>
      <c r="D3918" s="6">
        <f t="shared" si="61"/>
        <v>41182</v>
      </c>
    </row>
    <row r="3919" spans="1:4" x14ac:dyDescent="0.25">
      <c r="A3919" s="6">
        <v>41165</v>
      </c>
      <c r="B3919" s="7">
        <v>4.96</v>
      </c>
      <c r="C3919" s="7">
        <v>4.95</v>
      </c>
      <c r="D3919" s="6">
        <f t="shared" si="61"/>
        <v>41182</v>
      </c>
    </row>
    <row r="3920" spans="1:4" x14ac:dyDescent="0.25">
      <c r="A3920" s="6">
        <v>41166</v>
      </c>
      <c r="B3920" s="7">
        <v>4.96</v>
      </c>
      <c r="C3920" s="7">
        <v>4.95</v>
      </c>
      <c r="D3920" s="6">
        <f t="shared" si="61"/>
        <v>41182</v>
      </c>
    </row>
    <row r="3921" spans="1:4" x14ac:dyDescent="0.25">
      <c r="A3921" s="6">
        <v>41169</v>
      </c>
      <c r="B3921" s="7">
        <v>4.96</v>
      </c>
      <c r="C3921" s="7">
        <v>4.95</v>
      </c>
      <c r="D3921" s="6">
        <f t="shared" si="61"/>
        <v>41182</v>
      </c>
    </row>
    <row r="3922" spans="1:4" x14ac:dyDescent="0.25">
      <c r="A3922" s="6">
        <v>41170</v>
      </c>
      <c r="B3922" s="7">
        <v>4.96</v>
      </c>
      <c r="C3922" s="7">
        <v>4.95</v>
      </c>
      <c r="D3922" s="6">
        <f t="shared" si="61"/>
        <v>41182</v>
      </c>
    </row>
    <row r="3923" spans="1:4" x14ac:dyDescent="0.25">
      <c r="A3923" s="6">
        <v>41171</v>
      </c>
      <c r="B3923" s="7">
        <v>4.96</v>
      </c>
      <c r="C3923" s="7">
        <v>4.95</v>
      </c>
      <c r="D3923" s="6">
        <f t="shared" si="61"/>
        <v>41182</v>
      </c>
    </row>
    <row r="3924" spans="1:4" x14ac:dyDescent="0.25">
      <c r="A3924" s="6">
        <v>41172</v>
      </c>
      <c r="B3924" s="7">
        <v>4.95</v>
      </c>
      <c r="C3924" s="7">
        <v>4.95</v>
      </c>
      <c r="D3924" s="6">
        <f t="shared" si="61"/>
        <v>41182</v>
      </c>
    </row>
    <row r="3925" spans="1:4" x14ac:dyDescent="0.25">
      <c r="A3925" s="6">
        <v>41173</v>
      </c>
      <c r="B3925" s="7">
        <v>4.95</v>
      </c>
      <c r="C3925" s="7">
        <v>4.95</v>
      </c>
      <c r="D3925" s="6">
        <f t="shared" si="61"/>
        <v>41182</v>
      </c>
    </row>
    <row r="3926" spans="1:4" x14ac:dyDescent="0.25">
      <c r="A3926" s="6">
        <v>41176</v>
      </c>
      <c r="B3926" s="7">
        <v>4.95</v>
      </c>
      <c r="C3926" s="7">
        <v>4.9400000000000004</v>
      </c>
      <c r="D3926" s="6">
        <f t="shared" si="61"/>
        <v>41182</v>
      </c>
    </row>
    <row r="3927" spans="1:4" x14ac:dyDescent="0.25">
      <c r="A3927" s="6">
        <v>41177</v>
      </c>
      <c r="B3927" s="7">
        <v>4.95</v>
      </c>
      <c r="C3927" s="7">
        <v>4.9400000000000004</v>
      </c>
      <c r="D3927" s="6">
        <f t="shared" si="61"/>
        <v>41182</v>
      </c>
    </row>
    <row r="3928" spans="1:4" x14ac:dyDescent="0.25">
      <c r="A3928" s="6">
        <v>41178</v>
      </c>
      <c r="B3928" s="7">
        <v>4.95</v>
      </c>
      <c r="C3928" s="7">
        <v>4.9400000000000004</v>
      </c>
      <c r="D3928" s="6">
        <f t="shared" si="61"/>
        <v>41182</v>
      </c>
    </row>
    <row r="3929" spans="1:4" x14ac:dyDescent="0.25">
      <c r="A3929" s="6">
        <v>41179</v>
      </c>
      <c r="B3929" s="7">
        <v>4.9400000000000004</v>
      </c>
      <c r="C3929" s="7">
        <v>4.93</v>
      </c>
      <c r="D3929" s="6">
        <f t="shared" si="61"/>
        <v>41182</v>
      </c>
    </row>
    <row r="3930" spans="1:4" x14ac:dyDescent="0.25">
      <c r="A3930" s="6">
        <v>41180</v>
      </c>
      <c r="B3930" s="7">
        <v>4.9400000000000004</v>
      </c>
      <c r="C3930" s="7">
        <v>4.92</v>
      </c>
      <c r="D3930" s="6">
        <f t="shared" si="61"/>
        <v>41182</v>
      </c>
    </row>
    <row r="3931" spans="1:4" x14ac:dyDescent="0.25">
      <c r="A3931" s="6">
        <v>41183</v>
      </c>
      <c r="B3931" s="7">
        <v>4.9400000000000004</v>
      </c>
      <c r="C3931" s="7">
        <v>4.92</v>
      </c>
      <c r="D3931" s="6">
        <f t="shared" si="61"/>
        <v>41213</v>
      </c>
    </row>
    <row r="3932" spans="1:4" x14ac:dyDescent="0.25">
      <c r="A3932" s="6">
        <v>41184</v>
      </c>
      <c r="B3932" s="7">
        <v>4.9400000000000004</v>
      </c>
      <c r="C3932" s="7">
        <v>4.92</v>
      </c>
      <c r="D3932" s="6">
        <f t="shared" si="61"/>
        <v>41213</v>
      </c>
    </row>
    <row r="3933" spans="1:4" x14ac:dyDescent="0.25">
      <c r="A3933" s="6">
        <v>41185</v>
      </c>
      <c r="B3933" s="7">
        <v>4.91</v>
      </c>
      <c r="C3933" s="7">
        <v>4.9000000000000004</v>
      </c>
      <c r="D3933" s="6">
        <f t="shared" si="61"/>
        <v>41213</v>
      </c>
    </row>
    <row r="3934" spans="1:4" x14ac:dyDescent="0.25">
      <c r="A3934" s="6">
        <v>41186</v>
      </c>
      <c r="B3934" s="7">
        <v>4.92</v>
      </c>
      <c r="C3934" s="7">
        <v>4.9000000000000004</v>
      </c>
      <c r="D3934" s="6">
        <f t="shared" si="61"/>
        <v>41213</v>
      </c>
    </row>
    <row r="3935" spans="1:4" x14ac:dyDescent="0.25">
      <c r="A3935" s="6">
        <v>41187</v>
      </c>
      <c r="B3935" s="7">
        <v>4.92</v>
      </c>
      <c r="C3935" s="7">
        <v>4.9000000000000004</v>
      </c>
      <c r="D3935" s="6">
        <f t="shared" si="61"/>
        <v>41213</v>
      </c>
    </row>
    <row r="3936" spans="1:4" x14ac:dyDescent="0.25">
      <c r="A3936" s="6">
        <v>41190</v>
      </c>
      <c r="B3936" s="7">
        <v>4.92</v>
      </c>
      <c r="C3936" s="7">
        <v>4.91</v>
      </c>
      <c r="D3936" s="6">
        <f t="shared" si="61"/>
        <v>41213</v>
      </c>
    </row>
    <row r="3937" spans="1:4" x14ac:dyDescent="0.25">
      <c r="A3937" s="6">
        <v>41191</v>
      </c>
      <c r="B3937" s="7">
        <v>4.92</v>
      </c>
      <c r="C3937" s="7">
        <v>4.91</v>
      </c>
      <c r="D3937" s="6">
        <f t="shared" si="61"/>
        <v>41213</v>
      </c>
    </row>
    <row r="3938" spans="1:4" x14ac:dyDescent="0.25">
      <c r="A3938" s="6">
        <v>41192</v>
      </c>
      <c r="B3938" s="7">
        <v>4.9000000000000004</v>
      </c>
      <c r="C3938" s="7">
        <v>4.9000000000000004</v>
      </c>
      <c r="D3938" s="6">
        <f t="shared" si="61"/>
        <v>41213</v>
      </c>
    </row>
    <row r="3939" spans="1:4" x14ac:dyDescent="0.25">
      <c r="A3939" s="6">
        <v>41193</v>
      </c>
      <c r="B3939" s="7">
        <v>4.88</v>
      </c>
      <c r="C3939" s="7">
        <v>4.88</v>
      </c>
      <c r="D3939" s="6">
        <f t="shared" si="61"/>
        <v>41213</v>
      </c>
    </row>
    <row r="3940" spans="1:4" x14ac:dyDescent="0.25">
      <c r="A3940" s="6">
        <v>41194</v>
      </c>
      <c r="B3940" s="7">
        <v>4.83</v>
      </c>
      <c r="C3940" s="7">
        <v>4.83</v>
      </c>
      <c r="D3940" s="6">
        <f t="shared" si="61"/>
        <v>41213</v>
      </c>
    </row>
    <row r="3941" spans="1:4" x14ac:dyDescent="0.25">
      <c r="A3941" s="6">
        <v>41197</v>
      </c>
      <c r="B3941" s="7">
        <v>4.8</v>
      </c>
      <c r="C3941" s="7">
        <v>4.8</v>
      </c>
      <c r="D3941" s="6">
        <f t="shared" si="61"/>
        <v>41213</v>
      </c>
    </row>
    <row r="3942" spans="1:4" x14ac:dyDescent="0.25">
      <c r="A3942" s="6">
        <v>41198</v>
      </c>
      <c r="B3942" s="7">
        <v>4.8</v>
      </c>
      <c r="C3942" s="7">
        <v>4.8</v>
      </c>
      <c r="D3942" s="6">
        <f t="shared" si="61"/>
        <v>41213</v>
      </c>
    </row>
    <row r="3943" spans="1:4" x14ac:dyDescent="0.25">
      <c r="A3943" s="6">
        <v>41199</v>
      </c>
      <c r="B3943" s="7">
        <v>4.79</v>
      </c>
      <c r="C3943" s="7">
        <v>4.79</v>
      </c>
      <c r="D3943" s="6">
        <f t="shared" si="61"/>
        <v>41213</v>
      </c>
    </row>
    <row r="3944" spans="1:4" x14ac:dyDescent="0.25">
      <c r="A3944" s="6">
        <v>41200</v>
      </c>
      <c r="B3944" s="7">
        <v>4.78</v>
      </c>
      <c r="C3944" s="7">
        <v>4.78</v>
      </c>
      <c r="D3944" s="6">
        <f t="shared" si="61"/>
        <v>41213</v>
      </c>
    </row>
    <row r="3945" spans="1:4" x14ac:dyDescent="0.25">
      <c r="A3945" s="6">
        <v>41201</v>
      </c>
      <c r="B3945" s="7">
        <v>4.78</v>
      </c>
      <c r="C3945" s="7">
        <v>4.78</v>
      </c>
      <c r="D3945" s="6">
        <f t="shared" si="61"/>
        <v>41213</v>
      </c>
    </row>
    <row r="3946" spans="1:4" x14ac:dyDescent="0.25">
      <c r="A3946" s="6">
        <v>41204</v>
      </c>
      <c r="B3946" s="7">
        <v>4.76</v>
      </c>
      <c r="C3946" s="7">
        <v>4.7699999999999996</v>
      </c>
      <c r="D3946" s="6">
        <f t="shared" si="61"/>
        <v>41213</v>
      </c>
    </row>
    <row r="3947" spans="1:4" x14ac:dyDescent="0.25">
      <c r="A3947" s="6">
        <v>41205</v>
      </c>
      <c r="B3947" s="7">
        <v>4.76</v>
      </c>
      <c r="C3947" s="7">
        <v>4.76</v>
      </c>
      <c r="D3947" s="6">
        <f t="shared" si="61"/>
        <v>41213</v>
      </c>
    </row>
    <row r="3948" spans="1:4" x14ac:dyDescent="0.25">
      <c r="A3948" s="6">
        <v>41206</v>
      </c>
      <c r="B3948" s="7">
        <v>4.75</v>
      </c>
      <c r="C3948" s="7">
        <v>4.75</v>
      </c>
      <c r="D3948" s="6">
        <f t="shared" si="61"/>
        <v>41213</v>
      </c>
    </row>
    <row r="3949" spans="1:4" x14ac:dyDescent="0.25">
      <c r="A3949" s="6">
        <v>41207</v>
      </c>
      <c r="B3949" s="7">
        <v>4.75</v>
      </c>
      <c r="C3949" s="7">
        <v>4.75</v>
      </c>
      <c r="D3949" s="6">
        <f t="shared" si="61"/>
        <v>41213</v>
      </c>
    </row>
    <row r="3950" spans="1:4" x14ac:dyDescent="0.25">
      <c r="A3950" s="6">
        <v>41208</v>
      </c>
      <c r="B3950" s="7">
        <v>4.75</v>
      </c>
      <c r="C3950" s="7">
        <v>4.75</v>
      </c>
      <c r="D3950" s="6">
        <f t="shared" si="61"/>
        <v>41213</v>
      </c>
    </row>
    <row r="3951" spans="1:4" x14ac:dyDescent="0.25">
      <c r="A3951" s="6">
        <v>41211</v>
      </c>
      <c r="B3951" s="7">
        <v>4.74</v>
      </c>
      <c r="C3951" s="7">
        <v>4.75</v>
      </c>
      <c r="D3951" s="6">
        <f t="shared" si="61"/>
        <v>41213</v>
      </c>
    </row>
    <row r="3952" spans="1:4" x14ac:dyDescent="0.25">
      <c r="A3952" s="6">
        <v>41212</v>
      </c>
      <c r="B3952" s="7">
        <v>4.74</v>
      </c>
      <c r="C3952" s="7">
        <v>4.75</v>
      </c>
      <c r="D3952" s="6">
        <f t="shared" si="61"/>
        <v>41213</v>
      </c>
    </row>
    <row r="3953" spans="1:4" x14ac:dyDescent="0.25">
      <c r="A3953" s="6">
        <v>41213</v>
      </c>
      <c r="B3953" s="7">
        <v>4.7300000000000004</v>
      </c>
      <c r="C3953" s="7">
        <v>4.7300000000000004</v>
      </c>
      <c r="D3953" s="6">
        <f t="shared" si="61"/>
        <v>41213</v>
      </c>
    </row>
    <row r="3954" spans="1:4" x14ac:dyDescent="0.25">
      <c r="A3954" s="6">
        <v>41215</v>
      </c>
      <c r="B3954" s="7">
        <v>4.72</v>
      </c>
      <c r="C3954" s="7">
        <v>4.72</v>
      </c>
      <c r="D3954" s="6">
        <f t="shared" si="61"/>
        <v>41243</v>
      </c>
    </row>
    <row r="3955" spans="1:4" x14ac:dyDescent="0.25">
      <c r="A3955" s="6">
        <v>41218</v>
      </c>
      <c r="B3955" s="7">
        <v>4.71</v>
      </c>
      <c r="C3955" s="7">
        <v>4.71</v>
      </c>
      <c r="D3955" s="6">
        <f t="shared" si="61"/>
        <v>41243</v>
      </c>
    </row>
    <row r="3956" spans="1:4" x14ac:dyDescent="0.25">
      <c r="A3956" s="6">
        <v>41219</v>
      </c>
      <c r="B3956" s="7">
        <v>4.7</v>
      </c>
      <c r="C3956" s="7">
        <v>4.7</v>
      </c>
      <c r="D3956" s="6">
        <f t="shared" si="61"/>
        <v>41243</v>
      </c>
    </row>
    <row r="3957" spans="1:4" x14ac:dyDescent="0.25">
      <c r="A3957" s="6">
        <v>41220</v>
      </c>
      <c r="B3957" s="7">
        <v>4.7</v>
      </c>
      <c r="C3957" s="7">
        <v>4.7</v>
      </c>
      <c r="D3957" s="6">
        <f t="shared" si="61"/>
        <v>41243</v>
      </c>
    </row>
    <row r="3958" spans="1:4" x14ac:dyDescent="0.25">
      <c r="A3958" s="6">
        <v>41221</v>
      </c>
      <c r="B3958" s="7">
        <v>4.6500000000000004</v>
      </c>
      <c r="C3958" s="7">
        <v>4.6500000000000004</v>
      </c>
      <c r="D3958" s="6">
        <f t="shared" si="61"/>
        <v>41243</v>
      </c>
    </row>
    <row r="3959" spans="1:4" x14ac:dyDescent="0.25">
      <c r="A3959" s="6">
        <v>41222</v>
      </c>
      <c r="B3959" s="7">
        <v>4.6500000000000004</v>
      </c>
      <c r="C3959" s="7">
        <v>4.6500000000000004</v>
      </c>
      <c r="D3959" s="6">
        <f t="shared" si="61"/>
        <v>41243</v>
      </c>
    </row>
    <row r="3960" spans="1:4" x14ac:dyDescent="0.25">
      <c r="A3960" s="6">
        <v>41225</v>
      </c>
      <c r="B3960" s="7">
        <v>4.6500000000000004</v>
      </c>
      <c r="C3960" s="7">
        <v>4.6500000000000004</v>
      </c>
      <c r="D3960" s="6">
        <f t="shared" si="61"/>
        <v>41243</v>
      </c>
    </row>
    <row r="3961" spans="1:4" x14ac:dyDescent="0.25">
      <c r="A3961" s="6">
        <v>41226</v>
      </c>
      <c r="B3961" s="7">
        <v>4.6399999999999997</v>
      </c>
      <c r="C3961" s="7">
        <v>4.6399999999999997</v>
      </c>
      <c r="D3961" s="6">
        <f t="shared" si="61"/>
        <v>41243</v>
      </c>
    </row>
    <row r="3962" spans="1:4" x14ac:dyDescent="0.25">
      <c r="A3962" s="6">
        <v>41227</v>
      </c>
      <c r="B3962" s="7">
        <v>4.6399999999999997</v>
      </c>
      <c r="C3962" s="7">
        <v>4.6399999999999997</v>
      </c>
      <c r="D3962" s="6">
        <f t="shared" si="61"/>
        <v>41243</v>
      </c>
    </row>
    <row r="3963" spans="1:4" x14ac:dyDescent="0.25">
      <c r="A3963" s="6">
        <v>41228</v>
      </c>
      <c r="B3963" s="7">
        <v>4.63</v>
      </c>
      <c r="C3963" s="7">
        <v>4.6399999999999997</v>
      </c>
      <c r="D3963" s="6">
        <f t="shared" si="61"/>
        <v>41243</v>
      </c>
    </row>
    <row r="3964" spans="1:4" x14ac:dyDescent="0.25">
      <c r="A3964" s="6">
        <v>41229</v>
      </c>
      <c r="B3964" s="7">
        <v>4.6399999999999997</v>
      </c>
      <c r="C3964" s="7">
        <v>4.6399999999999997</v>
      </c>
      <c r="D3964" s="6">
        <f t="shared" si="61"/>
        <v>41243</v>
      </c>
    </row>
    <row r="3965" spans="1:4" x14ac:dyDescent="0.25">
      <c r="A3965" s="6">
        <v>41232</v>
      </c>
      <c r="B3965" s="7">
        <v>4.62</v>
      </c>
      <c r="C3965" s="7">
        <v>4.63</v>
      </c>
      <c r="D3965" s="6">
        <f t="shared" si="61"/>
        <v>41243</v>
      </c>
    </row>
    <row r="3966" spans="1:4" x14ac:dyDescent="0.25">
      <c r="A3966" s="6">
        <v>41233</v>
      </c>
      <c r="B3966" s="7">
        <v>4.6100000000000003</v>
      </c>
      <c r="C3966" s="7">
        <v>4.6100000000000003</v>
      </c>
      <c r="D3966" s="6">
        <f t="shared" si="61"/>
        <v>41243</v>
      </c>
    </row>
    <row r="3967" spans="1:4" x14ac:dyDescent="0.25">
      <c r="A3967" s="6">
        <v>41234</v>
      </c>
      <c r="B3967" s="7">
        <v>4.5999999999999996</v>
      </c>
      <c r="C3967" s="7">
        <v>4.6100000000000003</v>
      </c>
      <c r="D3967" s="6">
        <f t="shared" si="61"/>
        <v>41243</v>
      </c>
    </row>
    <row r="3968" spans="1:4" x14ac:dyDescent="0.25">
      <c r="A3968" s="6">
        <v>41235</v>
      </c>
      <c r="B3968" s="7">
        <v>4.5999999999999996</v>
      </c>
      <c r="C3968" s="7">
        <v>4.5999999999999996</v>
      </c>
      <c r="D3968" s="6">
        <f t="shared" si="61"/>
        <v>41243</v>
      </c>
    </row>
    <row r="3969" spans="1:4" x14ac:dyDescent="0.25">
      <c r="A3969" s="6">
        <v>41236</v>
      </c>
      <c r="B3969" s="7">
        <v>4.59</v>
      </c>
      <c r="C3969" s="7">
        <v>4.5999999999999996</v>
      </c>
      <c r="D3969" s="6">
        <f t="shared" si="61"/>
        <v>41243</v>
      </c>
    </row>
    <row r="3970" spans="1:4" x14ac:dyDescent="0.25">
      <c r="A3970" s="6">
        <v>41239</v>
      </c>
      <c r="B3970" s="7">
        <v>4.55</v>
      </c>
      <c r="C3970" s="7">
        <v>4.57</v>
      </c>
      <c r="D3970" s="6">
        <f t="shared" si="61"/>
        <v>41243</v>
      </c>
    </row>
    <row r="3971" spans="1:4" x14ac:dyDescent="0.25">
      <c r="A3971" s="6">
        <v>41240</v>
      </c>
      <c r="B3971" s="7">
        <v>4.5199999999999996</v>
      </c>
      <c r="C3971" s="7">
        <v>4.54</v>
      </c>
      <c r="D3971" s="6">
        <f t="shared" ref="D3971:D4034" si="62">EOMONTH(A3971,0)</f>
        <v>41243</v>
      </c>
    </row>
    <row r="3972" spans="1:4" x14ac:dyDescent="0.25">
      <c r="A3972" s="6">
        <v>41241</v>
      </c>
      <c r="B3972" s="7">
        <v>4.5</v>
      </c>
      <c r="C3972" s="7">
        <v>4.5199999999999996</v>
      </c>
      <c r="D3972" s="6">
        <f t="shared" si="62"/>
        <v>41243</v>
      </c>
    </row>
    <row r="3973" spans="1:4" x14ac:dyDescent="0.25">
      <c r="A3973" s="6">
        <v>41242</v>
      </c>
      <c r="B3973" s="7">
        <v>4.4800000000000004</v>
      </c>
      <c r="C3973" s="7">
        <v>4.5</v>
      </c>
      <c r="D3973" s="6">
        <f t="shared" si="62"/>
        <v>41243</v>
      </c>
    </row>
    <row r="3974" spans="1:4" x14ac:dyDescent="0.25">
      <c r="A3974" s="6">
        <v>41243</v>
      </c>
      <c r="B3974" s="7">
        <v>4.46</v>
      </c>
      <c r="C3974" s="7">
        <v>4.49</v>
      </c>
      <c r="D3974" s="6">
        <f t="shared" si="62"/>
        <v>41243</v>
      </c>
    </row>
    <row r="3975" spans="1:4" x14ac:dyDescent="0.25">
      <c r="A3975" s="6">
        <v>41246</v>
      </c>
      <c r="B3975" s="7">
        <v>4.43</v>
      </c>
      <c r="C3975" s="7">
        <v>4.46</v>
      </c>
      <c r="D3975" s="6">
        <f t="shared" si="62"/>
        <v>41274</v>
      </c>
    </row>
    <row r="3976" spans="1:4" x14ac:dyDescent="0.25">
      <c r="A3976" s="6">
        <v>41247</v>
      </c>
      <c r="B3976" s="7">
        <v>4.41</v>
      </c>
      <c r="C3976" s="7">
        <v>4.43</v>
      </c>
      <c r="D3976" s="6">
        <f t="shared" si="62"/>
        <v>41274</v>
      </c>
    </row>
    <row r="3977" spans="1:4" x14ac:dyDescent="0.25">
      <c r="A3977" s="6">
        <v>41248</v>
      </c>
      <c r="B3977" s="7">
        <v>4.37</v>
      </c>
      <c r="C3977" s="7">
        <v>4.4000000000000004</v>
      </c>
      <c r="D3977" s="6">
        <f t="shared" si="62"/>
        <v>41274</v>
      </c>
    </row>
    <row r="3978" spans="1:4" x14ac:dyDescent="0.25">
      <c r="A3978" s="6">
        <v>41249</v>
      </c>
      <c r="B3978" s="7">
        <v>4.34</v>
      </c>
      <c r="C3978" s="7">
        <v>4.37</v>
      </c>
      <c r="D3978" s="6">
        <f t="shared" si="62"/>
        <v>41274</v>
      </c>
    </row>
    <row r="3979" spans="1:4" x14ac:dyDescent="0.25">
      <c r="A3979" s="6">
        <v>41250</v>
      </c>
      <c r="B3979" s="7">
        <v>4.3099999999999996</v>
      </c>
      <c r="C3979" s="7">
        <v>4.3499999999999996</v>
      </c>
      <c r="D3979" s="6">
        <f t="shared" si="62"/>
        <v>41274</v>
      </c>
    </row>
    <row r="3980" spans="1:4" x14ac:dyDescent="0.25">
      <c r="A3980" s="6">
        <v>41253</v>
      </c>
      <c r="B3980" s="7">
        <v>4.29</v>
      </c>
      <c r="C3980" s="7">
        <v>4.33</v>
      </c>
      <c r="D3980" s="6">
        <f t="shared" si="62"/>
        <v>41274</v>
      </c>
    </row>
    <row r="3981" spans="1:4" x14ac:dyDescent="0.25">
      <c r="A3981" s="6">
        <v>41254</v>
      </c>
      <c r="B3981" s="7">
        <v>4.2699999999999996</v>
      </c>
      <c r="C3981" s="7">
        <v>4.32</v>
      </c>
      <c r="D3981" s="6">
        <f t="shared" si="62"/>
        <v>41274</v>
      </c>
    </row>
    <row r="3982" spans="1:4" x14ac:dyDescent="0.25">
      <c r="A3982" s="6">
        <v>41255</v>
      </c>
      <c r="B3982" s="7">
        <v>4.24</v>
      </c>
      <c r="C3982" s="7">
        <v>4.29</v>
      </c>
      <c r="D3982" s="6">
        <f t="shared" si="62"/>
        <v>41274</v>
      </c>
    </row>
    <row r="3983" spans="1:4" x14ac:dyDescent="0.25">
      <c r="A3983" s="6">
        <v>41256</v>
      </c>
      <c r="B3983" s="7">
        <v>4.22</v>
      </c>
      <c r="C3983" s="7">
        <v>4.26</v>
      </c>
      <c r="D3983" s="6">
        <f t="shared" si="62"/>
        <v>41274</v>
      </c>
    </row>
    <row r="3984" spans="1:4" x14ac:dyDescent="0.25">
      <c r="A3984" s="6">
        <v>41257</v>
      </c>
      <c r="B3984" s="7">
        <v>4.1900000000000004</v>
      </c>
      <c r="C3984" s="7">
        <v>4.2300000000000004</v>
      </c>
      <c r="D3984" s="6">
        <f t="shared" si="62"/>
        <v>41274</v>
      </c>
    </row>
    <row r="3985" spans="1:4" x14ac:dyDescent="0.25">
      <c r="A3985" s="6">
        <v>41260</v>
      </c>
      <c r="B3985" s="7">
        <v>4.18</v>
      </c>
      <c r="C3985" s="7">
        <v>4.21</v>
      </c>
      <c r="D3985" s="6">
        <f t="shared" si="62"/>
        <v>41274</v>
      </c>
    </row>
    <row r="3986" spans="1:4" x14ac:dyDescent="0.25">
      <c r="A3986" s="6">
        <v>41261</v>
      </c>
      <c r="B3986" s="7">
        <v>4.16</v>
      </c>
      <c r="C3986" s="7">
        <v>4.2</v>
      </c>
      <c r="D3986" s="6">
        <f t="shared" si="62"/>
        <v>41274</v>
      </c>
    </row>
    <row r="3987" spans="1:4" x14ac:dyDescent="0.25">
      <c r="A3987" s="6">
        <v>41262</v>
      </c>
      <c r="B3987" s="7">
        <v>4.1500000000000004</v>
      </c>
      <c r="C3987" s="7">
        <v>4.1900000000000004</v>
      </c>
      <c r="D3987" s="6">
        <f t="shared" si="62"/>
        <v>41274</v>
      </c>
    </row>
    <row r="3988" spans="1:4" x14ac:dyDescent="0.25">
      <c r="A3988" s="6">
        <v>41263</v>
      </c>
      <c r="B3988" s="7">
        <v>4.1399999999999997</v>
      </c>
      <c r="C3988" s="7">
        <v>4.17</v>
      </c>
      <c r="D3988" s="6">
        <f t="shared" si="62"/>
        <v>41274</v>
      </c>
    </row>
    <row r="3989" spans="1:4" x14ac:dyDescent="0.25">
      <c r="A3989" s="6">
        <v>41264</v>
      </c>
      <c r="B3989" s="7">
        <v>4.12</v>
      </c>
      <c r="C3989" s="7">
        <v>4.16</v>
      </c>
      <c r="D3989" s="6">
        <f t="shared" si="62"/>
        <v>41274</v>
      </c>
    </row>
    <row r="3990" spans="1:4" x14ac:dyDescent="0.25">
      <c r="A3990" s="6">
        <v>41267</v>
      </c>
      <c r="B3990" s="7">
        <v>4.1100000000000003</v>
      </c>
      <c r="C3990" s="7">
        <v>4.1500000000000004</v>
      </c>
      <c r="D3990" s="6">
        <f t="shared" si="62"/>
        <v>41274</v>
      </c>
    </row>
    <row r="3991" spans="1:4" x14ac:dyDescent="0.25">
      <c r="A3991" s="6">
        <v>41270</v>
      </c>
      <c r="B3991" s="7">
        <v>4.0999999999999996</v>
      </c>
      <c r="C3991" s="7">
        <v>4.1399999999999997</v>
      </c>
      <c r="D3991" s="6">
        <f t="shared" si="62"/>
        <v>41274</v>
      </c>
    </row>
    <row r="3992" spans="1:4" x14ac:dyDescent="0.25">
      <c r="A3992" s="6">
        <v>41271</v>
      </c>
      <c r="B3992" s="7">
        <v>4.09</v>
      </c>
      <c r="C3992" s="7">
        <v>4.13</v>
      </c>
      <c r="D3992" s="6">
        <f t="shared" si="62"/>
        <v>41274</v>
      </c>
    </row>
    <row r="3993" spans="1:4" x14ac:dyDescent="0.25">
      <c r="A3993" s="6">
        <v>41274</v>
      </c>
      <c r="B3993" s="7">
        <v>4.08</v>
      </c>
      <c r="C3993" s="7">
        <v>4.1100000000000003</v>
      </c>
      <c r="D3993" s="6">
        <f t="shared" si="62"/>
        <v>41274</v>
      </c>
    </row>
    <row r="3994" spans="1:4" x14ac:dyDescent="0.25">
      <c r="A3994" s="6">
        <v>41276</v>
      </c>
      <c r="B3994" s="7">
        <v>4.0599999999999996</v>
      </c>
      <c r="C3994" s="7">
        <v>4.0999999999999996</v>
      </c>
      <c r="D3994" s="6">
        <f t="shared" si="62"/>
        <v>41305</v>
      </c>
    </row>
    <row r="3995" spans="1:4" x14ac:dyDescent="0.25">
      <c r="A3995" s="6">
        <v>41277</v>
      </c>
      <c r="B3995" s="7">
        <v>4.05</v>
      </c>
      <c r="C3995" s="7">
        <v>4.09</v>
      </c>
      <c r="D3995" s="6">
        <f t="shared" si="62"/>
        <v>41305</v>
      </c>
    </row>
    <row r="3996" spans="1:4" x14ac:dyDescent="0.25">
      <c r="A3996" s="6">
        <v>41278</v>
      </c>
      <c r="B3996" s="7">
        <v>4.04</v>
      </c>
      <c r="C3996" s="7">
        <v>4.08</v>
      </c>
      <c r="D3996" s="6">
        <f t="shared" si="62"/>
        <v>41305</v>
      </c>
    </row>
    <row r="3997" spans="1:4" x14ac:dyDescent="0.25">
      <c r="A3997" s="6">
        <v>41281</v>
      </c>
      <c r="B3997" s="7">
        <v>4.03</v>
      </c>
      <c r="C3997" s="7">
        <v>4.07</v>
      </c>
      <c r="D3997" s="6">
        <f t="shared" si="62"/>
        <v>41305</v>
      </c>
    </row>
    <row r="3998" spans="1:4" x14ac:dyDescent="0.25">
      <c r="A3998" s="6">
        <v>41282</v>
      </c>
      <c r="B3998" s="7">
        <v>4.0199999999999996</v>
      </c>
      <c r="C3998" s="7">
        <v>4.0599999999999996</v>
      </c>
      <c r="D3998" s="6">
        <f t="shared" si="62"/>
        <v>41305</v>
      </c>
    </row>
    <row r="3999" spans="1:4" x14ac:dyDescent="0.25">
      <c r="A3999" s="6">
        <v>41283</v>
      </c>
      <c r="B3999" s="7">
        <v>4.01</v>
      </c>
      <c r="C3999" s="7">
        <v>4.05</v>
      </c>
      <c r="D3999" s="6">
        <f t="shared" si="62"/>
        <v>41305</v>
      </c>
    </row>
    <row r="4000" spans="1:4" x14ac:dyDescent="0.25">
      <c r="A4000" s="6">
        <v>41284</v>
      </c>
      <c r="B4000" s="7">
        <v>4</v>
      </c>
      <c r="C4000" s="7">
        <v>4.04</v>
      </c>
      <c r="D4000" s="6">
        <f t="shared" si="62"/>
        <v>41305</v>
      </c>
    </row>
    <row r="4001" spans="1:4" x14ac:dyDescent="0.25">
      <c r="A4001" s="6">
        <v>41285</v>
      </c>
      <c r="B4001" s="7">
        <v>3.99</v>
      </c>
      <c r="C4001" s="7">
        <v>4.03</v>
      </c>
      <c r="D4001" s="6">
        <f t="shared" si="62"/>
        <v>41305</v>
      </c>
    </row>
    <row r="4002" spans="1:4" x14ac:dyDescent="0.25">
      <c r="A4002" s="6">
        <v>41288</v>
      </c>
      <c r="B4002" s="7">
        <v>3.99</v>
      </c>
      <c r="C4002" s="7">
        <v>4.03</v>
      </c>
      <c r="D4002" s="6">
        <f t="shared" si="62"/>
        <v>41305</v>
      </c>
    </row>
    <row r="4003" spans="1:4" x14ac:dyDescent="0.25">
      <c r="A4003" s="6">
        <v>41289</v>
      </c>
      <c r="B4003" s="7">
        <v>3.99</v>
      </c>
      <c r="C4003" s="7">
        <v>4.03</v>
      </c>
      <c r="D4003" s="6">
        <f t="shared" si="62"/>
        <v>41305</v>
      </c>
    </row>
    <row r="4004" spans="1:4" x14ac:dyDescent="0.25">
      <c r="A4004" s="6">
        <v>41290</v>
      </c>
      <c r="B4004" s="7">
        <v>3.99</v>
      </c>
      <c r="C4004" s="7">
        <v>4.03</v>
      </c>
      <c r="D4004" s="6">
        <f t="shared" si="62"/>
        <v>41305</v>
      </c>
    </row>
    <row r="4005" spans="1:4" x14ac:dyDescent="0.25">
      <c r="A4005" s="6">
        <v>41291</v>
      </c>
      <c r="B4005" s="7">
        <v>3.99</v>
      </c>
      <c r="C4005" s="7">
        <v>4.03</v>
      </c>
      <c r="D4005" s="6">
        <f t="shared" si="62"/>
        <v>41305</v>
      </c>
    </row>
    <row r="4006" spans="1:4" x14ac:dyDescent="0.25">
      <c r="A4006" s="6">
        <v>41292</v>
      </c>
      <c r="B4006" s="7">
        <v>3.99</v>
      </c>
      <c r="C4006" s="7">
        <v>4.03</v>
      </c>
      <c r="D4006" s="6">
        <f t="shared" si="62"/>
        <v>41305</v>
      </c>
    </row>
    <row r="4007" spans="1:4" x14ac:dyDescent="0.25">
      <c r="A4007" s="6">
        <v>41295</v>
      </c>
      <c r="B4007" s="7">
        <v>3.98</v>
      </c>
      <c r="C4007" s="7">
        <v>4.03</v>
      </c>
      <c r="D4007" s="6">
        <f t="shared" si="62"/>
        <v>41305</v>
      </c>
    </row>
    <row r="4008" spans="1:4" x14ac:dyDescent="0.25">
      <c r="A4008" s="6">
        <v>41296</v>
      </c>
      <c r="B4008" s="7">
        <v>3.98</v>
      </c>
      <c r="C4008" s="7">
        <v>4.03</v>
      </c>
      <c r="D4008" s="6">
        <f t="shared" si="62"/>
        <v>41305</v>
      </c>
    </row>
    <row r="4009" spans="1:4" x14ac:dyDescent="0.25">
      <c r="A4009" s="6">
        <v>41297</v>
      </c>
      <c r="B4009" s="7">
        <v>3.98</v>
      </c>
      <c r="C4009" s="7">
        <v>4.03</v>
      </c>
      <c r="D4009" s="6">
        <f t="shared" si="62"/>
        <v>41305</v>
      </c>
    </row>
    <row r="4010" spans="1:4" x14ac:dyDescent="0.25">
      <c r="A4010" s="6">
        <v>41298</v>
      </c>
      <c r="B4010" s="7">
        <v>3.96</v>
      </c>
      <c r="C4010" s="7">
        <v>4.01</v>
      </c>
      <c r="D4010" s="6">
        <f t="shared" si="62"/>
        <v>41305</v>
      </c>
    </row>
    <row r="4011" spans="1:4" x14ac:dyDescent="0.25">
      <c r="A4011" s="6">
        <v>41299</v>
      </c>
      <c r="B4011" s="7">
        <v>3.95</v>
      </c>
      <c r="C4011" s="7">
        <v>4</v>
      </c>
      <c r="D4011" s="6">
        <f t="shared" si="62"/>
        <v>41305</v>
      </c>
    </row>
    <row r="4012" spans="1:4" x14ac:dyDescent="0.25">
      <c r="A4012" s="6">
        <v>41302</v>
      </c>
      <c r="B4012" s="7">
        <v>3.94</v>
      </c>
      <c r="C4012" s="7">
        <v>3.99</v>
      </c>
      <c r="D4012" s="6">
        <f t="shared" si="62"/>
        <v>41305</v>
      </c>
    </row>
    <row r="4013" spans="1:4" x14ac:dyDescent="0.25">
      <c r="A4013" s="6">
        <v>41303</v>
      </c>
      <c r="B4013" s="7">
        <v>3.93</v>
      </c>
      <c r="C4013" s="7">
        <v>3.98</v>
      </c>
      <c r="D4013" s="6">
        <f t="shared" si="62"/>
        <v>41305</v>
      </c>
    </row>
    <row r="4014" spans="1:4" x14ac:dyDescent="0.25">
      <c r="A4014" s="6">
        <v>41304</v>
      </c>
      <c r="B4014" s="7">
        <v>3.92</v>
      </c>
      <c r="C4014" s="7">
        <v>3.96</v>
      </c>
      <c r="D4014" s="6">
        <f t="shared" si="62"/>
        <v>41305</v>
      </c>
    </row>
    <row r="4015" spans="1:4" x14ac:dyDescent="0.25">
      <c r="A4015" s="6">
        <v>41305</v>
      </c>
      <c r="B4015" s="7">
        <v>3.91</v>
      </c>
      <c r="C4015" s="7">
        <v>3.95</v>
      </c>
      <c r="D4015" s="6">
        <f t="shared" si="62"/>
        <v>41305</v>
      </c>
    </row>
    <row r="4016" spans="1:4" x14ac:dyDescent="0.25">
      <c r="A4016" s="6">
        <v>41306</v>
      </c>
      <c r="B4016" s="7">
        <v>3.9</v>
      </c>
      <c r="C4016" s="7">
        <v>3.94</v>
      </c>
      <c r="D4016" s="6">
        <f t="shared" si="62"/>
        <v>41333</v>
      </c>
    </row>
    <row r="4017" spans="1:4" x14ac:dyDescent="0.25">
      <c r="A4017" s="6">
        <v>41309</v>
      </c>
      <c r="B4017" s="7">
        <v>3.89</v>
      </c>
      <c r="C4017" s="7">
        <v>3.93</v>
      </c>
      <c r="D4017" s="6">
        <f t="shared" si="62"/>
        <v>41333</v>
      </c>
    </row>
    <row r="4018" spans="1:4" x14ac:dyDescent="0.25">
      <c r="A4018" s="6">
        <v>41310</v>
      </c>
      <c r="B4018" s="7">
        <v>3.88</v>
      </c>
      <c r="C4018" s="7">
        <v>3.92</v>
      </c>
      <c r="D4018" s="6">
        <f t="shared" si="62"/>
        <v>41333</v>
      </c>
    </row>
    <row r="4019" spans="1:4" x14ac:dyDescent="0.25">
      <c r="A4019" s="6">
        <v>41311</v>
      </c>
      <c r="B4019" s="7">
        <v>3.84</v>
      </c>
      <c r="C4019" s="7">
        <v>3.88</v>
      </c>
      <c r="D4019" s="6">
        <f t="shared" si="62"/>
        <v>41333</v>
      </c>
    </row>
    <row r="4020" spans="1:4" x14ac:dyDescent="0.25">
      <c r="A4020" s="6">
        <v>41312</v>
      </c>
      <c r="B4020" s="7">
        <v>3.8</v>
      </c>
      <c r="C4020" s="7">
        <v>3.84</v>
      </c>
      <c r="D4020" s="6">
        <f t="shared" si="62"/>
        <v>41333</v>
      </c>
    </row>
    <row r="4021" spans="1:4" x14ac:dyDescent="0.25">
      <c r="A4021" s="6">
        <v>41313</v>
      </c>
      <c r="B4021" s="7">
        <v>3.78</v>
      </c>
      <c r="C4021" s="7">
        <v>3.82</v>
      </c>
      <c r="D4021" s="6">
        <f t="shared" si="62"/>
        <v>41333</v>
      </c>
    </row>
    <row r="4022" spans="1:4" x14ac:dyDescent="0.25">
      <c r="A4022" s="6">
        <v>41316</v>
      </c>
      <c r="B4022" s="7">
        <v>3.77</v>
      </c>
      <c r="C4022" s="7">
        <v>3.81</v>
      </c>
      <c r="D4022" s="6">
        <f t="shared" si="62"/>
        <v>41333</v>
      </c>
    </row>
    <row r="4023" spans="1:4" x14ac:dyDescent="0.25">
      <c r="A4023" s="6">
        <v>41317</v>
      </c>
      <c r="B4023" s="7">
        <v>3.76</v>
      </c>
      <c r="C4023" s="7">
        <v>3.8</v>
      </c>
      <c r="D4023" s="6">
        <f t="shared" si="62"/>
        <v>41333</v>
      </c>
    </row>
    <row r="4024" spans="1:4" x14ac:dyDescent="0.25">
      <c r="A4024" s="6">
        <v>41318</v>
      </c>
      <c r="B4024" s="7">
        <v>3.76</v>
      </c>
      <c r="C4024" s="7">
        <v>3.8</v>
      </c>
      <c r="D4024" s="6">
        <f t="shared" si="62"/>
        <v>41333</v>
      </c>
    </row>
    <row r="4025" spans="1:4" x14ac:dyDescent="0.25">
      <c r="A4025" s="6">
        <v>41319</v>
      </c>
      <c r="B4025" s="7">
        <v>3.75</v>
      </c>
      <c r="C4025" s="7">
        <v>3.8</v>
      </c>
      <c r="D4025" s="6">
        <f t="shared" si="62"/>
        <v>41333</v>
      </c>
    </row>
    <row r="4026" spans="1:4" x14ac:dyDescent="0.25">
      <c r="A4026" s="6">
        <v>41320</v>
      </c>
      <c r="B4026" s="7">
        <v>3.75</v>
      </c>
      <c r="C4026" s="7">
        <v>3.79</v>
      </c>
      <c r="D4026" s="6">
        <f t="shared" si="62"/>
        <v>41333</v>
      </c>
    </row>
    <row r="4027" spans="1:4" x14ac:dyDescent="0.25">
      <c r="A4027" s="6">
        <v>41323</v>
      </c>
      <c r="B4027" s="7">
        <v>3.75</v>
      </c>
      <c r="C4027" s="7">
        <v>3.79</v>
      </c>
      <c r="D4027" s="6">
        <f t="shared" si="62"/>
        <v>41333</v>
      </c>
    </row>
    <row r="4028" spans="1:4" x14ac:dyDescent="0.25">
      <c r="A4028" s="6">
        <v>41324</v>
      </c>
      <c r="B4028" s="7">
        <v>3.72</v>
      </c>
      <c r="C4028" s="7">
        <v>3.76</v>
      </c>
      <c r="D4028" s="6">
        <f t="shared" si="62"/>
        <v>41333</v>
      </c>
    </row>
    <row r="4029" spans="1:4" x14ac:dyDescent="0.25">
      <c r="A4029" s="6">
        <v>41325</v>
      </c>
      <c r="B4029" s="7">
        <v>3.71</v>
      </c>
      <c r="C4029" s="7">
        <v>3.75</v>
      </c>
      <c r="D4029" s="6">
        <f t="shared" si="62"/>
        <v>41333</v>
      </c>
    </row>
    <row r="4030" spans="1:4" x14ac:dyDescent="0.25">
      <c r="A4030" s="6">
        <v>41326</v>
      </c>
      <c r="B4030" s="7">
        <v>3.7</v>
      </c>
      <c r="C4030" s="7">
        <v>3.75</v>
      </c>
      <c r="D4030" s="6">
        <f t="shared" si="62"/>
        <v>41333</v>
      </c>
    </row>
    <row r="4031" spans="1:4" x14ac:dyDescent="0.25">
      <c r="A4031" s="6">
        <v>41327</v>
      </c>
      <c r="B4031" s="7">
        <v>3.7</v>
      </c>
      <c r="C4031" s="7">
        <v>3.75</v>
      </c>
      <c r="D4031" s="6">
        <f t="shared" si="62"/>
        <v>41333</v>
      </c>
    </row>
    <row r="4032" spans="1:4" x14ac:dyDescent="0.25">
      <c r="A4032" s="6">
        <v>41330</v>
      </c>
      <c r="B4032" s="7">
        <v>3.7</v>
      </c>
      <c r="C4032" s="7">
        <v>3.75</v>
      </c>
      <c r="D4032" s="6">
        <f t="shared" si="62"/>
        <v>41333</v>
      </c>
    </row>
    <row r="4033" spans="1:4" x14ac:dyDescent="0.25">
      <c r="A4033" s="6">
        <v>41331</v>
      </c>
      <c r="B4033" s="7">
        <v>3.69</v>
      </c>
      <c r="C4033" s="7">
        <v>3.74</v>
      </c>
      <c r="D4033" s="6">
        <f t="shared" si="62"/>
        <v>41333</v>
      </c>
    </row>
    <row r="4034" spans="1:4" x14ac:dyDescent="0.25">
      <c r="A4034" s="6">
        <v>41332</v>
      </c>
      <c r="B4034" s="7">
        <v>3.68</v>
      </c>
      <c r="C4034" s="7">
        <v>3.74</v>
      </c>
      <c r="D4034" s="6">
        <f t="shared" si="62"/>
        <v>41333</v>
      </c>
    </row>
    <row r="4035" spans="1:4" x14ac:dyDescent="0.25">
      <c r="A4035" s="6">
        <v>41333</v>
      </c>
      <c r="B4035" s="7">
        <v>3.67</v>
      </c>
      <c r="C4035" s="7">
        <v>3.73</v>
      </c>
      <c r="D4035" s="6">
        <f t="shared" ref="D4035:D4098" si="63">EOMONTH(A4035,0)</f>
        <v>41333</v>
      </c>
    </row>
    <row r="4036" spans="1:4" x14ac:dyDescent="0.25">
      <c r="A4036" s="6">
        <v>41334</v>
      </c>
      <c r="B4036" s="7">
        <v>3.66</v>
      </c>
      <c r="C4036" s="7">
        <v>3.73</v>
      </c>
      <c r="D4036" s="6">
        <f t="shared" si="63"/>
        <v>41364</v>
      </c>
    </row>
    <row r="4037" spans="1:4" x14ac:dyDescent="0.25">
      <c r="A4037" s="6">
        <v>41337</v>
      </c>
      <c r="B4037" s="7">
        <v>3.66</v>
      </c>
      <c r="C4037" s="7">
        <v>3.73</v>
      </c>
      <c r="D4037" s="6">
        <f t="shared" si="63"/>
        <v>41364</v>
      </c>
    </row>
    <row r="4038" spans="1:4" x14ac:dyDescent="0.25">
      <c r="A4038" s="6">
        <v>41338</v>
      </c>
      <c r="B4038" s="7">
        <v>3.66</v>
      </c>
      <c r="C4038" s="7">
        <v>3.72</v>
      </c>
      <c r="D4038" s="6">
        <f t="shared" si="63"/>
        <v>41364</v>
      </c>
    </row>
    <row r="4039" spans="1:4" x14ac:dyDescent="0.25">
      <c r="A4039" s="6">
        <v>41339</v>
      </c>
      <c r="B4039" s="7">
        <v>3.65</v>
      </c>
      <c r="C4039" s="7">
        <v>3.71</v>
      </c>
      <c r="D4039" s="6">
        <f t="shared" si="63"/>
        <v>41364</v>
      </c>
    </row>
    <row r="4040" spans="1:4" x14ac:dyDescent="0.25">
      <c r="A4040" s="6">
        <v>41340</v>
      </c>
      <c r="B4040" s="7">
        <v>3.5</v>
      </c>
      <c r="C4040" s="7">
        <v>3.47</v>
      </c>
      <c r="D4040" s="6">
        <f t="shared" si="63"/>
        <v>41364</v>
      </c>
    </row>
    <row r="4041" spans="1:4" x14ac:dyDescent="0.25">
      <c r="A4041" s="6">
        <v>41341</v>
      </c>
      <c r="B4041" s="7">
        <v>3.49</v>
      </c>
      <c r="C4041" s="7">
        <v>3.46</v>
      </c>
      <c r="D4041" s="6">
        <f t="shared" si="63"/>
        <v>41364</v>
      </c>
    </row>
    <row r="4042" spans="1:4" x14ac:dyDescent="0.25">
      <c r="A4042" s="6">
        <v>41344</v>
      </c>
      <c r="B4042" s="7">
        <v>3.48</v>
      </c>
      <c r="C4042" s="7">
        <v>3.46</v>
      </c>
      <c r="D4042" s="6">
        <f t="shared" si="63"/>
        <v>41364</v>
      </c>
    </row>
    <row r="4043" spans="1:4" x14ac:dyDescent="0.25">
      <c r="A4043" s="6">
        <v>41345</v>
      </c>
      <c r="B4043" s="7">
        <v>3.48</v>
      </c>
      <c r="C4043" s="7">
        <v>3.46</v>
      </c>
      <c r="D4043" s="6">
        <f t="shared" si="63"/>
        <v>41364</v>
      </c>
    </row>
    <row r="4044" spans="1:4" x14ac:dyDescent="0.25">
      <c r="A4044" s="6">
        <v>41346</v>
      </c>
      <c r="B4044" s="7">
        <v>3.48</v>
      </c>
      <c r="C4044" s="7">
        <v>3.46</v>
      </c>
      <c r="D4044" s="6">
        <f t="shared" si="63"/>
        <v>41364</v>
      </c>
    </row>
    <row r="4045" spans="1:4" x14ac:dyDescent="0.25">
      <c r="A4045" s="6">
        <v>41347</v>
      </c>
      <c r="B4045" s="7">
        <v>3.48</v>
      </c>
      <c r="C4045" s="7">
        <v>3.45</v>
      </c>
      <c r="D4045" s="6">
        <f t="shared" si="63"/>
        <v>41364</v>
      </c>
    </row>
    <row r="4046" spans="1:4" x14ac:dyDescent="0.25">
      <c r="A4046" s="6">
        <v>41348</v>
      </c>
      <c r="B4046" s="7">
        <v>3.43</v>
      </c>
      <c r="C4046" s="7">
        <v>3.42</v>
      </c>
      <c r="D4046" s="6">
        <f t="shared" si="63"/>
        <v>41364</v>
      </c>
    </row>
    <row r="4047" spans="1:4" x14ac:dyDescent="0.25">
      <c r="A4047" s="6">
        <v>41351</v>
      </c>
      <c r="B4047" s="7">
        <v>3.4</v>
      </c>
      <c r="C4047" s="7">
        <v>3.4</v>
      </c>
      <c r="D4047" s="6">
        <f t="shared" si="63"/>
        <v>41364</v>
      </c>
    </row>
    <row r="4048" spans="1:4" x14ac:dyDescent="0.25">
      <c r="A4048" s="6">
        <v>41352</v>
      </c>
      <c r="B4048" s="7">
        <v>3.4</v>
      </c>
      <c r="C4048" s="7">
        <v>3.39</v>
      </c>
      <c r="D4048" s="6">
        <f t="shared" si="63"/>
        <v>41364</v>
      </c>
    </row>
    <row r="4049" spans="1:4" x14ac:dyDescent="0.25">
      <c r="A4049" s="6">
        <v>41353</v>
      </c>
      <c r="B4049" s="7">
        <v>3.4</v>
      </c>
      <c r="C4049" s="7">
        <v>3.39</v>
      </c>
      <c r="D4049" s="6">
        <f t="shared" si="63"/>
        <v>41364</v>
      </c>
    </row>
    <row r="4050" spans="1:4" x14ac:dyDescent="0.25">
      <c r="A4050" s="6">
        <v>41354</v>
      </c>
      <c r="B4050" s="7">
        <v>3.4</v>
      </c>
      <c r="C4050" s="7">
        <v>3.39</v>
      </c>
      <c r="D4050" s="6">
        <f t="shared" si="63"/>
        <v>41364</v>
      </c>
    </row>
    <row r="4051" spans="1:4" x14ac:dyDescent="0.25">
      <c r="A4051" s="6">
        <v>41355</v>
      </c>
      <c r="B4051" s="7">
        <v>3.4</v>
      </c>
      <c r="C4051" s="7">
        <v>3.39</v>
      </c>
      <c r="D4051" s="6">
        <f t="shared" si="63"/>
        <v>41364</v>
      </c>
    </row>
    <row r="4052" spans="1:4" x14ac:dyDescent="0.25">
      <c r="A4052" s="6">
        <v>41358</v>
      </c>
      <c r="B4052" s="7">
        <v>3.4</v>
      </c>
      <c r="C4052" s="7">
        <v>3.39</v>
      </c>
      <c r="D4052" s="6">
        <f t="shared" si="63"/>
        <v>41364</v>
      </c>
    </row>
    <row r="4053" spans="1:4" x14ac:dyDescent="0.25">
      <c r="A4053" s="6">
        <v>41359</v>
      </c>
      <c r="B4053" s="7">
        <v>3.4</v>
      </c>
      <c r="C4053" s="7">
        <v>3.39</v>
      </c>
      <c r="D4053" s="6">
        <f t="shared" si="63"/>
        <v>41364</v>
      </c>
    </row>
    <row r="4054" spans="1:4" x14ac:dyDescent="0.25">
      <c r="A4054" s="6">
        <v>41360</v>
      </c>
      <c r="B4054" s="7">
        <v>3.4</v>
      </c>
      <c r="C4054" s="7">
        <v>3.39</v>
      </c>
      <c r="D4054" s="6">
        <f t="shared" si="63"/>
        <v>41364</v>
      </c>
    </row>
    <row r="4055" spans="1:4" x14ac:dyDescent="0.25">
      <c r="A4055" s="6">
        <v>41361</v>
      </c>
      <c r="B4055" s="7">
        <v>3.4</v>
      </c>
      <c r="C4055" s="7">
        <v>3.39</v>
      </c>
      <c r="D4055" s="6">
        <f t="shared" si="63"/>
        <v>41364</v>
      </c>
    </row>
    <row r="4056" spans="1:4" x14ac:dyDescent="0.25">
      <c r="A4056" s="6">
        <v>41362</v>
      </c>
      <c r="B4056" s="7">
        <v>3.39</v>
      </c>
      <c r="C4056" s="7">
        <v>3.39</v>
      </c>
      <c r="D4056" s="6">
        <f t="shared" si="63"/>
        <v>41364</v>
      </c>
    </row>
    <row r="4057" spans="1:4" x14ac:dyDescent="0.25">
      <c r="A4057" s="6">
        <v>41366</v>
      </c>
      <c r="B4057" s="7">
        <v>3.39</v>
      </c>
      <c r="C4057" s="7">
        <v>3.38</v>
      </c>
      <c r="D4057" s="6">
        <f t="shared" si="63"/>
        <v>41394</v>
      </c>
    </row>
    <row r="4058" spans="1:4" x14ac:dyDescent="0.25">
      <c r="A4058" s="6">
        <v>41367</v>
      </c>
      <c r="B4058" s="7">
        <v>3.38</v>
      </c>
      <c r="C4058" s="7">
        <v>3.38</v>
      </c>
      <c r="D4058" s="6">
        <f t="shared" si="63"/>
        <v>41394</v>
      </c>
    </row>
    <row r="4059" spans="1:4" x14ac:dyDescent="0.25">
      <c r="A4059" s="6">
        <v>41368</v>
      </c>
      <c r="B4059" s="7">
        <v>3.38</v>
      </c>
      <c r="C4059" s="7">
        <v>3.37</v>
      </c>
      <c r="D4059" s="6">
        <f t="shared" si="63"/>
        <v>41394</v>
      </c>
    </row>
    <row r="4060" spans="1:4" x14ac:dyDescent="0.25">
      <c r="A4060" s="6">
        <v>41369</v>
      </c>
      <c r="B4060" s="7">
        <v>3.37</v>
      </c>
      <c r="C4060" s="7">
        <v>3.37</v>
      </c>
      <c r="D4060" s="6">
        <f t="shared" si="63"/>
        <v>41394</v>
      </c>
    </row>
    <row r="4061" spans="1:4" x14ac:dyDescent="0.25">
      <c r="A4061" s="6">
        <v>41372</v>
      </c>
      <c r="B4061" s="7">
        <v>3.37</v>
      </c>
      <c r="C4061" s="7">
        <v>3.37</v>
      </c>
      <c r="D4061" s="6">
        <f t="shared" si="63"/>
        <v>41394</v>
      </c>
    </row>
    <row r="4062" spans="1:4" x14ac:dyDescent="0.25">
      <c r="A4062" s="6">
        <v>41373</v>
      </c>
      <c r="B4062" s="7">
        <v>3.36</v>
      </c>
      <c r="C4062" s="7">
        <v>3.36</v>
      </c>
      <c r="D4062" s="6">
        <f t="shared" si="63"/>
        <v>41394</v>
      </c>
    </row>
    <row r="4063" spans="1:4" x14ac:dyDescent="0.25">
      <c r="A4063" s="6">
        <v>41374</v>
      </c>
      <c r="B4063" s="7">
        <v>3.36</v>
      </c>
      <c r="C4063" s="7">
        <v>3.36</v>
      </c>
      <c r="D4063" s="6">
        <f t="shared" si="63"/>
        <v>41394</v>
      </c>
    </row>
    <row r="4064" spans="1:4" x14ac:dyDescent="0.25">
      <c r="A4064" s="6">
        <v>41375</v>
      </c>
      <c r="B4064" s="7">
        <v>3.35</v>
      </c>
      <c r="C4064" s="7">
        <v>3.35</v>
      </c>
      <c r="D4064" s="6">
        <f t="shared" si="63"/>
        <v>41394</v>
      </c>
    </row>
    <row r="4065" spans="1:4" x14ac:dyDescent="0.25">
      <c r="A4065" s="6">
        <v>41376</v>
      </c>
      <c r="B4065" s="7">
        <v>3.35</v>
      </c>
      <c r="C4065" s="7">
        <v>3.35</v>
      </c>
      <c r="D4065" s="6">
        <f t="shared" si="63"/>
        <v>41394</v>
      </c>
    </row>
    <row r="4066" spans="1:4" x14ac:dyDescent="0.25">
      <c r="A4066" s="6">
        <v>41379</v>
      </c>
      <c r="B4066" s="7">
        <v>3.35</v>
      </c>
      <c r="C4066" s="7">
        <v>3.35</v>
      </c>
      <c r="D4066" s="6">
        <f t="shared" si="63"/>
        <v>41394</v>
      </c>
    </row>
    <row r="4067" spans="1:4" x14ac:dyDescent="0.25">
      <c r="A4067" s="6">
        <v>41380</v>
      </c>
      <c r="B4067" s="7">
        <v>3.35</v>
      </c>
      <c r="C4067" s="7">
        <v>3.35</v>
      </c>
      <c r="D4067" s="6">
        <f t="shared" si="63"/>
        <v>41394</v>
      </c>
    </row>
    <row r="4068" spans="1:4" x14ac:dyDescent="0.25">
      <c r="A4068" s="6">
        <v>41381</v>
      </c>
      <c r="B4068" s="7">
        <v>3.35</v>
      </c>
      <c r="C4068" s="7">
        <v>3.35</v>
      </c>
      <c r="D4068" s="6">
        <f t="shared" si="63"/>
        <v>41394</v>
      </c>
    </row>
    <row r="4069" spans="1:4" x14ac:dyDescent="0.25">
      <c r="A4069" s="6">
        <v>41382</v>
      </c>
      <c r="B4069" s="7">
        <v>3.3</v>
      </c>
      <c r="C4069" s="7">
        <v>3.31</v>
      </c>
      <c r="D4069" s="6">
        <f t="shared" si="63"/>
        <v>41394</v>
      </c>
    </row>
    <row r="4070" spans="1:4" x14ac:dyDescent="0.25">
      <c r="A4070" s="6">
        <v>41383</v>
      </c>
      <c r="B4070" s="7">
        <v>3.25</v>
      </c>
      <c r="C4070" s="7">
        <v>3.27</v>
      </c>
      <c r="D4070" s="6">
        <f t="shared" si="63"/>
        <v>41394</v>
      </c>
    </row>
    <row r="4071" spans="1:4" x14ac:dyDescent="0.25">
      <c r="A4071" s="6">
        <v>41386</v>
      </c>
      <c r="B4071" s="7">
        <v>3.21</v>
      </c>
      <c r="C4071" s="7">
        <v>3.24</v>
      </c>
      <c r="D4071" s="6">
        <f t="shared" si="63"/>
        <v>41394</v>
      </c>
    </row>
    <row r="4072" spans="1:4" x14ac:dyDescent="0.25">
      <c r="A4072" s="6">
        <v>41387</v>
      </c>
      <c r="B4072" s="7">
        <v>3.2</v>
      </c>
      <c r="C4072" s="7">
        <v>3.22</v>
      </c>
      <c r="D4072" s="6">
        <f t="shared" si="63"/>
        <v>41394</v>
      </c>
    </row>
    <row r="4073" spans="1:4" x14ac:dyDescent="0.25">
      <c r="A4073" s="6">
        <v>41388</v>
      </c>
      <c r="B4073" s="7">
        <v>3.18</v>
      </c>
      <c r="C4073" s="7">
        <v>3.2</v>
      </c>
      <c r="D4073" s="6">
        <f t="shared" si="63"/>
        <v>41394</v>
      </c>
    </row>
    <row r="4074" spans="1:4" x14ac:dyDescent="0.25">
      <c r="A4074" s="6">
        <v>41389</v>
      </c>
      <c r="B4074" s="7">
        <v>3.1</v>
      </c>
      <c r="C4074" s="7">
        <v>3.14</v>
      </c>
      <c r="D4074" s="6">
        <f t="shared" si="63"/>
        <v>41394</v>
      </c>
    </row>
    <row r="4075" spans="1:4" x14ac:dyDescent="0.25">
      <c r="A4075" s="6">
        <v>41390</v>
      </c>
      <c r="B4075" s="7">
        <v>3.07</v>
      </c>
      <c r="C4075" s="7">
        <v>3.1</v>
      </c>
      <c r="D4075" s="6">
        <f t="shared" si="63"/>
        <v>41394</v>
      </c>
    </row>
    <row r="4076" spans="1:4" x14ac:dyDescent="0.25">
      <c r="A4076" s="6">
        <v>41393</v>
      </c>
      <c r="B4076" s="7">
        <v>3.05</v>
      </c>
      <c r="C4076" s="7">
        <v>3.09</v>
      </c>
      <c r="D4076" s="6">
        <f t="shared" si="63"/>
        <v>41394</v>
      </c>
    </row>
    <row r="4077" spans="1:4" x14ac:dyDescent="0.25">
      <c r="A4077" s="6">
        <v>41394</v>
      </c>
      <c r="B4077" s="7">
        <v>3.03</v>
      </c>
      <c r="C4077" s="7">
        <v>3.08</v>
      </c>
      <c r="D4077" s="6">
        <f t="shared" si="63"/>
        <v>41394</v>
      </c>
    </row>
    <row r="4078" spans="1:4" x14ac:dyDescent="0.25">
      <c r="A4078" s="6">
        <v>41396</v>
      </c>
      <c r="B4078" s="7">
        <v>3.02</v>
      </c>
      <c r="C4078" s="7">
        <v>3.07</v>
      </c>
      <c r="D4078" s="6">
        <f t="shared" si="63"/>
        <v>41425</v>
      </c>
    </row>
    <row r="4079" spans="1:4" x14ac:dyDescent="0.25">
      <c r="A4079" s="6">
        <v>41400</v>
      </c>
      <c r="B4079" s="7">
        <v>3.01</v>
      </c>
      <c r="C4079" s="7">
        <v>3.05</v>
      </c>
      <c r="D4079" s="6">
        <f t="shared" si="63"/>
        <v>41425</v>
      </c>
    </row>
    <row r="4080" spans="1:4" x14ac:dyDescent="0.25">
      <c r="A4080" s="6">
        <v>41401</v>
      </c>
      <c r="B4080" s="7">
        <v>3</v>
      </c>
      <c r="C4080" s="7">
        <v>3.03</v>
      </c>
      <c r="D4080" s="6">
        <f t="shared" si="63"/>
        <v>41425</v>
      </c>
    </row>
    <row r="4081" spans="1:4" x14ac:dyDescent="0.25">
      <c r="A4081" s="6">
        <v>41402</v>
      </c>
      <c r="B4081" s="7">
        <v>2.99</v>
      </c>
      <c r="C4081" s="7">
        <v>3.02</v>
      </c>
      <c r="D4081" s="6">
        <f t="shared" si="63"/>
        <v>41425</v>
      </c>
    </row>
    <row r="4082" spans="1:4" x14ac:dyDescent="0.25">
      <c r="A4082" s="6">
        <v>41403</v>
      </c>
      <c r="B4082" s="7">
        <v>2.92</v>
      </c>
      <c r="C4082" s="7">
        <v>2.95</v>
      </c>
      <c r="D4082" s="6">
        <f t="shared" si="63"/>
        <v>41425</v>
      </c>
    </row>
    <row r="4083" spans="1:4" x14ac:dyDescent="0.25">
      <c r="A4083" s="6">
        <v>41404</v>
      </c>
      <c r="B4083" s="7">
        <v>2.89</v>
      </c>
      <c r="C4083" s="7">
        <v>2.93</v>
      </c>
      <c r="D4083" s="6">
        <f t="shared" si="63"/>
        <v>41425</v>
      </c>
    </row>
    <row r="4084" spans="1:4" x14ac:dyDescent="0.25">
      <c r="A4084" s="6">
        <v>41407</v>
      </c>
      <c r="B4084" s="7">
        <v>2.86</v>
      </c>
      <c r="C4084" s="7">
        <v>2.9</v>
      </c>
      <c r="D4084" s="6">
        <f t="shared" si="63"/>
        <v>41425</v>
      </c>
    </row>
    <row r="4085" spans="1:4" x14ac:dyDescent="0.25">
      <c r="A4085" s="6">
        <v>41408</v>
      </c>
      <c r="B4085" s="7">
        <v>2.84</v>
      </c>
      <c r="C4085" s="7">
        <v>2.89</v>
      </c>
      <c r="D4085" s="6">
        <f t="shared" si="63"/>
        <v>41425</v>
      </c>
    </row>
    <row r="4086" spans="1:4" x14ac:dyDescent="0.25">
      <c r="A4086" s="6">
        <v>41409</v>
      </c>
      <c r="B4086" s="7">
        <v>2.84</v>
      </c>
      <c r="C4086" s="7">
        <v>2.87</v>
      </c>
      <c r="D4086" s="6">
        <f t="shared" si="63"/>
        <v>41425</v>
      </c>
    </row>
    <row r="4087" spans="1:4" x14ac:dyDescent="0.25">
      <c r="A4087" s="6">
        <v>41410</v>
      </c>
      <c r="B4087" s="7">
        <v>2.79</v>
      </c>
      <c r="C4087" s="7">
        <v>2.84</v>
      </c>
      <c r="D4087" s="6">
        <f t="shared" si="63"/>
        <v>41425</v>
      </c>
    </row>
    <row r="4088" spans="1:4" x14ac:dyDescent="0.25">
      <c r="A4088" s="6">
        <v>41411</v>
      </c>
      <c r="B4088" s="7">
        <v>2.76</v>
      </c>
      <c r="C4088" s="7">
        <v>2.82</v>
      </c>
      <c r="D4088" s="6">
        <f t="shared" si="63"/>
        <v>41425</v>
      </c>
    </row>
    <row r="4089" spans="1:4" x14ac:dyDescent="0.25">
      <c r="A4089" s="6">
        <v>41414</v>
      </c>
      <c r="B4089" s="7">
        <v>2.74</v>
      </c>
      <c r="C4089" s="7">
        <v>2.81</v>
      </c>
      <c r="D4089" s="6">
        <f t="shared" si="63"/>
        <v>41425</v>
      </c>
    </row>
    <row r="4090" spans="1:4" x14ac:dyDescent="0.25">
      <c r="A4090" s="6">
        <v>41415</v>
      </c>
      <c r="B4090" s="7">
        <v>2.72</v>
      </c>
      <c r="C4090" s="7">
        <v>2.8</v>
      </c>
      <c r="D4090" s="6">
        <f t="shared" si="63"/>
        <v>41425</v>
      </c>
    </row>
    <row r="4091" spans="1:4" x14ac:dyDescent="0.25">
      <c r="A4091" s="6">
        <v>41416</v>
      </c>
      <c r="B4091" s="7">
        <v>2.71</v>
      </c>
      <c r="C4091" s="7">
        <v>2.79</v>
      </c>
      <c r="D4091" s="6">
        <f t="shared" si="63"/>
        <v>41425</v>
      </c>
    </row>
    <row r="4092" spans="1:4" x14ac:dyDescent="0.25">
      <c r="A4092" s="6">
        <v>41417</v>
      </c>
      <c r="B4092" s="7">
        <v>2.7</v>
      </c>
      <c r="C4092" s="7">
        <v>2.77</v>
      </c>
      <c r="D4092" s="6">
        <f t="shared" si="63"/>
        <v>41425</v>
      </c>
    </row>
    <row r="4093" spans="1:4" x14ac:dyDescent="0.25">
      <c r="A4093" s="6">
        <v>41418</v>
      </c>
      <c r="B4093" s="7">
        <v>2.69</v>
      </c>
      <c r="C4093" s="7">
        <v>2.76</v>
      </c>
      <c r="D4093" s="6">
        <f t="shared" si="63"/>
        <v>41425</v>
      </c>
    </row>
    <row r="4094" spans="1:4" x14ac:dyDescent="0.25">
      <c r="A4094" s="6">
        <v>41421</v>
      </c>
      <c r="B4094" s="7">
        <v>2.68</v>
      </c>
      <c r="C4094" s="7">
        <v>2.74</v>
      </c>
      <c r="D4094" s="6">
        <f t="shared" si="63"/>
        <v>41425</v>
      </c>
    </row>
    <row r="4095" spans="1:4" x14ac:dyDescent="0.25">
      <c r="A4095" s="6">
        <v>41422</v>
      </c>
      <c r="B4095" s="7">
        <v>2.67</v>
      </c>
      <c r="C4095" s="7">
        <v>2.74</v>
      </c>
      <c r="D4095" s="6">
        <f t="shared" si="63"/>
        <v>41425</v>
      </c>
    </row>
    <row r="4096" spans="1:4" x14ac:dyDescent="0.25">
      <c r="A4096" s="6">
        <v>41423</v>
      </c>
      <c r="B4096" s="7">
        <v>2.66</v>
      </c>
      <c r="C4096" s="7">
        <v>2.74</v>
      </c>
      <c r="D4096" s="6">
        <f t="shared" si="63"/>
        <v>41425</v>
      </c>
    </row>
    <row r="4097" spans="1:4" x14ac:dyDescent="0.25">
      <c r="A4097" s="6">
        <v>41425</v>
      </c>
      <c r="B4097" s="7">
        <v>2.66</v>
      </c>
      <c r="C4097" s="7">
        <v>2.74</v>
      </c>
      <c r="D4097" s="6">
        <f t="shared" si="63"/>
        <v>41425</v>
      </c>
    </row>
    <row r="4098" spans="1:4" x14ac:dyDescent="0.25">
      <c r="A4098" s="6">
        <v>41428</v>
      </c>
      <c r="B4098" s="7">
        <v>2.67</v>
      </c>
      <c r="C4098" s="7">
        <v>2.74</v>
      </c>
      <c r="D4098" s="6">
        <f t="shared" si="63"/>
        <v>41455</v>
      </c>
    </row>
    <row r="4099" spans="1:4" x14ac:dyDescent="0.25">
      <c r="A4099" s="6">
        <v>41429</v>
      </c>
      <c r="B4099" s="7">
        <v>2.67</v>
      </c>
      <c r="C4099" s="7">
        <v>2.74</v>
      </c>
      <c r="D4099" s="6">
        <f t="shared" ref="D4099:D4162" si="64">EOMONTH(A4099,0)</f>
        <v>41455</v>
      </c>
    </row>
    <row r="4100" spans="1:4" x14ac:dyDescent="0.25">
      <c r="A4100" s="6">
        <v>41430</v>
      </c>
      <c r="B4100" s="7">
        <v>2.66</v>
      </c>
      <c r="C4100" s="7">
        <v>2.74</v>
      </c>
      <c r="D4100" s="6">
        <f t="shared" si="64"/>
        <v>41455</v>
      </c>
    </row>
    <row r="4101" spans="1:4" x14ac:dyDescent="0.25">
      <c r="A4101" s="6">
        <v>41431</v>
      </c>
      <c r="B4101" s="7">
        <v>2.66</v>
      </c>
      <c r="C4101" s="7">
        <v>2.74</v>
      </c>
      <c r="D4101" s="6">
        <f t="shared" si="64"/>
        <v>41455</v>
      </c>
    </row>
    <row r="4102" spans="1:4" x14ac:dyDescent="0.25">
      <c r="A4102" s="6">
        <v>41432</v>
      </c>
      <c r="B4102" s="7">
        <v>2.67</v>
      </c>
      <c r="C4102" s="7">
        <v>2.75</v>
      </c>
      <c r="D4102" s="6">
        <f t="shared" si="64"/>
        <v>41455</v>
      </c>
    </row>
    <row r="4103" spans="1:4" x14ac:dyDescent="0.25">
      <c r="A4103" s="6">
        <v>41435</v>
      </c>
      <c r="B4103" s="7">
        <v>2.68</v>
      </c>
      <c r="C4103" s="7">
        <v>2.76</v>
      </c>
      <c r="D4103" s="6">
        <f t="shared" si="64"/>
        <v>41455</v>
      </c>
    </row>
    <row r="4104" spans="1:4" x14ac:dyDescent="0.25">
      <c r="A4104" s="6">
        <v>41436</v>
      </c>
      <c r="B4104" s="7">
        <v>2.69</v>
      </c>
      <c r="C4104" s="7">
        <v>2.76</v>
      </c>
      <c r="D4104" s="6">
        <f t="shared" si="64"/>
        <v>41455</v>
      </c>
    </row>
    <row r="4105" spans="1:4" x14ac:dyDescent="0.25">
      <c r="A4105" s="6">
        <v>41437</v>
      </c>
      <c r="B4105" s="7">
        <v>2.7</v>
      </c>
      <c r="C4105" s="7">
        <v>2.76</v>
      </c>
      <c r="D4105" s="6">
        <f t="shared" si="64"/>
        <v>41455</v>
      </c>
    </row>
    <row r="4106" spans="1:4" x14ac:dyDescent="0.25">
      <c r="A4106" s="6">
        <v>41438</v>
      </c>
      <c r="B4106" s="7">
        <v>2.7</v>
      </c>
      <c r="C4106" s="7">
        <v>2.76</v>
      </c>
      <c r="D4106" s="6">
        <f t="shared" si="64"/>
        <v>41455</v>
      </c>
    </row>
    <row r="4107" spans="1:4" x14ac:dyDescent="0.25">
      <c r="A4107" s="6">
        <v>41439</v>
      </c>
      <c r="B4107" s="7">
        <v>2.69</v>
      </c>
      <c r="C4107" s="7">
        <v>2.75</v>
      </c>
      <c r="D4107" s="6">
        <f t="shared" si="64"/>
        <v>41455</v>
      </c>
    </row>
    <row r="4108" spans="1:4" x14ac:dyDescent="0.25">
      <c r="A4108" s="6">
        <v>41442</v>
      </c>
      <c r="B4108" s="7">
        <v>2.69</v>
      </c>
      <c r="C4108" s="7">
        <v>2.75</v>
      </c>
      <c r="D4108" s="6">
        <f t="shared" si="64"/>
        <v>41455</v>
      </c>
    </row>
    <row r="4109" spans="1:4" x14ac:dyDescent="0.25">
      <c r="A4109" s="6">
        <v>41443</v>
      </c>
      <c r="B4109" s="7">
        <v>2.69</v>
      </c>
      <c r="C4109" s="7">
        <v>2.75</v>
      </c>
      <c r="D4109" s="6">
        <f t="shared" si="64"/>
        <v>41455</v>
      </c>
    </row>
    <row r="4110" spans="1:4" x14ac:dyDescent="0.25">
      <c r="A4110" s="6">
        <v>41444</v>
      </c>
      <c r="B4110" s="7">
        <v>2.69</v>
      </c>
      <c r="C4110" s="7">
        <v>2.74</v>
      </c>
      <c r="D4110" s="6">
        <f t="shared" si="64"/>
        <v>41455</v>
      </c>
    </row>
    <row r="4111" spans="1:4" x14ac:dyDescent="0.25">
      <c r="A4111" s="6">
        <v>41445</v>
      </c>
      <c r="B4111" s="7">
        <v>2.69</v>
      </c>
      <c r="C4111" s="7">
        <v>2.74</v>
      </c>
      <c r="D4111" s="6">
        <f t="shared" si="64"/>
        <v>41455</v>
      </c>
    </row>
    <row r="4112" spans="1:4" x14ac:dyDescent="0.25">
      <c r="A4112" s="6">
        <v>41446</v>
      </c>
      <c r="B4112" s="7">
        <v>2.69</v>
      </c>
      <c r="C4112" s="7">
        <v>2.74</v>
      </c>
      <c r="D4112" s="6">
        <f t="shared" si="64"/>
        <v>41455</v>
      </c>
    </row>
    <row r="4113" spans="1:4" x14ac:dyDescent="0.25">
      <c r="A4113" s="6">
        <v>41449</v>
      </c>
      <c r="B4113" s="7">
        <v>2.69</v>
      </c>
      <c r="C4113" s="7">
        <v>2.74</v>
      </c>
      <c r="D4113" s="6">
        <f t="shared" si="64"/>
        <v>41455</v>
      </c>
    </row>
    <row r="4114" spans="1:4" x14ac:dyDescent="0.25">
      <c r="A4114" s="6">
        <v>41450</v>
      </c>
      <c r="B4114" s="7">
        <v>2.7</v>
      </c>
      <c r="C4114" s="7">
        <v>2.73</v>
      </c>
      <c r="D4114" s="6">
        <f t="shared" si="64"/>
        <v>41455</v>
      </c>
    </row>
    <row r="4115" spans="1:4" x14ac:dyDescent="0.25">
      <c r="A4115" s="6">
        <v>41451</v>
      </c>
      <c r="B4115" s="7">
        <v>2.7</v>
      </c>
      <c r="C4115" s="7">
        <v>2.74</v>
      </c>
      <c r="D4115" s="6">
        <f t="shared" si="64"/>
        <v>41455</v>
      </c>
    </row>
    <row r="4116" spans="1:4" x14ac:dyDescent="0.25">
      <c r="A4116" s="6">
        <v>41452</v>
      </c>
      <c r="B4116" s="7">
        <v>2.71</v>
      </c>
      <c r="C4116" s="7">
        <v>2.73</v>
      </c>
      <c r="D4116" s="6">
        <f t="shared" si="64"/>
        <v>41455</v>
      </c>
    </row>
    <row r="4117" spans="1:4" x14ac:dyDescent="0.25">
      <c r="A4117" s="6">
        <v>41453</v>
      </c>
      <c r="B4117" s="7">
        <v>2.71</v>
      </c>
      <c r="C4117" s="7">
        <v>2.73</v>
      </c>
      <c r="D4117" s="6">
        <f t="shared" si="64"/>
        <v>41455</v>
      </c>
    </row>
    <row r="4118" spans="1:4" x14ac:dyDescent="0.25">
      <c r="A4118" s="6">
        <v>41456</v>
      </c>
      <c r="B4118" s="7">
        <v>2.71</v>
      </c>
      <c r="C4118" s="7">
        <v>2.72</v>
      </c>
      <c r="D4118" s="6">
        <f t="shared" si="64"/>
        <v>41486</v>
      </c>
    </row>
    <row r="4119" spans="1:4" x14ac:dyDescent="0.25">
      <c r="A4119" s="6">
        <v>41457</v>
      </c>
      <c r="B4119" s="7">
        <v>2.71</v>
      </c>
      <c r="C4119" s="7">
        <v>2.72</v>
      </c>
      <c r="D4119" s="6">
        <f t="shared" si="64"/>
        <v>41486</v>
      </c>
    </row>
    <row r="4120" spans="1:4" x14ac:dyDescent="0.25">
      <c r="A4120" s="6">
        <v>41458</v>
      </c>
      <c r="B4120" s="7">
        <v>2.71</v>
      </c>
      <c r="C4120" s="7">
        <v>2.71</v>
      </c>
      <c r="D4120" s="6">
        <f t="shared" si="64"/>
        <v>41486</v>
      </c>
    </row>
    <row r="4121" spans="1:4" x14ac:dyDescent="0.25">
      <c r="A4121" s="6">
        <v>41459</v>
      </c>
      <c r="B4121" s="7">
        <v>2.7</v>
      </c>
      <c r="C4121" s="7">
        <v>2.69</v>
      </c>
      <c r="D4121" s="6">
        <f t="shared" si="64"/>
        <v>41486</v>
      </c>
    </row>
    <row r="4122" spans="1:4" x14ac:dyDescent="0.25">
      <c r="A4122" s="6">
        <v>41460</v>
      </c>
      <c r="B4122" s="7">
        <v>2.71</v>
      </c>
      <c r="C4122" s="7">
        <v>2.69</v>
      </c>
      <c r="D4122" s="6">
        <f t="shared" si="64"/>
        <v>41486</v>
      </c>
    </row>
    <row r="4123" spans="1:4" x14ac:dyDescent="0.25">
      <c r="A4123" s="6">
        <v>41463</v>
      </c>
      <c r="B4123" s="7">
        <v>2.71</v>
      </c>
      <c r="C4123" s="7">
        <v>2.69</v>
      </c>
      <c r="D4123" s="6">
        <f t="shared" si="64"/>
        <v>41486</v>
      </c>
    </row>
    <row r="4124" spans="1:4" x14ac:dyDescent="0.25">
      <c r="A4124" s="6">
        <v>41464</v>
      </c>
      <c r="B4124" s="7">
        <v>2.71</v>
      </c>
      <c r="C4124" s="7">
        <v>2.69</v>
      </c>
      <c r="D4124" s="6">
        <f t="shared" si="64"/>
        <v>41486</v>
      </c>
    </row>
    <row r="4125" spans="1:4" x14ac:dyDescent="0.25">
      <c r="A4125" s="6">
        <v>41465</v>
      </c>
      <c r="B4125" s="7">
        <v>2.71</v>
      </c>
      <c r="C4125" s="7">
        <v>2.69</v>
      </c>
      <c r="D4125" s="6">
        <f t="shared" si="64"/>
        <v>41486</v>
      </c>
    </row>
    <row r="4126" spans="1:4" x14ac:dyDescent="0.25">
      <c r="A4126" s="6">
        <v>41466</v>
      </c>
      <c r="B4126" s="7">
        <v>2.71</v>
      </c>
      <c r="C4126" s="7">
        <v>2.69</v>
      </c>
      <c r="D4126" s="6">
        <f t="shared" si="64"/>
        <v>41486</v>
      </c>
    </row>
    <row r="4127" spans="1:4" x14ac:dyDescent="0.25">
      <c r="A4127" s="6">
        <v>41467</v>
      </c>
      <c r="B4127" s="7">
        <v>2.71</v>
      </c>
      <c r="C4127" s="7">
        <v>2.69</v>
      </c>
      <c r="D4127" s="6">
        <f t="shared" si="64"/>
        <v>41486</v>
      </c>
    </row>
    <row r="4128" spans="1:4" x14ac:dyDescent="0.25">
      <c r="A4128" s="6">
        <v>41470</v>
      </c>
      <c r="B4128" s="7">
        <v>2.71</v>
      </c>
      <c r="C4128" s="7">
        <v>2.69</v>
      </c>
      <c r="D4128" s="6">
        <f t="shared" si="64"/>
        <v>41486</v>
      </c>
    </row>
    <row r="4129" spans="1:4" x14ac:dyDescent="0.25">
      <c r="A4129" s="6">
        <v>41471</v>
      </c>
      <c r="B4129" s="7">
        <v>2.71</v>
      </c>
      <c r="C4129" s="7">
        <v>2.69</v>
      </c>
      <c r="D4129" s="6">
        <f t="shared" si="64"/>
        <v>41486</v>
      </c>
    </row>
    <row r="4130" spans="1:4" x14ac:dyDescent="0.25">
      <c r="A4130" s="6">
        <v>41472</v>
      </c>
      <c r="B4130" s="7">
        <v>2.71</v>
      </c>
      <c r="C4130" s="7">
        <v>2.69</v>
      </c>
      <c r="D4130" s="6">
        <f t="shared" si="64"/>
        <v>41486</v>
      </c>
    </row>
    <row r="4131" spans="1:4" x14ac:dyDescent="0.25">
      <c r="A4131" s="6">
        <v>41473</v>
      </c>
      <c r="B4131" s="7">
        <v>2.71</v>
      </c>
      <c r="C4131" s="7">
        <v>2.7</v>
      </c>
      <c r="D4131" s="6">
        <f t="shared" si="64"/>
        <v>41486</v>
      </c>
    </row>
    <row r="4132" spans="1:4" x14ac:dyDescent="0.25">
      <c r="A4132" s="6">
        <v>41474</v>
      </c>
      <c r="B4132" s="7">
        <v>2.71</v>
      </c>
      <c r="C4132" s="7">
        <v>2.7</v>
      </c>
      <c r="D4132" s="6">
        <f t="shared" si="64"/>
        <v>41486</v>
      </c>
    </row>
    <row r="4133" spans="1:4" x14ac:dyDescent="0.25">
      <c r="A4133" s="6">
        <v>41477</v>
      </c>
      <c r="B4133" s="7">
        <v>2.71</v>
      </c>
      <c r="C4133" s="7">
        <v>2.69</v>
      </c>
      <c r="D4133" s="6">
        <f t="shared" si="64"/>
        <v>41486</v>
      </c>
    </row>
    <row r="4134" spans="1:4" x14ac:dyDescent="0.25">
      <c r="A4134" s="6">
        <v>41478</v>
      </c>
      <c r="B4134" s="7">
        <v>2.71</v>
      </c>
      <c r="C4134" s="7">
        <v>2.7</v>
      </c>
      <c r="D4134" s="6">
        <f t="shared" si="64"/>
        <v>41486</v>
      </c>
    </row>
    <row r="4135" spans="1:4" x14ac:dyDescent="0.25">
      <c r="A4135" s="6">
        <v>41479</v>
      </c>
      <c r="B4135" s="7">
        <v>2.71</v>
      </c>
      <c r="C4135" s="7">
        <v>2.7</v>
      </c>
      <c r="D4135" s="6">
        <f t="shared" si="64"/>
        <v>41486</v>
      </c>
    </row>
    <row r="4136" spans="1:4" x14ac:dyDescent="0.25">
      <c r="A4136" s="6">
        <v>41480</v>
      </c>
      <c r="B4136" s="7">
        <v>2.71</v>
      </c>
      <c r="C4136" s="7">
        <v>2.7</v>
      </c>
      <c r="D4136" s="6">
        <f t="shared" si="64"/>
        <v>41486</v>
      </c>
    </row>
    <row r="4137" spans="1:4" x14ac:dyDescent="0.25">
      <c r="A4137" s="6">
        <v>41481</v>
      </c>
      <c r="B4137" s="7">
        <v>2.71</v>
      </c>
      <c r="C4137" s="7">
        <v>2.7</v>
      </c>
      <c r="D4137" s="6">
        <f t="shared" si="64"/>
        <v>41486</v>
      </c>
    </row>
    <row r="4138" spans="1:4" x14ac:dyDescent="0.25">
      <c r="A4138" s="6">
        <v>41484</v>
      </c>
      <c r="B4138" s="7">
        <v>2.71</v>
      </c>
      <c r="C4138" s="7">
        <v>2.7</v>
      </c>
      <c r="D4138" s="6">
        <f t="shared" si="64"/>
        <v>41486</v>
      </c>
    </row>
    <row r="4139" spans="1:4" x14ac:dyDescent="0.25">
      <c r="A4139" s="6">
        <v>41485</v>
      </c>
      <c r="B4139" s="7">
        <v>2.71</v>
      </c>
      <c r="C4139" s="7">
        <v>2.7</v>
      </c>
      <c r="D4139" s="6">
        <f t="shared" si="64"/>
        <v>41486</v>
      </c>
    </row>
    <row r="4140" spans="1:4" x14ac:dyDescent="0.25">
      <c r="A4140" s="6">
        <v>41486</v>
      </c>
      <c r="B4140" s="7">
        <v>2.71</v>
      </c>
      <c r="C4140" s="7">
        <v>2.7</v>
      </c>
      <c r="D4140" s="6">
        <f t="shared" si="64"/>
        <v>41486</v>
      </c>
    </row>
    <row r="4141" spans="1:4" x14ac:dyDescent="0.25">
      <c r="A4141" s="6">
        <v>41487</v>
      </c>
      <c r="B4141" s="7">
        <v>2.71</v>
      </c>
      <c r="C4141" s="7">
        <v>2.7</v>
      </c>
      <c r="D4141" s="6">
        <f t="shared" si="64"/>
        <v>41517</v>
      </c>
    </row>
    <row r="4142" spans="1:4" x14ac:dyDescent="0.25">
      <c r="A4142" s="6">
        <v>41488</v>
      </c>
      <c r="B4142" s="7">
        <v>2.71</v>
      </c>
      <c r="C4142" s="7">
        <v>2.7</v>
      </c>
      <c r="D4142" s="6">
        <f t="shared" si="64"/>
        <v>41517</v>
      </c>
    </row>
    <row r="4143" spans="1:4" x14ac:dyDescent="0.25">
      <c r="A4143" s="6">
        <v>41491</v>
      </c>
      <c r="B4143" s="7">
        <v>2.71</v>
      </c>
      <c r="C4143" s="7">
        <v>2.7</v>
      </c>
      <c r="D4143" s="6">
        <f t="shared" si="64"/>
        <v>41517</v>
      </c>
    </row>
    <row r="4144" spans="1:4" x14ac:dyDescent="0.25">
      <c r="A4144" s="6">
        <v>41492</v>
      </c>
      <c r="B4144" s="7">
        <v>2.71</v>
      </c>
      <c r="C4144" s="7">
        <v>2.7</v>
      </c>
      <c r="D4144" s="6">
        <f t="shared" si="64"/>
        <v>41517</v>
      </c>
    </row>
    <row r="4145" spans="1:4" x14ac:dyDescent="0.25">
      <c r="A4145" s="6">
        <v>41493</v>
      </c>
      <c r="B4145" s="7">
        <v>2.71</v>
      </c>
      <c r="C4145" s="7">
        <v>2.7</v>
      </c>
      <c r="D4145" s="6">
        <f t="shared" si="64"/>
        <v>41517</v>
      </c>
    </row>
    <row r="4146" spans="1:4" x14ac:dyDescent="0.25">
      <c r="A4146" s="6">
        <v>41494</v>
      </c>
      <c r="B4146" s="7">
        <v>2.71</v>
      </c>
      <c r="C4146" s="7">
        <v>2.7</v>
      </c>
      <c r="D4146" s="6">
        <f t="shared" si="64"/>
        <v>41517</v>
      </c>
    </row>
    <row r="4147" spans="1:4" x14ac:dyDescent="0.25">
      <c r="A4147" s="6">
        <v>41495</v>
      </c>
      <c r="B4147" s="7">
        <v>2.71</v>
      </c>
      <c r="C4147" s="7">
        <v>2.7</v>
      </c>
      <c r="D4147" s="6">
        <f t="shared" si="64"/>
        <v>41517</v>
      </c>
    </row>
    <row r="4148" spans="1:4" x14ac:dyDescent="0.25">
      <c r="A4148" s="6">
        <v>41498</v>
      </c>
      <c r="B4148" s="7">
        <v>2.71</v>
      </c>
      <c r="C4148" s="7">
        <v>2.69</v>
      </c>
      <c r="D4148" s="6">
        <f t="shared" si="64"/>
        <v>41517</v>
      </c>
    </row>
    <row r="4149" spans="1:4" x14ac:dyDescent="0.25">
      <c r="A4149" s="6">
        <v>41499</v>
      </c>
      <c r="B4149" s="7">
        <v>2.71</v>
      </c>
      <c r="C4149" s="7">
        <v>2.69</v>
      </c>
      <c r="D4149" s="6">
        <f t="shared" si="64"/>
        <v>41517</v>
      </c>
    </row>
    <row r="4150" spans="1:4" x14ac:dyDescent="0.25">
      <c r="A4150" s="6">
        <v>41500</v>
      </c>
      <c r="B4150" s="7">
        <v>2.71</v>
      </c>
      <c r="C4150" s="7">
        <v>2.7</v>
      </c>
      <c r="D4150" s="6">
        <f t="shared" si="64"/>
        <v>41517</v>
      </c>
    </row>
    <row r="4151" spans="1:4" x14ac:dyDescent="0.25">
      <c r="A4151" s="6">
        <v>41502</v>
      </c>
      <c r="B4151" s="7">
        <v>2.72</v>
      </c>
      <c r="C4151" s="7">
        <v>2.7</v>
      </c>
      <c r="D4151" s="6">
        <f t="shared" si="64"/>
        <v>41517</v>
      </c>
    </row>
    <row r="4152" spans="1:4" x14ac:dyDescent="0.25">
      <c r="A4152" s="6">
        <v>41505</v>
      </c>
      <c r="B4152" s="7">
        <v>2.72</v>
      </c>
      <c r="C4152" s="7">
        <v>2.7</v>
      </c>
      <c r="D4152" s="6">
        <f t="shared" si="64"/>
        <v>41517</v>
      </c>
    </row>
    <row r="4153" spans="1:4" x14ac:dyDescent="0.25">
      <c r="A4153" s="6">
        <v>41506</v>
      </c>
      <c r="B4153" s="7">
        <v>2.72</v>
      </c>
      <c r="C4153" s="7">
        <v>2.7</v>
      </c>
      <c r="D4153" s="6">
        <f t="shared" si="64"/>
        <v>41517</v>
      </c>
    </row>
    <row r="4154" spans="1:4" x14ac:dyDescent="0.25">
      <c r="A4154" s="6">
        <v>41507</v>
      </c>
      <c r="B4154" s="7">
        <v>2.72</v>
      </c>
      <c r="C4154" s="7">
        <v>2.7</v>
      </c>
      <c r="D4154" s="6">
        <f t="shared" si="64"/>
        <v>41517</v>
      </c>
    </row>
    <row r="4155" spans="1:4" x14ac:dyDescent="0.25">
      <c r="A4155" s="6">
        <v>41508</v>
      </c>
      <c r="B4155" s="7">
        <v>2.72</v>
      </c>
      <c r="C4155" s="7">
        <v>2.7</v>
      </c>
      <c r="D4155" s="6">
        <f t="shared" si="64"/>
        <v>41517</v>
      </c>
    </row>
    <row r="4156" spans="1:4" x14ac:dyDescent="0.25">
      <c r="A4156" s="6">
        <v>41509</v>
      </c>
      <c r="B4156" s="7">
        <v>2.72</v>
      </c>
      <c r="C4156" s="7">
        <v>2.71</v>
      </c>
      <c r="D4156" s="6">
        <f t="shared" si="64"/>
        <v>41517</v>
      </c>
    </row>
    <row r="4157" spans="1:4" x14ac:dyDescent="0.25">
      <c r="A4157" s="6">
        <v>41512</v>
      </c>
      <c r="B4157" s="7">
        <v>2.73</v>
      </c>
      <c r="C4157" s="7">
        <v>2.71</v>
      </c>
      <c r="D4157" s="6">
        <f t="shared" si="64"/>
        <v>41517</v>
      </c>
    </row>
    <row r="4158" spans="1:4" x14ac:dyDescent="0.25">
      <c r="A4158" s="6">
        <v>41513</v>
      </c>
      <c r="B4158" s="7">
        <v>2.73</v>
      </c>
      <c r="C4158" s="7">
        <v>2.71</v>
      </c>
      <c r="D4158" s="6">
        <f t="shared" si="64"/>
        <v>41517</v>
      </c>
    </row>
    <row r="4159" spans="1:4" x14ac:dyDescent="0.25">
      <c r="A4159" s="6">
        <v>41514</v>
      </c>
      <c r="B4159" s="7">
        <v>2.73</v>
      </c>
      <c r="C4159" s="7">
        <v>2.71</v>
      </c>
      <c r="D4159" s="6">
        <f t="shared" si="64"/>
        <v>41517</v>
      </c>
    </row>
    <row r="4160" spans="1:4" x14ac:dyDescent="0.25">
      <c r="A4160" s="6">
        <v>41515</v>
      </c>
      <c r="B4160" s="7">
        <v>2.73</v>
      </c>
      <c r="C4160" s="7">
        <v>2.71</v>
      </c>
      <c r="D4160" s="6">
        <f t="shared" si="64"/>
        <v>41517</v>
      </c>
    </row>
    <row r="4161" spans="1:4" x14ac:dyDescent="0.25">
      <c r="A4161" s="6">
        <v>41516</v>
      </c>
      <c r="B4161" s="7">
        <v>2.73</v>
      </c>
      <c r="C4161" s="7">
        <v>2.7</v>
      </c>
      <c r="D4161" s="6">
        <f t="shared" si="64"/>
        <v>41517</v>
      </c>
    </row>
    <row r="4162" spans="1:4" x14ac:dyDescent="0.25">
      <c r="A4162" s="6">
        <v>41519</v>
      </c>
      <c r="B4162" s="7">
        <v>2.73</v>
      </c>
      <c r="C4162" s="7">
        <v>2.71</v>
      </c>
      <c r="D4162" s="6">
        <f t="shared" si="64"/>
        <v>41547</v>
      </c>
    </row>
    <row r="4163" spans="1:4" x14ac:dyDescent="0.25">
      <c r="A4163" s="6">
        <v>41520</v>
      </c>
      <c r="B4163" s="7">
        <v>2.73</v>
      </c>
      <c r="C4163" s="7">
        <v>2.7</v>
      </c>
      <c r="D4163" s="6">
        <f t="shared" ref="D4163:D4226" si="65">EOMONTH(A4163,0)</f>
        <v>41547</v>
      </c>
    </row>
    <row r="4164" spans="1:4" x14ac:dyDescent="0.25">
      <c r="A4164" s="6">
        <v>41521</v>
      </c>
      <c r="B4164" s="7">
        <v>2.73</v>
      </c>
      <c r="C4164" s="7">
        <v>2.7</v>
      </c>
      <c r="D4164" s="6">
        <f t="shared" si="65"/>
        <v>41547</v>
      </c>
    </row>
    <row r="4165" spans="1:4" x14ac:dyDescent="0.25">
      <c r="A4165" s="6">
        <v>41522</v>
      </c>
      <c r="B4165" s="7">
        <v>2.73</v>
      </c>
      <c r="C4165" s="7">
        <v>2.7</v>
      </c>
      <c r="D4165" s="6">
        <f t="shared" si="65"/>
        <v>41547</v>
      </c>
    </row>
    <row r="4166" spans="1:4" x14ac:dyDescent="0.25">
      <c r="A4166" s="6">
        <v>41523</v>
      </c>
      <c r="B4166" s="7">
        <v>2.73</v>
      </c>
      <c r="C4166" s="7">
        <v>2.7</v>
      </c>
      <c r="D4166" s="6">
        <f t="shared" si="65"/>
        <v>41547</v>
      </c>
    </row>
    <row r="4167" spans="1:4" x14ac:dyDescent="0.25">
      <c r="A4167" s="6">
        <v>41526</v>
      </c>
      <c r="B4167" s="7">
        <v>2.73</v>
      </c>
      <c r="C4167" s="7">
        <v>2.7</v>
      </c>
      <c r="D4167" s="6">
        <f t="shared" si="65"/>
        <v>41547</v>
      </c>
    </row>
    <row r="4168" spans="1:4" x14ac:dyDescent="0.25">
      <c r="A4168" s="6">
        <v>41527</v>
      </c>
      <c r="B4168" s="7">
        <v>2.73</v>
      </c>
      <c r="C4168" s="7">
        <v>2.7</v>
      </c>
      <c r="D4168" s="6">
        <f t="shared" si="65"/>
        <v>41547</v>
      </c>
    </row>
    <row r="4169" spans="1:4" x14ac:dyDescent="0.25">
      <c r="A4169" s="6">
        <v>41528</v>
      </c>
      <c r="B4169" s="7">
        <v>2.73</v>
      </c>
      <c r="C4169" s="7">
        <v>2.7</v>
      </c>
      <c r="D4169" s="6">
        <f t="shared" si="65"/>
        <v>41547</v>
      </c>
    </row>
    <row r="4170" spans="1:4" x14ac:dyDescent="0.25">
      <c r="A4170" s="6">
        <v>41529</v>
      </c>
      <c r="B4170" s="7">
        <v>2.73</v>
      </c>
      <c r="C4170" s="7">
        <v>2.7</v>
      </c>
      <c r="D4170" s="6">
        <f t="shared" si="65"/>
        <v>41547</v>
      </c>
    </row>
    <row r="4171" spans="1:4" x14ac:dyDescent="0.25">
      <c r="A4171" s="6">
        <v>41530</v>
      </c>
      <c r="B4171" s="7">
        <v>2.73</v>
      </c>
      <c r="C4171" s="7">
        <v>2.7</v>
      </c>
      <c r="D4171" s="6">
        <f t="shared" si="65"/>
        <v>41547</v>
      </c>
    </row>
    <row r="4172" spans="1:4" x14ac:dyDescent="0.25">
      <c r="A4172" s="6">
        <v>41533</v>
      </c>
      <c r="B4172" s="7">
        <v>2.73</v>
      </c>
      <c r="C4172" s="7">
        <v>2.7</v>
      </c>
      <c r="D4172" s="6">
        <f t="shared" si="65"/>
        <v>41547</v>
      </c>
    </row>
    <row r="4173" spans="1:4" x14ac:dyDescent="0.25">
      <c r="A4173" s="6">
        <v>41534</v>
      </c>
      <c r="B4173" s="7">
        <v>2.73</v>
      </c>
      <c r="C4173" s="7">
        <v>2.7</v>
      </c>
      <c r="D4173" s="6">
        <f t="shared" si="65"/>
        <v>41547</v>
      </c>
    </row>
    <row r="4174" spans="1:4" x14ac:dyDescent="0.25">
      <c r="A4174" s="6">
        <v>41535</v>
      </c>
      <c r="B4174" s="7">
        <v>2.73</v>
      </c>
      <c r="C4174" s="7">
        <v>2.7</v>
      </c>
      <c r="D4174" s="6">
        <f t="shared" si="65"/>
        <v>41547</v>
      </c>
    </row>
    <row r="4175" spans="1:4" x14ac:dyDescent="0.25">
      <c r="A4175" s="6">
        <v>41536</v>
      </c>
      <c r="B4175" s="7">
        <v>2.73</v>
      </c>
      <c r="C4175" s="7">
        <v>2.7</v>
      </c>
      <c r="D4175" s="6">
        <f t="shared" si="65"/>
        <v>41547</v>
      </c>
    </row>
    <row r="4176" spans="1:4" x14ac:dyDescent="0.25">
      <c r="A4176" s="6">
        <v>41537</v>
      </c>
      <c r="B4176" s="7">
        <v>2.72</v>
      </c>
      <c r="C4176" s="7">
        <v>2.68</v>
      </c>
      <c r="D4176" s="6">
        <f t="shared" si="65"/>
        <v>41547</v>
      </c>
    </row>
    <row r="4177" spans="1:4" x14ac:dyDescent="0.25">
      <c r="A4177" s="6">
        <v>41540</v>
      </c>
      <c r="B4177" s="7">
        <v>2.71</v>
      </c>
      <c r="C4177" s="7">
        <v>2.67</v>
      </c>
      <c r="D4177" s="6">
        <f t="shared" si="65"/>
        <v>41547</v>
      </c>
    </row>
    <row r="4178" spans="1:4" x14ac:dyDescent="0.25">
      <c r="A4178" s="6">
        <v>41541</v>
      </c>
      <c r="B4178" s="7">
        <v>2.7</v>
      </c>
      <c r="C4178" s="7">
        <v>2.67</v>
      </c>
      <c r="D4178" s="6">
        <f t="shared" si="65"/>
        <v>41547</v>
      </c>
    </row>
    <row r="4179" spans="1:4" x14ac:dyDescent="0.25">
      <c r="A4179" s="6">
        <v>41542</v>
      </c>
      <c r="B4179" s="7">
        <v>2.7</v>
      </c>
      <c r="C4179" s="7">
        <v>2.67</v>
      </c>
      <c r="D4179" s="6">
        <f t="shared" si="65"/>
        <v>41547</v>
      </c>
    </row>
    <row r="4180" spans="1:4" x14ac:dyDescent="0.25">
      <c r="A4180" s="6">
        <v>41543</v>
      </c>
      <c r="B4180" s="7">
        <v>2.71</v>
      </c>
      <c r="C4180" s="7">
        <v>2.67</v>
      </c>
      <c r="D4180" s="6">
        <f t="shared" si="65"/>
        <v>41547</v>
      </c>
    </row>
    <row r="4181" spans="1:4" x14ac:dyDescent="0.25">
      <c r="A4181" s="6">
        <v>41544</v>
      </c>
      <c r="B4181" s="7">
        <v>2.7</v>
      </c>
      <c r="C4181" s="7">
        <v>2.67</v>
      </c>
      <c r="D4181" s="6">
        <f t="shared" si="65"/>
        <v>41547</v>
      </c>
    </row>
    <row r="4182" spans="1:4" x14ac:dyDescent="0.25">
      <c r="A4182" s="6">
        <v>41547</v>
      </c>
      <c r="B4182" s="7">
        <v>2.71</v>
      </c>
      <c r="C4182" s="7">
        <v>2.67</v>
      </c>
      <c r="D4182" s="6">
        <f t="shared" si="65"/>
        <v>41547</v>
      </c>
    </row>
    <row r="4183" spans="1:4" x14ac:dyDescent="0.25">
      <c r="A4183" s="6">
        <v>41548</v>
      </c>
      <c r="B4183" s="7">
        <v>2.71</v>
      </c>
      <c r="C4183" s="7">
        <v>2.67</v>
      </c>
      <c r="D4183" s="6">
        <f t="shared" si="65"/>
        <v>41578</v>
      </c>
    </row>
    <row r="4184" spans="1:4" x14ac:dyDescent="0.25">
      <c r="A4184" s="6">
        <v>41549</v>
      </c>
      <c r="B4184" s="7">
        <v>2.71</v>
      </c>
      <c r="C4184" s="7">
        <v>2.68</v>
      </c>
      <c r="D4184" s="6">
        <f t="shared" si="65"/>
        <v>41578</v>
      </c>
    </row>
    <row r="4185" spans="1:4" x14ac:dyDescent="0.25">
      <c r="A4185" s="6">
        <v>41550</v>
      </c>
      <c r="B4185" s="7">
        <v>2.71</v>
      </c>
      <c r="C4185" s="7">
        <v>2.68</v>
      </c>
      <c r="D4185" s="6">
        <f t="shared" si="65"/>
        <v>41578</v>
      </c>
    </row>
    <row r="4186" spans="1:4" x14ac:dyDescent="0.25">
      <c r="A4186" s="6">
        <v>41551</v>
      </c>
      <c r="B4186" s="7">
        <v>2.71</v>
      </c>
      <c r="C4186" s="7">
        <v>2.68</v>
      </c>
      <c r="D4186" s="6">
        <f t="shared" si="65"/>
        <v>41578</v>
      </c>
    </row>
    <row r="4187" spans="1:4" x14ac:dyDescent="0.25">
      <c r="A4187" s="6">
        <v>41554</v>
      </c>
      <c r="B4187" s="7">
        <v>2.71</v>
      </c>
      <c r="C4187" s="7">
        <v>2.68</v>
      </c>
      <c r="D4187" s="6">
        <f t="shared" si="65"/>
        <v>41578</v>
      </c>
    </row>
    <row r="4188" spans="1:4" x14ac:dyDescent="0.25">
      <c r="A4188" s="6">
        <v>41555</v>
      </c>
      <c r="B4188" s="7">
        <v>2.71</v>
      </c>
      <c r="C4188" s="7">
        <v>2.68</v>
      </c>
      <c r="D4188" s="6">
        <f t="shared" si="65"/>
        <v>41578</v>
      </c>
    </row>
    <row r="4189" spans="1:4" x14ac:dyDescent="0.25">
      <c r="A4189" s="6">
        <v>41556</v>
      </c>
      <c r="B4189" s="7">
        <v>2.71</v>
      </c>
      <c r="C4189" s="7">
        <v>2.68</v>
      </c>
      <c r="D4189" s="6">
        <f t="shared" si="65"/>
        <v>41578</v>
      </c>
    </row>
    <row r="4190" spans="1:4" x14ac:dyDescent="0.25">
      <c r="A4190" s="6">
        <v>41557</v>
      </c>
      <c r="B4190" s="7">
        <v>2.71</v>
      </c>
      <c r="C4190" s="7">
        <v>2.68</v>
      </c>
      <c r="D4190" s="6">
        <f t="shared" si="65"/>
        <v>41578</v>
      </c>
    </row>
    <row r="4191" spans="1:4" x14ac:dyDescent="0.25">
      <c r="A4191" s="6">
        <v>41558</v>
      </c>
      <c r="B4191" s="7">
        <v>2.71</v>
      </c>
      <c r="C4191" s="7">
        <v>2.68</v>
      </c>
      <c r="D4191" s="6">
        <f t="shared" si="65"/>
        <v>41578</v>
      </c>
    </row>
    <row r="4192" spans="1:4" x14ac:dyDescent="0.25">
      <c r="A4192" s="6">
        <v>41561</v>
      </c>
      <c r="B4192" s="7">
        <v>2.71</v>
      </c>
      <c r="C4192" s="7">
        <v>2.68</v>
      </c>
      <c r="D4192" s="6">
        <f t="shared" si="65"/>
        <v>41578</v>
      </c>
    </row>
    <row r="4193" spans="1:4" x14ac:dyDescent="0.25">
      <c r="A4193" s="6">
        <v>41562</v>
      </c>
      <c r="B4193" s="7">
        <v>2.71</v>
      </c>
      <c r="C4193" s="7">
        <v>2.67</v>
      </c>
      <c r="D4193" s="6">
        <f t="shared" si="65"/>
        <v>41578</v>
      </c>
    </row>
    <row r="4194" spans="1:4" x14ac:dyDescent="0.25">
      <c r="A4194" s="6">
        <v>41563</v>
      </c>
      <c r="B4194" s="7">
        <v>2.71</v>
      </c>
      <c r="C4194" s="7">
        <v>2.67</v>
      </c>
      <c r="D4194" s="6">
        <f t="shared" si="65"/>
        <v>41578</v>
      </c>
    </row>
    <row r="4195" spans="1:4" x14ac:dyDescent="0.25">
      <c r="A4195" s="6">
        <v>41564</v>
      </c>
      <c r="B4195" s="7">
        <v>2.71</v>
      </c>
      <c r="C4195" s="7">
        <v>2.67</v>
      </c>
      <c r="D4195" s="6">
        <f t="shared" si="65"/>
        <v>41578</v>
      </c>
    </row>
    <row r="4196" spans="1:4" x14ac:dyDescent="0.25">
      <c r="A4196" s="6">
        <v>41565</v>
      </c>
      <c r="B4196" s="7">
        <v>2.7</v>
      </c>
      <c r="C4196" s="7">
        <v>2.67</v>
      </c>
      <c r="D4196" s="6">
        <f t="shared" si="65"/>
        <v>41578</v>
      </c>
    </row>
    <row r="4197" spans="1:4" x14ac:dyDescent="0.25">
      <c r="A4197" s="6">
        <v>41568</v>
      </c>
      <c r="B4197" s="7">
        <v>2.7</v>
      </c>
      <c r="C4197" s="7">
        <v>2.67</v>
      </c>
      <c r="D4197" s="6">
        <f t="shared" si="65"/>
        <v>41578</v>
      </c>
    </row>
    <row r="4198" spans="1:4" x14ac:dyDescent="0.25">
      <c r="A4198" s="6">
        <v>41569</v>
      </c>
      <c r="B4198" s="7">
        <v>2.7</v>
      </c>
      <c r="C4198" s="7">
        <v>2.67</v>
      </c>
      <c r="D4198" s="6">
        <f t="shared" si="65"/>
        <v>41578</v>
      </c>
    </row>
    <row r="4199" spans="1:4" x14ac:dyDescent="0.25">
      <c r="A4199" s="6">
        <v>41570</v>
      </c>
      <c r="B4199" s="7">
        <v>2.7</v>
      </c>
      <c r="C4199" s="7">
        <v>2.66</v>
      </c>
      <c r="D4199" s="6">
        <f t="shared" si="65"/>
        <v>41578</v>
      </c>
    </row>
    <row r="4200" spans="1:4" x14ac:dyDescent="0.25">
      <c r="A4200" s="6">
        <v>41571</v>
      </c>
      <c r="B4200" s="7">
        <v>2.7</v>
      </c>
      <c r="C4200" s="7">
        <v>2.66</v>
      </c>
      <c r="D4200" s="6">
        <f t="shared" si="65"/>
        <v>41578</v>
      </c>
    </row>
    <row r="4201" spans="1:4" x14ac:dyDescent="0.25">
      <c r="A4201" s="6">
        <v>41572</v>
      </c>
      <c r="B4201" s="7">
        <v>2.7</v>
      </c>
      <c r="C4201" s="7">
        <v>2.66</v>
      </c>
      <c r="D4201" s="6">
        <f t="shared" si="65"/>
        <v>41578</v>
      </c>
    </row>
    <row r="4202" spans="1:4" x14ac:dyDescent="0.25">
      <c r="A4202" s="6">
        <v>41575</v>
      </c>
      <c r="B4202" s="7">
        <v>2.7</v>
      </c>
      <c r="C4202" s="7">
        <v>2.66</v>
      </c>
      <c r="D4202" s="6">
        <f t="shared" si="65"/>
        <v>41578</v>
      </c>
    </row>
    <row r="4203" spans="1:4" x14ac:dyDescent="0.25">
      <c r="A4203" s="6">
        <v>41576</v>
      </c>
      <c r="B4203" s="7">
        <v>2.7</v>
      </c>
      <c r="C4203" s="7">
        <v>2.66</v>
      </c>
      <c r="D4203" s="6">
        <f t="shared" si="65"/>
        <v>41578</v>
      </c>
    </row>
    <row r="4204" spans="1:4" x14ac:dyDescent="0.25">
      <c r="A4204" s="6">
        <v>41577</v>
      </c>
      <c r="B4204" s="7">
        <v>2.7</v>
      </c>
      <c r="C4204" s="7">
        <v>2.66</v>
      </c>
      <c r="D4204" s="6">
        <f t="shared" si="65"/>
        <v>41578</v>
      </c>
    </row>
    <row r="4205" spans="1:4" x14ac:dyDescent="0.25">
      <c r="A4205" s="6">
        <v>41578</v>
      </c>
      <c r="B4205" s="7">
        <v>2.7</v>
      </c>
      <c r="C4205" s="7">
        <v>2.66</v>
      </c>
      <c r="D4205" s="6">
        <f t="shared" si="65"/>
        <v>41578</v>
      </c>
    </row>
    <row r="4206" spans="1:4" x14ac:dyDescent="0.25">
      <c r="A4206" s="6">
        <v>41582</v>
      </c>
      <c r="B4206" s="7">
        <v>2.7</v>
      </c>
      <c r="C4206" s="7">
        <v>2.66</v>
      </c>
      <c r="D4206" s="6">
        <f t="shared" si="65"/>
        <v>41608</v>
      </c>
    </row>
    <row r="4207" spans="1:4" x14ac:dyDescent="0.25">
      <c r="A4207" s="6">
        <v>41583</v>
      </c>
      <c r="B4207" s="7">
        <v>2.7</v>
      </c>
      <c r="C4207" s="7">
        <v>2.66</v>
      </c>
      <c r="D4207" s="6">
        <f t="shared" si="65"/>
        <v>41608</v>
      </c>
    </row>
    <row r="4208" spans="1:4" x14ac:dyDescent="0.25">
      <c r="A4208" s="6">
        <v>41584</v>
      </c>
      <c r="B4208" s="7">
        <v>2.7</v>
      </c>
      <c r="C4208" s="7">
        <v>2.66</v>
      </c>
      <c r="D4208" s="6">
        <f t="shared" si="65"/>
        <v>41608</v>
      </c>
    </row>
    <row r="4209" spans="1:4" x14ac:dyDescent="0.25">
      <c r="A4209" s="6">
        <v>41585</v>
      </c>
      <c r="B4209" s="7">
        <v>2.7</v>
      </c>
      <c r="C4209" s="7">
        <v>2.66</v>
      </c>
      <c r="D4209" s="6">
        <f t="shared" si="65"/>
        <v>41608</v>
      </c>
    </row>
    <row r="4210" spans="1:4" x14ac:dyDescent="0.25">
      <c r="A4210" s="6">
        <v>41586</v>
      </c>
      <c r="B4210" s="7">
        <v>2.7</v>
      </c>
      <c r="C4210" s="7">
        <v>2.66</v>
      </c>
      <c r="D4210" s="6">
        <f t="shared" si="65"/>
        <v>41608</v>
      </c>
    </row>
    <row r="4211" spans="1:4" x14ac:dyDescent="0.25">
      <c r="A4211" s="6">
        <v>41590</v>
      </c>
      <c r="B4211" s="7">
        <v>2.7</v>
      </c>
      <c r="C4211" s="7">
        <v>2.66</v>
      </c>
      <c r="D4211" s="6">
        <f t="shared" si="65"/>
        <v>41608</v>
      </c>
    </row>
    <row r="4212" spans="1:4" x14ac:dyDescent="0.25">
      <c r="A4212" s="6">
        <v>41591</v>
      </c>
      <c r="B4212" s="7">
        <v>2.7</v>
      </c>
      <c r="C4212" s="7">
        <v>2.66</v>
      </c>
      <c r="D4212" s="6">
        <f t="shared" si="65"/>
        <v>41608</v>
      </c>
    </row>
    <row r="4213" spans="1:4" x14ac:dyDescent="0.25">
      <c r="A4213" s="6">
        <v>41592</v>
      </c>
      <c r="B4213" s="7">
        <v>2.7</v>
      </c>
      <c r="C4213" s="7">
        <v>2.65</v>
      </c>
      <c r="D4213" s="6">
        <f t="shared" si="65"/>
        <v>41608</v>
      </c>
    </row>
    <row r="4214" spans="1:4" x14ac:dyDescent="0.25">
      <c r="A4214" s="6">
        <v>41593</v>
      </c>
      <c r="B4214" s="7">
        <v>2.7</v>
      </c>
      <c r="C4214" s="7">
        <v>2.65</v>
      </c>
      <c r="D4214" s="6">
        <f t="shared" si="65"/>
        <v>41608</v>
      </c>
    </row>
    <row r="4215" spans="1:4" x14ac:dyDescent="0.25">
      <c r="A4215" s="6">
        <v>41596</v>
      </c>
      <c r="B4215" s="7">
        <v>2.7</v>
      </c>
      <c r="C4215" s="7">
        <v>2.65</v>
      </c>
      <c r="D4215" s="6">
        <f t="shared" si="65"/>
        <v>41608</v>
      </c>
    </row>
    <row r="4216" spans="1:4" x14ac:dyDescent="0.25">
      <c r="A4216" s="6">
        <v>41597</v>
      </c>
      <c r="B4216" s="7">
        <v>2.7</v>
      </c>
      <c r="C4216" s="7">
        <v>2.65</v>
      </c>
      <c r="D4216" s="6">
        <f t="shared" si="65"/>
        <v>41608</v>
      </c>
    </row>
    <row r="4217" spans="1:4" x14ac:dyDescent="0.25">
      <c r="A4217" s="6">
        <v>41598</v>
      </c>
      <c r="B4217" s="7">
        <v>2.7</v>
      </c>
      <c r="C4217" s="7">
        <v>2.65</v>
      </c>
      <c r="D4217" s="6">
        <f t="shared" si="65"/>
        <v>41608</v>
      </c>
    </row>
    <row r="4218" spans="1:4" x14ac:dyDescent="0.25">
      <c r="A4218" s="6">
        <v>41599</v>
      </c>
      <c r="B4218" s="7">
        <v>2.7</v>
      </c>
      <c r="C4218" s="7">
        <v>2.65</v>
      </c>
      <c r="D4218" s="6">
        <f t="shared" si="65"/>
        <v>41608</v>
      </c>
    </row>
    <row r="4219" spans="1:4" x14ac:dyDescent="0.25">
      <c r="A4219" s="6">
        <v>41600</v>
      </c>
      <c r="B4219" s="7">
        <v>2.7</v>
      </c>
      <c r="C4219" s="7">
        <v>2.65</v>
      </c>
      <c r="D4219" s="6">
        <f t="shared" si="65"/>
        <v>41608</v>
      </c>
    </row>
    <row r="4220" spans="1:4" x14ac:dyDescent="0.25">
      <c r="A4220" s="6">
        <v>41603</v>
      </c>
      <c r="B4220" s="7">
        <v>2.7</v>
      </c>
      <c r="C4220" s="7">
        <v>2.65</v>
      </c>
      <c r="D4220" s="6">
        <f t="shared" si="65"/>
        <v>41608</v>
      </c>
    </row>
    <row r="4221" spans="1:4" x14ac:dyDescent="0.25">
      <c r="A4221" s="6">
        <v>41604</v>
      </c>
      <c r="B4221" s="7">
        <v>2.7</v>
      </c>
      <c r="C4221" s="7">
        <v>2.65</v>
      </c>
      <c r="D4221" s="6">
        <f t="shared" si="65"/>
        <v>41608</v>
      </c>
    </row>
    <row r="4222" spans="1:4" x14ac:dyDescent="0.25">
      <c r="A4222" s="6">
        <v>41605</v>
      </c>
      <c r="B4222" s="7">
        <v>2.7</v>
      </c>
      <c r="C4222" s="7">
        <v>2.65</v>
      </c>
      <c r="D4222" s="6">
        <f t="shared" si="65"/>
        <v>41608</v>
      </c>
    </row>
    <row r="4223" spans="1:4" x14ac:dyDescent="0.25">
      <c r="A4223" s="6">
        <v>41606</v>
      </c>
      <c r="B4223" s="7">
        <v>2.7</v>
      </c>
      <c r="C4223" s="7">
        <v>2.65</v>
      </c>
      <c r="D4223" s="6">
        <f t="shared" si="65"/>
        <v>41608</v>
      </c>
    </row>
    <row r="4224" spans="1:4" x14ac:dyDescent="0.25">
      <c r="A4224" s="6">
        <v>41607</v>
      </c>
      <c r="B4224" s="7">
        <v>2.7</v>
      </c>
      <c r="C4224" s="7">
        <v>2.65</v>
      </c>
      <c r="D4224" s="6">
        <f t="shared" si="65"/>
        <v>41608</v>
      </c>
    </row>
    <row r="4225" spans="1:4" x14ac:dyDescent="0.25">
      <c r="A4225" s="6">
        <v>41610</v>
      </c>
      <c r="B4225" s="7">
        <v>2.7</v>
      </c>
      <c r="C4225" s="7">
        <v>2.65</v>
      </c>
      <c r="D4225" s="6">
        <f t="shared" si="65"/>
        <v>41639</v>
      </c>
    </row>
    <row r="4226" spans="1:4" x14ac:dyDescent="0.25">
      <c r="A4226" s="6">
        <v>41611</v>
      </c>
      <c r="B4226" s="7">
        <v>2.7</v>
      </c>
      <c r="C4226" s="7">
        <v>2.65</v>
      </c>
      <c r="D4226" s="6">
        <f t="shared" si="65"/>
        <v>41639</v>
      </c>
    </row>
    <row r="4227" spans="1:4" x14ac:dyDescent="0.25">
      <c r="A4227" s="6">
        <v>41612</v>
      </c>
      <c r="B4227" s="7">
        <v>2.69</v>
      </c>
      <c r="C4227" s="7">
        <v>2.65</v>
      </c>
      <c r="D4227" s="6">
        <f t="shared" ref="D4227:D4290" si="66">EOMONTH(A4227,0)</f>
        <v>41639</v>
      </c>
    </row>
    <row r="4228" spans="1:4" x14ac:dyDescent="0.25">
      <c r="A4228" s="6">
        <v>41613</v>
      </c>
      <c r="B4228" s="7">
        <v>2.69</v>
      </c>
      <c r="C4228" s="7">
        <v>2.65</v>
      </c>
      <c r="D4228" s="6">
        <f t="shared" si="66"/>
        <v>41639</v>
      </c>
    </row>
    <row r="4229" spans="1:4" x14ac:dyDescent="0.25">
      <c r="A4229" s="6">
        <v>41614</v>
      </c>
      <c r="B4229" s="7">
        <v>2.7</v>
      </c>
      <c r="C4229" s="7">
        <v>2.65</v>
      </c>
      <c r="D4229" s="6">
        <f t="shared" si="66"/>
        <v>41639</v>
      </c>
    </row>
    <row r="4230" spans="1:4" x14ac:dyDescent="0.25">
      <c r="A4230" s="6">
        <v>41617</v>
      </c>
      <c r="B4230" s="7">
        <v>2.7</v>
      </c>
      <c r="C4230" s="7">
        <v>2.65</v>
      </c>
      <c r="D4230" s="6">
        <f t="shared" si="66"/>
        <v>41639</v>
      </c>
    </row>
    <row r="4231" spans="1:4" x14ac:dyDescent="0.25">
      <c r="A4231" s="6">
        <v>41618</v>
      </c>
      <c r="B4231" s="7">
        <v>2.7</v>
      </c>
      <c r="C4231" s="7">
        <v>2.65</v>
      </c>
      <c r="D4231" s="6">
        <f t="shared" si="66"/>
        <v>41639</v>
      </c>
    </row>
    <row r="4232" spans="1:4" x14ac:dyDescent="0.25">
      <c r="A4232" s="6">
        <v>41619</v>
      </c>
      <c r="B4232" s="7">
        <v>2.7</v>
      </c>
      <c r="C4232" s="7">
        <v>2.65</v>
      </c>
      <c r="D4232" s="6">
        <f t="shared" si="66"/>
        <v>41639</v>
      </c>
    </row>
    <row r="4233" spans="1:4" x14ac:dyDescent="0.25">
      <c r="A4233" s="6">
        <v>41620</v>
      </c>
      <c r="B4233" s="7">
        <v>2.7</v>
      </c>
      <c r="C4233" s="7">
        <v>2.65</v>
      </c>
      <c r="D4233" s="6">
        <f t="shared" si="66"/>
        <v>41639</v>
      </c>
    </row>
    <row r="4234" spans="1:4" x14ac:dyDescent="0.25">
      <c r="A4234" s="6">
        <v>41621</v>
      </c>
      <c r="B4234" s="7">
        <v>2.7</v>
      </c>
      <c r="C4234" s="7">
        <v>2.65</v>
      </c>
      <c r="D4234" s="6">
        <f t="shared" si="66"/>
        <v>41639</v>
      </c>
    </row>
    <row r="4235" spans="1:4" x14ac:dyDescent="0.25">
      <c r="A4235" s="6">
        <v>41624</v>
      </c>
      <c r="B4235" s="7">
        <v>2.7</v>
      </c>
      <c r="C4235" s="7">
        <v>2.65</v>
      </c>
      <c r="D4235" s="6">
        <f t="shared" si="66"/>
        <v>41639</v>
      </c>
    </row>
    <row r="4236" spans="1:4" x14ac:dyDescent="0.25">
      <c r="A4236" s="6">
        <v>41625</v>
      </c>
      <c r="B4236" s="7">
        <v>2.7</v>
      </c>
      <c r="C4236" s="7">
        <v>2.65</v>
      </c>
      <c r="D4236" s="6">
        <f t="shared" si="66"/>
        <v>41639</v>
      </c>
    </row>
    <row r="4237" spans="1:4" x14ac:dyDescent="0.25">
      <c r="A4237" s="6">
        <v>41626</v>
      </c>
      <c r="B4237" s="7">
        <v>2.7</v>
      </c>
      <c r="C4237" s="7">
        <v>2.68</v>
      </c>
      <c r="D4237" s="6">
        <f t="shared" si="66"/>
        <v>41639</v>
      </c>
    </row>
    <row r="4238" spans="1:4" x14ac:dyDescent="0.25">
      <c r="A4238" s="6">
        <v>41627</v>
      </c>
      <c r="B4238" s="7">
        <v>2.71</v>
      </c>
      <c r="C4238" s="7">
        <v>2.69</v>
      </c>
      <c r="D4238" s="6">
        <f t="shared" si="66"/>
        <v>41639</v>
      </c>
    </row>
    <row r="4239" spans="1:4" x14ac:dyDescent="0.25">
      <c r="A4239" s="6">
        <v>41628</v>
      </c>
      <c r="B4239" s="7">
        <v>2.72</v>
      </c>
      <c r="C4239" s="7">
        <v>2.7</v>
      </c>
      <c r="D4239" s="6">
        <f t="shared" si="66"/>
        <v>41639</v>
      </c>
    </row>
    <row r="4240" spans="1:4" x14ac:dyDescent="0.25">
      <c r="A4240" s="6">
        <v>41631</v>
      </c>
      <c r="B4240" s="7">
        <v>2.72</v>
      </c>
      <c r="C4240" s="7">
        <v>2.71</v>
      </c>
      <c r="D4240" s="6">
        <f t="shared" si="66"/>
        <v>41639</v>
      </c>
    </row>
    <row r="4241" spans="1:4" x14ac:dyDescent="0.25">
      <c r="A4241" s="6">
        <v>41632</v>
      </c>
      <c r="B4241" s="7">
        <v>2.72</v>
      </c>
      <c r="C4241" s="7">
        <v>2.71</v>
      </c>
      <c r="D4241" s="6">
        <f t="shared" si="66"/>
        <v>41639</v>
      </c>
    </row>
    <row r="4242" spans="1:4" x14ac:dyDescent="0.25">
      <c r="A4242" s="6">
        <v>41635</v>
      </c>
      <c r="B4242" s="7">
        <v>2.72</v>
      </c>
      <c r="C4242" s="7">
        <v>2.71</v>
      </c>
      <c r="D4242" s="6">
        <f t="shared" si="66"/>
        <v>41639</v>
      </c>
    </row>
    <row r="4243" spans="1:4" x14ac:dyDescent="0.25">
      <c r="A4243" s="6">
        <v>41638</v>
      </c>
      <c r="B4243" s="7">
        <v>2.72</v>
      </c>
      <c r="C4243" s="7">
        <v>2.71</v>
      </c>
      <c r="D4243" s="6">
        <f t="shared" si="66"/>
        <v>41639</v>
      </c>
    </row>
    <row r="4244" spans="1:4" x14ac:dyDescent="0.25">
      <c r="A4244" s="6">
        <v>41639</v>
      </c>
      <c r="B4244" s="7">
        <v>2.72</v>
      </c>
      <c r="C4244" s="7">
        <v>2.71</v>
      </c>
      <c r="D4244" s="6">
        <f t="shared" si="66"/>
        <v>41639</v>
      </c>
    </row>
    <row r="4245" spans="1:4" x14ac:dyDescent="0.25">
      <c r="A4245" s="6">
        <v>41641</v>
      </c>
      <c r="B4245" s="7">
        <v>2.72</v>
      </c>
      <c r="C4245" s="7">
        <v>2.7</v>
      </c>
      <c r="D4245" s="6">
        <f t="shared" si="66"/>
        <v>41670</v>
      </c>
    </row>
    <row r="4246" spans="1:4" x14ac:dyDescent="0.25">
      <c r="A4246" s="6">
        <v>41642</v>
      </c>
      <c r="B4246" s="7">
        <v>2.72</v>
      </c>
      <c r="C4246" s="7">
        <v>2.7</v>
      </c>
      <c r="D4246" s="6">
        <f t="shared" si="66"/>
        <v>41670</v>
      </c>
    </row>
    <row r="4247" spans="1:4" x14ac:dyDescent="0.25">
      <c r="A4247" s="6">
        <v>41646</v>
      </c>
      <c r="B4247" s="7">
        <v>2.72</v>
      </c>
      <c r="C4247" s="7">
        <v>2.7</v>
      </c>
      <c r="D4247" s="6">
        <f t="shared" si="66"/>
        <v>41670</v>
      </c>
    </row>
    <row r="4248" spans="1:4" x14ac:dyDescent="0.25">
      <c r="A4248" s="6">
        <v>41647</v>
      </c>
      <c r="B4248" s="7">
        <v>2.72</v>
      </c>
      <c r="C4248" s="7">
        <v>2.7</v>
      </c>
      <c r="D4248" s="6">
        <f t="shared" si="66"/>
        <v>41670</v>
      </c>
    </row>
    <row r="4249" spans="1:4" x14ac:dyDescent="0.25">
      <c r="A4249" s="6">
        <v>41648</v>
      </c>
      <c r="B4249" s="7">
        <v>2.72</v>
      </c>
      <c r="C4249" s="7">
        <v>2.7</v>
      </c>
      <c r="D4249" s="6">
        <f t="shared" si="66"/>
        <v>41670</v>
      </c>
    </row>
    <row r="4250" spans="1:4" x14ac:dyDescent="0.25">
      <c r="A4250" s="6">
        <v>41649</v>
      </c>
      <c r="B4250" s="7">
        <v>2.72</v>
      </c>
      <c r="C4250" s="7">
        <v>2.7</v>
      </c>
      <c r="D4250" s="6">
        <f t="shared" si="66"/>
        <v>41670</v>
      </c>
    </row>
    <row r="4251" spans="1:4" x14ac:dyDescent="0.25">
      <c r="A4251" s="6">
        <v>41652</v>
      </c>
      <c r="B4251" s="7">
        <v>2.72</v>
      </c>
      <c r="C4251" s="7">
        <v>2.7</v>
      </c>
      <c r="D4251" s="6">
        <f t="shared" si="66"/>
        <v>41670</v>
      </c>
    </row>
    <row r="4252" spans="1:4" x14ac:dyDescent="0.25">
      <c r="A4252" s="6">
        <v>41653</v>
      </c>
      <c r="B4252" s="7">
        <v>2.72</v>
      </c>
      <c r="C4252" s="7">
        <v>2.7</v>
      </c>
      <c r="D4252" s="6">
        <f t="shared" si="66"/>
        <v>41670</v>
      </c>
    </row>
    <row r="4253" spans="1:4" x14ac:dyDescent="0.25">
      <c r="A4253" s="6">
        <v>41654</v>
      </c>
      <c r="B4253" s="7">
        <v>2.72</v>
      </c>
      <c r="C4253" s="7">
        <v>2.7</v>
      </c>
      <c r="D4253" s="6">
        <f t="shared" si="66"/>
        <v>41670</v>
      </c>
    </row>
    <row r="4254" spans="1:4" x14ac:dyDescent="0.25">
      <c r="A4254" s="6">
        <v>41655</v>
      </c>
      <c r="B4254" s="7">
        <v>2.72</v>
      </c>
      <c r="C4254" s="7">
        <v>2.7</v>
      </c>
      <c r="D4254" s="6">
        <f t="shared" si="66"/>
        <v>41670</v>
      </c>
    </row>
    <row r="4255" spans="1:4" x14ac:dyDescent="0.25">
      <c r="A4255" s="6">
        <v>41656</v>
      </c>
      <c r="B4255" s="7">
        <v>2.72</v>
      </c>
      <c r="C4255" s="7">
        <v>2.7</v>
      </c>
      <c r="D4255" s="6">
        <f t="shared" si="66"/>
        <v>41670</v>
      </c>
    </row>
    <row r="4256" spans="1:4" x14ac:dyDescent="0.25">
      <c r="A4256" s="6">
        <v>41659</v>
      </c>
      <c r="B4256" s="7">
        <v>2.72</v>
      </c>
      <c r="C4256" s="7">
        <v>2.7</v>
      </c>
      <c r="D4256" s="6">
        <f t="shared" si="66"/>
        <v>41670</v>
      </c>
    </row>
    <row r="4257" spans="1:4" x14ac:dyDescent="0.25">
      <c r="A4257" s="6">
        <v>41660</v>
      </c>
      <c r="B4257" s="7">
        <v>2.72</v>
      </c>
      <c r="C4257" s="7">
        <v>2.7</v>
      </c>
      <c r="D4257" s="6">
        <f t="shared" si="66"/>
        <v>41670</v>
      </c>
    </row>
    <row r="4258" spans="1:4" x14ac:dyDescent="0.25">
      <c r="A4258" s="6">
        <v>41661</v>
      </c>
      <c r="B4258" s="7">
        <v>2.72</v>
      </c>
      <c r="C4258" s="7">
        <v>2.7</v>
      </c>
      <c r="D4258" s="6">
        <f t="shared" si="66"/>
        <v>41670</v>
      </c>
    </row>
    <row r="4259" spans="1:4" x14ac:dyDescent="0.25">
      <c r="A4259" s="6">
        <v>41662</v>
      </c>
      <c r="B4259" s="7">
        <v>2.72</v>
      </c>
      <c r="C4259" s="7">
        <v>2.7</v>
      </c>
      <c r="D4259" s="6">
        <f t="shared" si="66"/>
        <v>41670</v>
      </c>
    </row>
    <row r="4260" spans="1:4" x14ac:dyDescent="0.25">
      <c r="A4260" s="6">
        <v>41663</v>
      </c>
      <c r="B4260" s="7">
        <v>2.72</v>
      </c>
      <c r="C4260" s="7">
        <v>2.7</v>
      </c>
      <c r="D4260" s="6">
        <f t="shared" si="66"/>
        <v>41670</v>
      </c>
    </row>
    <row r="4261" spans="1:4" x14ac:dyDescent="0.25">
      <c r="A4261" s="6">
        <v>41666</v>
      </c>
      <c r="B4261" s="7">
        <v>2.72</v>
      </c>
      <c r="C4261" s="7">
        <v>2.7</v>
      </c>
      <c r="D4261" s="6">
        <f t="shared" si="66"/>
        <v>41670</v>
      </c>
    </row>
    <row r="4262" spans="1:4" x14ac:dyDescent="0.25">
      <c r="A4262" s="6">
        <v>41667</v>
      </c>
      <c r="B4262" s="7">
        <v>2.72</v>
      </c>
      <c r="C4262" s="7">
        <v>2.7</v>
      </c>
      <c r="D4262" s="6">
        <f t="shared" si="66"/>
        <v>41670</v>
      </c>
    </row>
    <row r="4263" spans="1:4" x14ac:dyDescent="0.25">
      <c r="A4263" s="6">
        <v>41668</v>
      </c>
      <c r="B4263" s="7">
        <v>2.72</v>
      </c>
      <c r="C4263" s="7">
        <v>2.7</v>
      </c>
      <c r="D4263" s="6">
        <f t="shared" si="66"/>
        <v>41670</v>
      </c>
    </row>
    <row r="4264" spans="1:4" x14ac:dyDescent="0.25">
      <c r="A4264" s="6">
        <v>41669</v>
      </c>
      <c r="B4264" s="7">
        <v>2.72</v>
      </c>
      <c r="C4264" s="7">
        <v>2.7</v>
      </c>
      <c r="D4264" s="6">
        <f t="shared" si="66"/>
        <v>41670</v>
      </c>
    </row>
    <row r="4265" spans="1:4" x14ac:dyDescent="0.25">
      <c r="A4265" s="6">
        <v>41670</v>
      </c>
      <c r="B4265" s="7">
        <v>2.73</v>
      </c>
      <c r="C4265" s="7">
        <v>2.71</v>
      </c>
      <c r="D4265" s="6">
        <f t="shared" si="66"/>
        <v>41670</v>
      </c>
    </row>
    <row r="4266" spans="1:4" x14ac:dyDescent="0.25">
      <c r="A4266" s="6">
        <v>41673</v>
      </c>
      <c r="B4266" s="7">
        <v>2.73</v>
      </c>
      <c r="C4266" s="7">
        <v>2.71</v>
      </c>
      <c r="D4266" s="6">
        <f t="shared" si="66"/>
        <v>41698</v>
      </c>
    </row>
    <row r="4267" spans="1:4" x14ac:dyDescent="0.25">
      <c r="A4267" s="6">
        <v>41674</v>
      </c>
      <c r="B4267" s="7">
        <v>2.73</v>
      </c>
      <c r="C4267" s="7">
        <v>2.71</v>
      </c>
      <c r="D4267" s="6">
        <f t="shared" si="66"/>
        <v>41698</v>
      </c>
    </row>
    <row r="4268" spans="1:4" x14ac:dyDescent="0.25">
      <c r="A4268" s="6">
        <v>41675</v>
      </c>
      <c r="B4268" s="7">
        <v>2.73</v>
      </c>
      <c r="C4268" s="7">
        <v>2.71</v>
      </c>
      <c r="D4268" s="6">
        <f t="shared" si="66"/>
        <v>41698</v>
      </c>
    </row>
    <row r="4269" spans="1:4" x14ac:dyDescent="0.25">
      <c r="A4269" s="6">
        <v>41676</v>
      </c>
      <c r="B4269" s="7">
        <v>2.73</v>
      </c>
      <c r="C4269" s="7">
        <v>2.71</v>
      </c>
      <c r="D4269" s="6">
        <f t="shared" si="66"/>
        <v>41698</v>
      </c>
    </row>
    <row r="4270" spans="1:4" x14ac:dyDescent="0.25">
      <c r="A4270" s="6">
        <v>41677</v>
      </c>
      <c r="B4270" s="7">
        <v>2.73</v>
      </c>
      <c r="C4270" s="7">
        <v>2.71</v>
      </c>
      <c r="D4270" s="6">
        <f t="shared" si="66"/>
        <v>41698</v>
      </c>
    </row>
    <row r="4271" spans="1:4" x14ac:dyDescent="0.25">
      <c r="A4271" s="6">
        <v>41680</v>
      </c>
      <c r="B4271" s="7">
        <v>2.73</v>
      </c>
      <c r="C4271" s="7">
        <v>2.71</v>
      </c>
      <c r="D4271" s="6">
        <f t="shared" si="66"/>
        <v>41698</v>
      </c>
    </row>
    <row r="4272" spans="1:4" x14ac:dyDescent="0.25">
      <c r="A4272" s="6">
        <v>41681</v>
      </c>
      <c r="B4272" s="7">
        <v>2.73</v>
      </c>
      <c r="C4272" s="7">
        <v>2.71</v>
      </c>
      <c r="D4272" s="6">
        <f t="shared" si="66"/>
        <v>41698</v>
      </c>
    </row>
    <row r="4273" spans="1:4" x14ac:dyDescent="0.25">
      <c r="A4273" s="6">
        <v>41682</v>
      </c>
      <c r="B4273" s="7">
        <v>2.74</v>
      </c>
      <c r="C4273" s="7">
        <v>2.71</v>
      </c>
      <c r="D4273" s="6">
        <f t="shared" si="66"/>
        <v>41698</v>
      </c>
    </row>
    <row r="4274" spans="1:4" x14ac:dyDescent="0.25">
      <c r="A4274" s="6">
        <v>41683</v>
      </c>
      <c r="B4274" s="7">
        <v>2.74</v>
      </c>
      <c r="C4274" s="7">
        <v>2.71</v>
      </c>
      <c r="D4274" s="6">
        <f t="shared" si="66"/>
        <v>41698</v>
      </c>
    </row>
    <row r="4275" spans="1:4" x14ac:dyDescent="0.25">
      <c r="A4275" s="6">
        <v>41684</v>
      </c>
      <c r="B4275" s="7">
        <v>2.74</v>
      </c>
      <c r="C4275" s="7">
        <v>2.71</v>
      </c>
      <c r="D4275" s="6">
        <f t="shared" si="66"/>
        <v>41698</v>
      </c>
    </row>
    <row r="4276" spans="1:4" x14ac:dyDescent="0.25">
      <c r="A4276" s="6">
        <v>41687</v>
      </c>
      <c r="B4276" s="7">
        <v>2.74</v>
      </c>
      <c r="C4276" s="7">
        <v>2.71</v>
      </c>
      <c r="D4276" s="6">
        <f t="shared" si="66"/>
        <v>41698</v>
      </c>
    </row>
    <row r="4277" spans="1:4" x14ac:dyDescent="0.25">
      <c r="A4277" s="6">
        <v>41688</v>
      </c>
      <c r="B4277" s="7">
        <v>2.74</v>
      </c>
      <c r="C4277" s="7">
        <v>2.71</v>
      </c>
      <c r="D4277" s="6">
        <f t="shared" si="66"/>
        <v>41698</v>
      </c>
    </row>
    <row r="4278" spans="1:4" x14ac:dyDescent="0.25">
      <c r="A4278" s="6">
        <v>41689</v>
      </c>
      <c r="B4278" s="7">
        <v>2.74</v>
      </c>
      <c r="C4278" s="7">
        <v>2.71</v>
      </c>
      <c r="D4278" s="6">
        <f t="shared" si="66"/>
        <v>41698</v>
      </c>
    </row>
    <row r="4279" spans="1:4" x14ac:dyDescent="0.25">
      <c r="A4279" s="6">
        <v>41690</v>
      </c>
      <c r="B4279" s="7">
        <v>2.74</v>
      </c>
      <c r="C4279" s="7">
        <v>2.71</v>
      </c>
      <c r="D4279" s="6">
        <f t="shared" si="66"/>
        <v>41698</v>
      </c>
    </row>
    <row r="4280" spans="1:4" x14ac:dyDescent="0.25">
      <c r="A4280" s="6">
        <v>41691</v>
      </c>
      <c r="B4280" s="7">
        <v>2.74</v>
      </c>
      <c r="C4280" s="7">
        <v>2.71</v>
      </c>
      <c r="D4280" s="6">
        <f t="shared" si="66"/>
        <v>41698</v>
      </c>
    </row>
    <row r="4281" spans="1:4" x14ac:dyDescent="0.25">
      <c r="A4281" s="6">
        <v>41694</v>
      </c>
      <c r="B4281" s="7">
        <v>2.74</v>
      </c>
      <c r="C4281" s="7">
        <v>2.71</v>
      </c>
      <c r="D4281" s="6">
        <f t="shared" si="66"/>
        <v>41698</v>
      </c>
    </row>
    <row r="4282" spans="1:4" x14ac:dyDescent="0.25">
      <c r="A4282" s="6">
        <v>41695</v>
      </c>
      <c r="B4282" s="7">
        <v>2.74</v>
      </c>
      <c r="C4282" s="7">
        <v>2.71</v>
      </c>
      <c r="D4282" s="6">
        <f t="shared" si="66"/>
        <v>41698</v>
      </c>
    </row>
    <row r="4283" spans="1:4" x14ac:dyDescent="0.25">
      <c r="A4283" s="6">
        <v>41696</v>
      </c>
      <c r="B4283" s="7">
        <v>2.74</v>
      </c>
      <c r="C4283" s="7">
        <v>2.71</v>
      </c>
      <c r="D4283" s="6">
        <f t="shared" si="66"/>
        <v>41698</v>
      </c>
    </row>
    <row r="4284" spans="1:4" x14ac:dyDescent="0.25">
      <c r="A4284" s="6">
        <v>41697</v>
      </c>
      <c r="B4284" s="7">
        <v>2.74</v>
      </c>
      <c r="C4284" s="7">
        <v>2.71</v>
      </c>
      <c r="D4284" s="6">
        <f t="shared" si="66"/>
        <v>41698</v>
      </c>
    </row>
    <row r="4285" spans="1:4" x14ac:dyDescent="0.25">
      <c r="A4285" s="6">
        <v>41698</v>
      </c>
      <c r="B4285" s="7">
        <v>2.74</v>
      </c>
      <c r="C4285" s="7">
        <v>2.71</v>
      </c>
      <c r="D4285" s="6">
        <f t="shared" si="66"/>
        <v>41698</v>
      </c>
    </row>
    <row r="4286" spans="1:4" x14ac:dyDescent="0.25">
      <c r="A4286" s="6">
        <v>41701</v>
      </c>
      <c r="B4286" s="7">
        <v>2.74</v>
      </c>
      <c r="C4286" s="7">
        <v>2.71</v>
      </c>
      <c r="D4286" s="6">
        <f t="shared" si="66"/>
        <v>41729</v>
      </c>
    </row>
    <row r="4287" spans="1:4" x14ac:dyDescent="0.25">
      <c r="A4287" s="6">
        <v>41702</v>
      </c>
      <c r="B4287" s="7">
        <v>2.74</v>
      </c>
      <c r="C4287" s="7">
        <v>2.71</v>
      </c>
      <c r="D4287" s="6">
        <f t="shared" si="66"/>
        <v>41729</v>
      </c>
    </row>
    <row r="4288" spans="1:4" x14ac:dyDescent="0.25">
      <c r="A4288" s="6">
        <v>41703</v>
      </c>
      <c r="B4288" s="7">
        <v>2.74</v>
      </c>
      <c r="C4288" s="7">
        <v>2.71</v>
      </c>
      <c r="D4288" s="6">
        <f t="shared" si="66"/>
        <v>41729</v>
      </c>
    </row>
    <row r="4289" spans="1:4" x14ac:dyDescent="0.25">
      <c r="A4289" s="6">
        <v>41704</v>
      </c>
      <c r="B4289" s="7">
        <v>2.74</v>
      </c>
      <c r="C4289" s="7">
        <v>2.71</v>
      </c>
      <c r="D4289" s="6">
        <f t="shared" si="66"/>
        <v>41729</v>
      </c>
    </row>
    <row r="4290" spans="1:4" x14ac:dyDescent="0.25">
      <c r="A4290" s="6">
        <v>41705</v>
      </c>
      <c r="B4290" s="7">
        <v>2.74</v>
      </c>
      <c r="C4290" s="7">
        <v>2.71</v>
      </c>
      <c r="D4290" s="6">
        <f t="shared" si="66"/>
        <v>41729</v>
      </c>
    </row>
    <row r="4291" spans="1:4" x14ac:dyDescent="0.25">
      <c r="A4291" s="6">
        <v>41708</v>
      </c>
      <c r="B4291" s="7">
        <v>2.74</v>
      </c>
      <c r="C4291" s="7">
        <v>2.71</v>
      </c>
      <c r="D4291" s="6">
        <f t="shared" ref="D4291:D4354" si="67">EOMONTH(A4291,0)</f>
        <v>41729</v>
      </c>
    </row>
    <row r="4292" spans="1:4" x14ac:dyDescent="0.25">
      <c r="A4292" s="6">
        <v>41709</v>
      </c>
      <c r="B4292" s="7">
        <v>2.74</v>
      </c>
      <c r="C4292" s="7">
        <v>2.71</v>
      </c>
      <c r="D4292" s="6">
        <f t="shared" si="67"/>
        <v>41729</v>
      </c>
    </row>
    <row r="4293" spans="1:4" x14ac:dyDescent="0.25">
      <c r="A4293" s="6">
        <v>41710</v>
      </c>
      <c r="B4293" s="7">
        <v>2.74</v>
      </c>
      <c r="C4293" s="7">
        <v>2.71</v>
      </c>
      <c r="D4293" s="6">
        <f t="shared" si="67"/>
        <v>41729</v>
      </c>
    </row>
    <row r="4294" spans="1:4" x14ac:dyDescent="0.25">
      <c r="A4294" s="6">
        <v>41711</v>
      </c>
      <c r="B4294" s="7">
        <v>2.74</v>
      </c>
      <c r="C4294" s="7">
        <v>2.71</v>
      </c>
      <c r="D4294" s="6">
        <f t="shared" si="67"/>
        <v>41729</v>
      </c>
    </row>
    <row r="4295" spans="1:4" x14ac:dyDescent="0.25">
      <c r="A4295" s="6">
        <v>41712</v>
      </c>
      <c r="B4295" s="7">
        <v>2.74</v>
      </c>
      <c r="C4295" s="7">
        <v>2.71</v>
      </c>
      <c r="D4295" s="6">
        <f t="shared" si="67"/>
        <v>41729</v>
      </c>
    </row>
    <row r="4296" spans="1:4" x14ac:dyDescent="0.25">
      <c r="A4296" s="6">
        <v>41715</v>
      </c>
      <c r="B4296" s="7">
        <v>2.74</v>
      </c>
      <c r="C4296" s="7">
        <v>2.71</v>
      </c>
      <c r="D4296" s="6">
        <f t="shared" si="67"/>
        <v>41729</v>
      </c>
    </row>
    <row r="4297" spans="1:4" x14ac:dyDescent="0.25">
      <c r="A4297" s="6">
        <v>41716</v>
      </c>
      <c r="B4297" s="7">
        <v>2.74</v>
      </c>
      <c r="C4297" s="7">
        <v>2.71</v>
      </c>
      <c r="D4297" s="6">
        <f t="shared" si="67"/>
        <v>41729</v>
      </c>
    </row>
    <row r="4298" spans="1:4" x14ac:dyDescent="0.25">
      <c r="A4298" s="6">
        <v>41717</v>
      </c>
      <c r="B4298" s="7">
        <v>2.74</v>
      </c>
      <c r="C4298" s="7">
        <v>2.71</v>
      </c>
      <c r="D4298" s="6">
        <f t="shared" si="67"/>
        <v>41729</v>
      </c>
    </row>
    <row r="4299" spans="1:4" x14ac:dyDescent="0.25">
      <c r="A4299" s="6">
        <v>41718</v>
      </c>
      <c r="B4299" s="7">
        <v>2.74</v>
      </c>
      <c r="C4299" s="7">
        <v>2.71</v>
      </c>
      <c r="D4299" s="6">
        <f t="shared" si="67"/>
        <v>41729</v>
      </c>
    </row>
    <row r="4300" spans="1:4" x14ac:dyDescent="0.25">
      <c r="A4300" s="6">
        <v>41719</v>
      </c>
      <c r="B4300" s="7">
        <v>2.74</v>
      </c>
      <c r="C4300" s="7">
        <v>2.71</v>
      </c>
      <c r="D4300" s="6">
        <f t="shared" si="67"/>
        <v>41729</v>
      </c>
    </row>
    <row r="4301" spans="1:4" x14ac:dyDescent="0.25">
      <c r="A4301" s="6">
        <v>41722</v>
      </c>
      <c r="B4301" s="7">
        <v>2.74</v>
      </c>
      <c r="C4301" s="7">
        <v>2.71</v>
      </c>
      <c r="D4301" s="6">
        <f t="shared" si="67"/>
        <v>41729</v>
      </c>
    </row>
    <row r="4302" spans="1:4" x14ac:dyDescent="0.25">
      <c r="A4302" s="6">
        <v>41723</v>
      </c>
      <c r="B4302" s="7">
        <v>2.74</v>
      </c>
      <c r="C4302" s="7">
        <v>2.71</v>
      </c>
      <c r="D4302" s="6">
        <f t="shared" si="67"/>
        <v>41729</v>
      </c>
    </row>
    <row r="4303" spans="1:4" x14ac:dyDescent="0.25">
      <c r="A4303" s="6">
        <v>41724</v>
      </c>
      <c r="B4303" s="7">
        <v>2.74</v>
      </c>
      <c r="C4303" s="7">
        <v>2.71</v>
      </c>
      <c r="D4303" s="6">
        <f t="shared" si="67"/>
        <v>41729</v>
      </c>
    </row>
    <row r="4304" spans="1:4" x14ac:dyDescent="0.25">
      <c r="A4304" s="6">
        <v>41725</v>
      </c>
      <c r="B4304" s="7">
        <v>2.74</v>
      </c>
      <c r="C4304" s="7">
        <v>2.71</v>
      </c>
      <c r="D4304" s="6">
        <f t="shared" si="67"/>
        <v>41729</v>
      </c>
    </row>
    <row r="4305" spans="1:4" x14ac:dyDescent="0.25">
      <c r="A4305" s="6">
        <v>41726</v>
      </c>
      <c r="B4305" s="7">
        <v>2.74</v>
      </c>
      <c r="C4305" s="7">
        <v>2.71</v>
      </c>
      <c r="D4305" s="6">
        <f t="shared" si="67"/>
        <v>41729</v>
      </c>
    </row>
    <row r="4306" spans="1:4" x14ac:dyDescent="0.25">
      <c r="A4306" s="6">
        <v>41729</v>
      </c>
      <c r="B4306" s="7">
        <v>2.74</v>
      </c>
      <c r="C4306" s="7">
        <v>2.71</v>
      </c>
      <c r="D4306" s="6">
        <f t="shared" si="67"/>
        <v>41729</v>
      </c>
    </row>
    <row r="4307" spans="1:4" x14ac:dyDescent="0.25">
      <c r="A4307" s="6">
        <v>41730</v>
      </c>
      <c r="B4307" s="7">
        <v>2.74</v>
      </c>
      <c r="C4307" s="7">
        <v>2.71</v>
      </c>
      <c r="D4307" s="6">
        <f t="shared" si="67"/>
        <v>41759</v>
      </c>
    </row>
    <row r="4308" spans="1:4" x14ac:dyDescent="0.25">
      <c r="A4308" s="6">
        <v>41731</v>
      </c>
      <c r="B4308" s="7">
        <v>2.74</v>
      </c>
      <c r="C4308" s="7">
        <v>2.71</v>
      </c>
      <c r="D4308" s="6">
        <f t="shared" si="67"/>
        <v>41759</v>
      </c>
    </row>
    <row r="4309" spans="1:4" x14ac:dyDescent="0.25">
      <c r="A4309" s="6">
        <v>41732</v>
      </c>
      <c r="B4309" s="7">
        <v>2.74</v>
      </c>
      <c r="C4309" s="7">
        <v>2.72</v>
      </c>
      <c r="D4309" s="6">
        <f t="shared" si="67"/>
        <v>41759</v>
      </c>
    </row>
    <row r="4310" spans="1:4" x14ac:dyDescent="0.25">
      <c r="A4310" s="6">
        <v>41733</v>
      </c>
      <c r="B4310" s="7">
        <v>2.74</v>
      </c>
      <c r="C4310" s="7">
        <v>2.72</v>
      </c>
      <c r="D4310" s="6">
        <f t="shared" si="67"/>
        <v>41759</v>
      </c>
    </row>
    <row r="4311" spans="1:4" x14ac:dyDescent="0.25">
      <c r="A4311" s="6">
        <v>41736</v>
      </c>
      <c r="B4311" s="7">
        <v>2.74</v>
      </c>
      <c r="C4311" s="7">
        <v>2.72</v>
      </c>
      <c r="D4311" s="6">
        <f t="shared" si="67"/>
        <v>41759</v>
      </c>
    </row>
    <row r="4312" spans="1:4" x14ac:dyDescent="0.25">
      <c r="A4312" s="6">
        <v>41737</v>
      </c>
      <c r="B4312" s="7">
        <v>2.74</v>
      </c>
      <c r="C4312" s="7">
        <v>2.72</v>
      </c>
      <c r="D4312" s="6">
        <f t="shared" si="67"/>
        <v>41759</v>
      </c>
    </row>
    <row r="4313" spans="1:4" x14ac:dyDescent="0.25">
      <c r="A4313" s="6">
        <v>41738</v>
      </c>
      <c r="B4313" s="7">
        <v>2.74</v>
      </c>
      <c r="C4313" s="7">
        <v>2.72</v>
      </c>
      <c r="D4313" s="6">
        <f t="shared" si="67"/>
        <v>41759</v>
      </c>
    </row>
    <row r="4314" spans="1:4" x14ac:dyDescent="0.25">
      <c r="A4314" s="6">
        <v>41739</v>
      </c>
      <c r="B4314" s="7">
        <v>2.74</v>
      </c>
      <c r="C4314" s="7">
        <v>2.72</v>
      </c>
      <c r="D4314" s="6">
        <f t="shared" si="67"/>
        <v>41759</v>
      </c>
    </row>
    <row r="4315" spans="1:4" x14ac:dyDescent="0.25">
      <c r="A4315" s="6">
        <v>41740</v>
      </c>
      <c r="B4315" s="7">
        <v>2.74</v>
      </c>
      <c r="C4315" s="7">
        <v>2.72</v>
      </c>
      <c r="D4315" s="6">
        <f t="shared" si="67"/>
        <v>41759</v>
      </c>
    </row>
    <row r="4316" spans="1:4" x14ac:dyDescent="0.25">
      <c r="A4316" s="6">
        <v>41743</v>
      </c>
      <c r="B4316" s="7">
        <v>2.74</v>
      </c>
      <c r="C4316" s="7">
        <v>2.72</v>
      </c>
      <c r="D4316" s="6">
        <f t="shared" si="67"/>
        <v>41759</v>
      </c>
    </row>
    <row r="4317" spans="1:4" x14ac:dyDescent="0.25">
      <c r="A4317" s="6">
        <v>41744</v>
      </c>
      <c r="B4317" s="7">
        <v>2.74</v>
      </c>
      <c r="C4317" s="7">
        <v>2.72</v>
      </c>
      <c r="D4317" s="6">
        <f t="shared" si="67"/>
        <v>41759</v>
      </c>
    </row>
    <row r="4318" spans="1:4" x14ac:dyDescent="0.25">
      <c r="A4318" s="6">
        <v>41745</v>
      </c>
      <c r="B4318" s="7">
        <v>2.74</v>
      </c>
      <c r="C4318" s="7">
        <v>2.72</v>
      </c>
      <c r="D4318" s="6">
        <f t="shared" si="67"/>
        <v>41759</v>
      </c>
    </row>
    <row r="4319" spans="1:4" x14ac:dyDescent="0.25">
      <c r="A4319" s="6">
        <v>41746</v>
      </c>
      <c r="B4319" s="7">
        <v>2.74</v>
      </c>
      <c r="C4319" s="7">
        <v>2.72</v>
      </c>
      <c r="D4319" s="6">
        <f t="shared" si="67"/>
        <v>41759</v>
      </c>
    </row>
    <row r="4320" spans="1:4" x14ac:dyDescent="0.25">
      <c r="A4320" s="6">
        <v>41747</v>
      </c>
      <c r="B4320" s="7">
        <v>2.74</v>
      </c>
      <c r="C4320" s="7">
        <v>2.72</v>
      </c>
      <c r="D4320" s="6">
        <f t="shared" si="67"/>
        <v>41759</v>
      </c>
    </row>
    <row r="4321" spans="1:4" x14ac:dyDescent="0.25">
      <c r="A4321" s="6">
        <v>41751</v>
      </c>
      <c r="B4321" s="7">
        <v>2.74</v>
      </c>
      <c r="C4321" s="7">
        <v>2.72</v>
      </c>
      <c r="D4321" s="6">
        <f t="shared" si="67"/>
        <v>41759</v>
      </c>
    </row>
    <row r="4322" spans="1:4" x14ac:dyDescent="0.25">
      <c r="A4322" s="6">
        <v>41752</v>
      </c>
      <c r="B4322" s="7">
        <v>2.74</v>
      </c>
      <c r="C4322" s="7">
        <v>2.72</v>
      </c>
      <c r="D4322" s="6">
        <f t="shared" si="67"/>
        <v>41759</v>
      </c>
    </row>
    <row r="4323" spans="1:4" x14ac:dyDescent="0.25">
      <c r="A4323" s="6">
        <v>41753</v>
      </c>
      <c r="B4323" s="7">
        <v>2.74</v>
      </c>
      <c r="C4323" s="7">
        <v>2.72</v>
      </c>
      <c r="D4323" s="6">
        <f t="shared" si="67"/>
        <v>41759</v>
      </c>
    </row>
    <row r="4324" spans="1:4" x14ac:dyDescent="0.25">
      <c r="A4324" s="6">
        <v>41754</v>
      </c>
      <c r="B4324" s="7">
        <v>2.74</v>
      </c>
      <c r="C4324" s="7">
        <v>2.72</v>
      </c>
      <c r="D4324" s="6">
        <f t="shared" si="67"/>
        <v>41759</v>
      </c>
    </row>
    <row r="4325" spans="1:4" x14ac:dyDescent="0.25">
      <c r="A4325" s="6">
        <v>41757</v>
      </c>
      <c r="B4325" s="7">
        <v>2.74</v>
      </c>
      <c r="C4325" s="7">
        <v>2.72</v>
      </c>
      <c r="D4325" s="6">
        <f t="shared" si="67"/>
        <v>41759</v>
      </c>
    </row>
    <row r="4326" spans="1:4" x14ac:dyDescent="0.25">
      <c r="A4326" s="6">
        <v>41758</v>
      </c>
      <c r="B4326" s="7">
        <v>2.74</v>
      </c>
      <c r="C4326" s="7">
        <v>2.72</v>
      </c>
      <c r="D4326" s="6">
        <f t="shared" si="67"/>
        <v>41759</v>
      </c>
    </row>
    <row r="4327" spans="1:4" x14ac:dyDescent="0.25">
      <c r="A4327" s="6">
        <v>41759</v>
      </c>
      <c r="B4327" s="7">
        <v>2.74</v>
      </c>
      <c r="C4327" s="7">
        <v>2.72</v>
      </c>
      <c r="D4327" s="6">
        <f t="shared" si="67"/>
        <v>41759</v>
      </c>
    </row>
    <row r="4328" spans="1:4" x14ac:dyDescent="0.25">
      <c r="A4328" s="6">
        <v>41761</v>
      </c>
      <c r="B4328" s="7">
        <v>2.74</v>
      </c>
      <c r="C4328" s="7">
        <v>2.72</v>
      </c>
      <c r="D4328" s="6">
        <f t="shared" si="67"/>
        <v>41790</v>
      </c>
    </row>
    <row r="4329" spans="1:4" x14ac:dyDescent="0.25">
      <c r="A4329" s="6">
        <v>41764</v>
      </c>
      <c r="B4329" s="7">
        <v>2.74</v>
      </c>
      <c r="C4329" s="7">
        <v>2.72</v>
      </c>
      <c r="D4329" s="6">
        <f t="shared" si="67"/>
        <v>41790</v>
      </c>
    </row>
    <row r="4330" spans="1:4" x14ac:dyDescent="0.25">
      <c r="A4330" s="6">
        <v>41765</v>
      </c>
      <c r="B4330" s="7">
        <v>2.74</v>
      </c>
      <c r="C4330" s="7">
        <v>2.72</v>
      </c>
      <c r="D4330" s="6">
        <f t="shared" si="67"/>
        <v>41790</v>
      </c>
    </row>
    <row r="4331" spans="1:4" x14ac:dyDescent="0.25">
      <c r="A4331" s="6">
        <v>41766</v>
      </c>
      <c r="B4331" s="7">
        <v>2.75</v>
      </c>
      <c r="C4331" s="7">
        <v>2.72</v>
      </c>
      <c r="D4331" s="6">
        <f t="shared" si="67"/>
        <v>41790</v>
      </c>
    </row>
    <row r="4332" spans="1:4" x14ac:dyDescent="0.25">
      <c r="A4332" s="6">
        <v>41767</v>
      </c>
      <c r="B4332" s="7">
        <v>2.75</v>
      </c>
      <c r="C4332" s="7">
        <v>2.72</v>
      </c>
      <c r="D4332" s="6">
        <f t="shared" si="67"/>
        <v>41790</v>
      </c>
    </row>
    <row r="4333" spans="1:4" x14ac:dyDescent="0.25">
      <c r="A4333" s="6">
        <v>41768</v>
      </c>
      <c r="B4333" s="7">
        <v>2.75</v>
      </c>
      <c r="C4333" s="7">
        <v>2.72</v>
      </c>
      <c r="D4333" s="6">
        <f t="shared" si="67"/>
        <v>41790</v>
      </c>
    </row>
    <row r="4334" spans="1:4" x14ac:dyDescent="0.25">
      <c r="A4334" s="6">
        <v>41771</v>
      </c>
      <c r="B4334" s="7">
        <v>2.75</v>
      </c>
      <c r="C4334" s="7">
        <v>2.72</v>
      </c>
      <c r="D4334" s="6">
        <f t="shared" si="67"/>
        <v>41790</v>
      </c>
    </row>
    <row r="4335" spans="1:4" x14ac:dyDescent="0.25">
      <c r="A4335" s="6">
        <v>41772</v>
      </c>
      <c r="B4335" s="7">
        <v>2.75</v>
      </c>
      <c r="C4335" s="7">
        <v>2.72</v>
      </c>
      <c r="D4335" s="6">
        <f t="shared" si="67"/>
        <v>41790</v>
      </c>
    </row>
    <row r="4336" spans="1:4" x14ac:dyDescent="0.25">
      <c r="A4336" s="6">
        <v>41773</v>
      </c>
      <c r="B4336" s="7">
        <v>2.75</v>
      </c>
      <c r="C4336" s="7">
        <v>2.72</v>
      </c>
      <c r="D4336" s="6">
        <f t="shared" si="67"/>
        <v>41790</v>
      </c>
    </row>
    <row r="4337" spans="1:4" x14ac:dyDescent="0.25">
      <c r="A4337" s="6">
        <v>41774</v>
      </c>
      <c r="B4337" s="7">
        <v>2.74</v>
      </c>
      <c r="C4337" s="7">
        <v>2.72</v>
      </c>
      <c r="D4337" s="6">
        <f t="shared" si="67"/>
        <v>41790</v>
      </c>
    </row>
    <row r="4338" spans="1:4" x14ac:dyDescent="0.25">
      <c r="A4338" s="6">
        <v>41775</v>
      </c>
      <c r="B4338" s="7">
        <v>2.74</v>
      </c>
      <c r="C4338" s="7">
        <v>2.72</v>
      </c>
      <c r="D4338" s="6">
        <f t="shared" si="67"/>
        <v>41790</v>
      </c>
    </row>
    <row r="4339" spans="1:4" x14ac:dyDescent="0.25">
      <c r="A4339" s="6">
        <v>41778</v>
      </c>
      <c r="B4339" s="7">
        <v>2.74</v>
      </c>
      <c r="C4339" s="7">
        <v>2.72</v>
      </c>
      <c r="D4339" s="6">
        <f t="shared" si="67"/>
        <v>41790</v>
      </c>
    </row>
    <row r="4340" spans="1:4" x14ac:dyDescent="0.25">
      <c r="A4340" s="6">
        <v>41779</v>
      </c>
      <c r="B4340" s="7">
        <v>2.74</v>
      </c>
      <c r="C4340" s="7">
        <v>2.72</v>
      </c>
      <c r="D4340" s="6">
        <f t="shared" si="67"/>
        <v>41790</v>
      </c>
    </row>
    <row r="4341" spans="1:4" x14ac:dyDescent="0.25">
      <c r="A4341" s="6">
        <v>41780</v>
      </c>
      <c r="B4341" s="7">
        <v>2.74</v>
      </c>
      <c r="C4341" s="7">
        <v>2.72</v>
      </c>
      <c r="D4341" s="6">
        <f t="shared" si="67"/>
        <v>41790</v>
      </c>
    </row>
    <row r="4342" spans="1:4" x14ac:dyDescent="0.25">
      <c r="A4342" s="6">
        <v>41781</v>
      </c>
      <c r="B4342" s="7">
        <v>2.74</v>
      </c>
      <c r="C4342" s="7">
        <v>2.72</v>
      </c>
      <c r="D4342" s="6">
        <f t="shared" si="67"/>
        <v>41790</v>
      </c>
    </row>
    <row r="4343" spans="1:4" x14ac:dyDescent="0.25">
      <c r="A4343" s="6">
        <v>41782</v>
      </c>
      <c r="B4343" s="7">
        <v>2.74</v>
      </c>
      <c r="C4343" s="7">
        <v>2.72</v>
      </c>
      <c r="D4343" s="6">
        <f t="shared" si="67"/>
        <v>41790</v>
      </c>
    </row>
    <row r="4344" spans="1:4" x14ac:dyDescent="0.25">
      <c r="A4344" s="6">
        <v>41785</v>
      </c>
      <c r="B4344" s="7">
        <v>2.74</v>
      </c>
      <c r="C4344" s="7">
        <v>2.72</v>
      </c>
      <c r="D4344" s="6">
        <f t="shared" si="67"/>
        <v>41790</v>
      </c>
    </row>
    <row r="4345" spans="1:4" x14ac:dyDescent="0.25">
      <c r="A4345" s="6">
        <v>41786</v>
      </c>
      <c r="B4345" s="7">
        <v>2.74</v>
      </c>
      <c r="C4345" s="7">
        <v>2.72</v>
      </c>
      <c r="D4345" s="6">
        <f t="shared" si="67"/>
        <v>41790</v>
      </c>
    </row>
    <row r="4346" spans="1:4" x14ac:dyDescent="0.25">
      <c r="A4346" s="6">
        <v>41787</v>
      </c>
      <c r="B4346" s="7">
        <v>2.74</v>
      </c>
      <c r="C4346" s="7">
        <v>2.72</v>
      </c>
      <c r="D4346" s="6">
        <f t="shared" si="67"/>
        <v>41790</v>
      </c>
    </row>
    <row r="4347" spans="1:4" x14ac:dyDescent="0.25">
      <c r="A4347" s="6">
        <v>41788</v>
      </c>
      <c r="B4347" s="7">
        <v>2.74</v>
      </c>
      <c r="C4347" s="7">
        <v>2.72</v>
      </c>
      <c r="D4347" s="6">
        <f t="shared" si="67"/>
        <v>41790</v>
      </c>
    </row>
    <row r="4348" spans="1:4" x14ac:dyDescent="0.25">
      <c r="A4348" s="6">
        <v>41789</v>
      </c>
      <c r="B4348" s="7">
        <v>2.74</v>
      </c>
      <c r="C4348" s="7">
        <v>2.72</v>
      </c>
      <c r="D4348" s="6">
        <f t="shared" si="67"/>
        <v>41790</v>
      </c>
    </row>
    <row r="4349" spans="1:4" x14ac:dyDescent="0.25">
      <c r="A4349" s="6">
        <v>41792</v>
      </c>
      <c r="B4349" s="7">
        <v>2.74</v>
      </c>
      <c r="C4349" s="7">
        <v>2.72</v>
      </c>
      <c r="D4349" s="6">
        <f t="shared" si="67"/>
        <v>41820</v>
      </c>
    </row>
    <row r="4350" spans="1:4" x14ac:dyDescent="0.25">
      <c r="A4350" s="6">
        <v>41793</v>
      </c>
      <c r="B4350" s="7">
        <v>2.74</v>
      </c>
      <c r="C4350" s="7">
        <v>2.72</v>
      </c>
      <c r="D4350" s="6">
        <f t="shared" si="67"/>
        <v>41820</v>
      </c>
    </row>
    <row r="4351" spans="1:4" x14ac:dyDescent="0.25">
      <c r="A4351" s="6">
        <v>41794</v>
      </c>
      <c r="B4351" s="7">
        <v>2.73</v>
      </c>
      <c r="C4351" s="7">
        <v>2.71</v>
      </c>
      <c r="D4351" s="6">
        <f t="shared" si="67"/>
        <v>41820</v>
      </c>
    </row>
    <row r="4352" spans="1:4" x14ac:dyDescent="0.25">
      <c r="A4352" s="6">
        <v>41795</v>
      </c>
      <c r="B4352" s="7">
        <v>2.72</v>
      </c>
      <c r="C4352" s="7">
        <v>2.7</v>
      </c>
      <c r="D4352" s="6">
        <f t="shared" si="67"/>
        <v>41820</v>
      </c>
    </row>
    <row r="4353" spans="1:4" x14ac:dyDescent="0.25">
      <c r="A4353" s="6">
        <v>41796</v>
      </c>
      <c r="B4353" s="7">
        <v>2.71</v>
      </c>
      <c r="C4353" s="7">
        <v>2.69</v>
      </c>
      <c r="D4353" s="6">
        <f t="shared" si="67"/>
        <v>41820</v>
      </c>
    </row>
    <row r="4354" spans="1:4" x14ac:dyDescent="0.25">
      <c r="A4354" s="6">
        <v>41799</v>
      </c>
      <c r="B4354" s="7">
        <v>2.71</v>
      </c>
      <c r="C4354" s="7">
        <v>2.69</v>
      </c>
      <c r="D4354" s="6">
        <f t="shared" si="67"/>
        <v>41820</v>
      </c>
    </row>
    <row r="4355" spans="1:4" x14ac:dyDescent="0.25">
      <c r="A4355" s="6">
        <v>41800</v>
      </c>
      <c r="B4355" s="7">
        <v>2.71</v>
      </c>
      <c r="C4355" s="7">
        <v>2.69</v>
      </c>
      <c r="D4355" s="6">
        <f t="shared" ref="D4355:D4418" si="68">EOMONTH(A4355,0)</f>
        <v>41820</v>
      </c>
    </row>
    <row r="4356" spans="1:4" x14ac:dyDescent="0.25">
      <c r="A4356" s="6">
        <v>41801</v>
      </c>
      <c r="B4356" s="7">
        <v>2.7</v>
      </c>
      <c r="C4356" s="7">
        <v>2.68</v>
      </c>
      <c r="D4356" s="6">
        <f t="shared" si="68"/>
        <v>41820</v>
      </c>
    </row>
    <row r="4357" spans="1:4" x14ac:dyDescent="0.25">
      <c r="A4357" s="6">
        <v>41802</v>
      </c>
      <c r="B4357" s="7">
        <v>2.7</v>
      </c>
      <c r="C4357" s="7">
        <v>2.68</v>
      </c>
      <c r="D4357" s="6">
        <f t="shared" si="68"/>
        <v>41820</v>
      </c>
    </row>
    <row r="4358" spans="1:4" x14ac:dyDescent="0.25">
      <c r="A4358" s="6">
        <v>41803</v>
      </c>
      <c r="B4358" s="7">
        <v>2.7</v>
      </c>
      <c r="C4358" s="7">
        <v>2.68</v>
      </c>
      <c r="D4358" s="6">
        <f t="shared" si="68"/>
        <v>41820</v>
      </c>
    </row>
    <row r="4359" spans="1:4" x14ac:dyDescent="0.25">
      <c r="A4359" s="6">
        <v>41806</v>
      </c>
      <c r="B4359" s="7">
        <v>2.7</v>
      </c>
      <c r="C4359" s="7">
        <v>2.68</v>
      </c>
      <c r="D4359" s="6">
        <f t="shared" si="68"/>
        <v>41820</v>
      </c>
    </row>
    <row r="4360" spans="1:4" x14ac:dyDescent="0.25">
      <c r="A4360" s="6">
        <v>41807</v>
      </c>
      <c r="B4360" s="7">
        <v>2.7</v>
      </c>
      <c r="C4360" s="7">
        <v>2.68</v>
      </c>
      <c r="D4360" s="6">
        <f t="shared" si="68"/>
        <v>41820</v>
      </c>
    </row>
    <row r="4361" spans="1:4" x14ac:dyDescent="0.25">
      <c r="A4361" s="6">
        <v>41808</v>
      </c>
      <c r="B4361" s="7">
        <v>2.7</v>
      </c>
      <c r="C4361" s="7">
        <v>2.68</v>
      </c>
      <c r="D4361" s="6">
        <f t="shared" si="68"/>
        <v>41820</v>
      </c>
    </row>
    <row r="4362" spans="1:4" x14ac:dyDescent="0.25">
      <c r="A4362" s="6">
        <v>41810</v>
      </c>
      <c r="B4362" s="7">
        <v>2.7</v>
      </c>
      <c r="C4362" s="7">
        <v>2.68</v>
      </c>
      <c r="D4362" s="6">
        <f t="shared" si="68"/>
        <v>41820</v>
      </c>
    </row>
    <row r="4363" spans="1:4" x14ac:dyDescent="0.25">
      <c r="A4363" s="6">
        <v>41813</v>
      </c>
      <c r="B4363" s="7">
        <v>2.7</v>
      </c>
      <c r="C4363" s="7">
        <v>2.68</v>
      </c>
      <c r="D4363" s="6">
        <f t="shared" si="68"/>
        <v>41820</v>
      </c>
    </row>
    <row r="4364" spans="1:4" x14ac:dyDescent="0.25">
      <c r="A4364" s="6">
        <v>41814</v>
      </c>
      <c r="B4364" s="7">
        <v>2.7</v>
      </c>
      <c r="C4364" s="7">
        <v>2.68</v>
      </c>
      <c r="D4364" s="6">
        <f t="shared" si="68"/>
        <v>41820</v>
      </c>
    </row>
    <row r="4365" spans="1:4" x14ac:dyDescent="0.25">
      <c r="A4365" s="6">
        <v>41815</v>
      </c>
      <c r="B4365" s="7">
        <v>2.7</v>
      </c>
      <c r="C4365" s="7">
        <v>2.68</v>
      </c>
      <c r="D4365" s="6">
        <f t="shared" si="68"/>
        <v>41820</v>
      </c>
    </row>
    <row r="4366" spans="1:4" x14ac:dyDescent="0.25">
      <c r="A4366" s="6">
        <v>41816</v>
      </c>
      <c r="B4366" s="7">
        <v>2.7</v>
      </c>
      <c r="C4366" s="7">
        <v>2.68</v>
      </c>
      <c r="D4366" s="6">
        <f t="shared" si="68"/>
        <v>41820</v>
      </c>
    </row>
    <row r="4367" spans="1:4" x14ac:dyDescent="0.25">
      <c r="A4367" s="6">
        <v>41817</v>
      </c>
      <c r="B4367" s="7">
        <v>2.69</v>
      </c>
      <c r="C4367" s="7">
        <v>2.68</v>
      </c>
      <c r="D4367" s="6">
        <f t="shared" si="68"/>
        <v>41820</v>
      </c>
    </row>
    <row r="4368" spans="1:4" x14ac:dyDescent="0.25">
      <c r="A4368" s="6">
        <v>41820</v>
      </c>
      <c r="B4368" s="7">
        <v>2.69</v>
      </c>
      <c r="C4368" s="7">
        <v>2.68</v>
      </c>
      <c r="D4368" s="6">
        <f t="shared" si="68"/>
        <v>41820</v>
      </c>
    </row>
    <row r="4369" spans="1:4" x14ac:dyDescent="0.25">
      <c r="A4369" s="6">
        <v>41821</v>
      </c>
      <c r="B4369" s="7">
        <v>2.69</v>
      </c>
      <c r="C4369" s="7">
        <v>2.68</v>
      </c>
      <c r="D4369" s="6">
        <f t="shared" si="68"/>
        <v>41851</v>
      </c>
    </row>
    <row r="4370" spans="1:4" x14ac:dyDescent="0.25">
      <c r="A4370" s="6">
        <v>41822</v>
      </c>
      <c r="B4370" s="7">
        <v>2.69</v>
      </c>
      <c r="C4370" s="7">
        <v>2.68</v>
      </c>
      <c r="D4370" s="6">
        <f t="shared" si="68"/>
        <v>41851</v>
      </c>
    </row>
    <row r="4371" spans="1:4" x14ac:dyDescent="0.25">
      <c r="A4371" s="6">
        <v>41823</v>
      </c>
      <c r="B4371" s="7">
        <v>2.69</v>
      </c>
      <c r="C4371" s="7">
        <v>2.68</v>
      </c>
      <c r="D4371" s="6">
        <f t="shared" si="68"/>
        <v>41851</v>
      </c>
    </row>
    <row r="4372" spans="1:4" x14ac:dyDescent="0.25">
      <c r="A4372" s="6">
        <v>41824</v>
      </c>
      <c r="B4372" s="7">
        <v>2.69</v>
      </c>
      <c r="C4372" s="7">
        <v>2.68</v>
      </c>
      <c r="D4372" s="6">
        <f t="shared" si="68"/>
        <v>41851</v>
      </c>
    </row>
    <row r="4373" spans="1:4" x14ac:dyDescent="0.25">
      <c r="A4373" s="6">
        <v>41827</v>
      </c>
      <c r="B4373" s="7">
        <v>2.69</v>
      </c>
      <c r="C4373" s="7">
        <v>2.68</v>
      </c>
      <c r="D4373" s="6">
        <f t="shared" si="68"/>
        <v>41851</v>
      </c>
    </row>
    <row r="4374" spans="1:4" x14ac:dyDescent="0.25">
      <c r="A4374" s="6">
        <v>41828</v>
      </c>
      <c r="B4374" s="7">
        <v>2.69</v>
      </c>
      <c r="C4374" s="7">
        <v>2.68</v>
      </c>
      <c r="D4374" s="6">
        <f t="shared" si="68"/>
        <v>41851</v>
      </c>
    </row>
    <row r="4375" spans="1:4" x14ac:dyDescent="0.25">
      <c r="A4375" s="6">
        <v>41829</v>
      </c>
      <c r="B4375" s="7">
        <v>2.69</v>
      </c>
      <c r="C4375" s="7">
        <v>2.68</v>
      </c>
      <c r="D4375" s="6">
        <f t="shared" si="68"/>
        <v>41851</v>
      </c>
    </row>
    <row r="4376" spans="1:4" x14ac:dyDescent="0.25">
      <c r="A4376" s="6">
        <v>41830</v>
      </c>
      <c r="B4376" s="7">
        <v>2.69</v>
      </c>
      <c r="C4376" s="7">
        <v>2.68</v>
      </c>
      <c r="D4376" s="6">
        <f t="shared" si="68"/>
        <v>41851</v>
      </c>
    </row>
    <row r="4377" spans="1:4" x14ac:dyDescent="0.25">
      <c r="A4377" s="6">
        <v>41831</v>
      </c>
      <c r="B4377" s="7">
        <v>2.69</v>
      </c>
      <c r="C4377" s="7">
        <v>2.68</v>
      </c>
      <c r="D4377" s="6">
        <f t="shared" si="68"/>
        <v>41851</v>
      </c>
    </row>
    <row r="4378" spans="1:4" x14ac:dyDescent="0.25">
      <c r="A4378" s="6">
        <v>41834</v>
      </c>
      <c r="B4378" s="7">
        <v>2.69</v>
      </c>
      <c r="C4378" s="7">
        <v>2.68</v>
      </c>
      <c r="D4378" s="6">
        <f t="shared" si="68"/>
        <v>41851</v>
      </c>
    </row>
    <row r="4379" spans="1:4" x14ac:dyDescent="0.25">
      <c r="A4379" s="6">
        <v>41835</v>
      </c>
      <c r="B4379" s="7">
        <v>2.69</v>
      </c>
      <c r="C4379" s="7">
        <v>2.68</v>
      </c>
      <c r="D4379" s="6">
        <f t="shared" si="68"/>
        <v>41851</v>
      </c>
    </row>
    <row r="4380" spans="1:4" x14ac:dyDescent="0.25">
      <c r="A4380" s="6">
        <v>41836</v>
      </c>
      <c r="B4380" s="7">
        <v>2.69</v>
      </c>
      <c r="C4380" s="7">
        <v>2.68</v>
      </c>
      <c r="D4380" s="6">
        <f t="shared" si="68"/>
        <v>41851</v>
      </c>
    </row>
    <row r="4381" spans="1:4" x14ac:dyDescent="0.25">
      <c r="A4381" s="6">
        <v>41837</v>
      </c>
      <c r="B4381" s="7">
        <v>2.69</v>
      </c>
      <c r="C4381" s="7">
        <v>2.68</v>
      </c>
      <c r="D4381" s="6">
        <f t="shared" si="68"/>
        <v>41851</v>
      </c>
    </row>
    <row r="4382" spans="1:4" x14ac:dyDescent="0.25">
      <c r="A4382" s="6">
        <v>41838</v>
      </c>
      <c r="B4382" s="7">
        <v>2.69</v>
      </c>
      <c r="C4382" s="7">
        <v>2.68</v>
      </c>
      <c r="D4382" s="6">
        <f t="shared" si="68"/>
        <v>41851</v>
      </c>
    </row>
    <row r="4383" spans="1:4" x14ac:dyDescent="0.25">
      <c r="A4383" s="6">
        <v>41841</v>
      </c>
      <c r="B4383" s="7">
        <v>2.69</v>
      </c>
      <c r="C4383" s="7">
        <v>2.68</v>
      </c>
      <c r="D4383" s="6">
        <f t="shared" si="68"/>
        <v>41851</v>
      </c>
    </row>
    <row r="4384" spans="1:4" x14ac:dyDescent="0.25">
      <c r="A4384" s="6">
        <v>41842</v>
      </c>
      <c r="B4384" s="7">
        <v>2.69</v>
      </c>
      <c r="C4384" s="7">
        <v>2.68</v>
      </c>
      <c r="D4384" s="6">
        <f t="shared" si="68"/>
        <v>41851</v>
      </c>
    </row>
    <row r="4385" spans="1:4" x14ac:dyDescent="0.25">
      <c r="A4385" s="6">
        <v>41843</v>
      </c>
      <c r="B4385" s="7">
        <v>2.69</v>
      </c>
      <c r="C4385" s="7">
        <v>2.67</v>
      </c>
      <c r="D4385" s="6">
        <f t="shared" si="68"/>
        <v>41851</v>
      </c>
    </row>
    <row r="4386" spans="1:4" x14ac:dyDescent="0.25">
      <c r="A4386" s="6">
        <v>41844</v>
      </c>
      <c r="B4386" s="7">
        <v>2.69</v>
      </c>
      <c r="C4386" s="7">
        <v>2.67</v>
      </c>
      <c r="D4386" s="6">
        <f t="shared" si="68"/>
        <v>41851</v>
      </c>
    </row>
    <row r="4387" spans="1:4" x14ac:dyDescent="0.25">
      <c r="A4387" s="6">
        <v>41845</v>
      </c>
      <c r="B4387" s="7">
        <v>2.69</v>
      </c>
      <c r="C4387" s="7">
        <v>2.67</v>
      </c>
      <c r="D4387" s="6">
        <f t="shared" si="68"/>
        <v>41851</v>
      </c>
    </row>
    <row r="4388" spans="1:4" x14ac:dyDescent="0.25">
      <c r="A4388" s="6">
        <v>41848</v>
      </c>
      <c r="B4388" s="7">
        <v>2.69</v>
      </c>
      <c r="C4388" s="7">
        <v>2.67</v>
      </c>
      <c r="D4388" s="6">
        <f t="shared" si="68"/>
        <v>41851</v>
      </c>
    </row>
    <row r="4389" spans="1:4" x14ac:dyDescent="0.25">
      <c r="A4389" s="6">
        <v>41849</v>
      </c>
      <c r="B4389" s="7">
        <v>2.69</v>
      </c>
      <c r="C4389" s="7">
        <v>2.67</v>
      </c>
      <c r="D4389" s="6">
        <f t="shared" si="68"/>
        <v>41851</v>
      </c>
    </row>
    <row r="4390" spans="1:4" x14ac:dyDescent="0.25">
      <c r="A4390" s="6">
        <v>41850</v>
      </c>
      <c r="B4390" s="7">
        <v>2.69</v>
      </c>
      <c r="C4390" s="7">
        <v>2.67</v>
      </c>
      <c r="D4390" s="6">
        <f t="shared" si="68"/>
        <v>41851</v>
      </c>
    </row>
    <row r="4391" spans="1:4" x14ac:dyDescent="0.25">
      <c r="A4391" s="6">
        <v>41851</v>
      </c>
      <c r="B4391" s="7">
        <v>2.69</v>
      </c>
      <c r="C4391" s="7">
        <v>2.67</v>
      </c>
      <c r="D4391" s="6">
        <f t="shared" si="68"/>
        <v>41851</v>
      </c>
    </row>
    <row r="4392" spans="1:4" x14ac:dyDescent="0.25">
      <c r="A4392" s="6">
        <v>41852</v>
      </c>
      <c r="B4392" s="7">
        <v>2.69</v>
      </c>
      <c r="C4392" s="7">
        <v>2.67</v>
      </c>
      <c r="D4392" s="6">
        <f t="shared" si="68"/>
        <v>41882</v>
      </c>
    </row>
    <row r="4393" spans="1:4" x14ac:dyDescent="0.25">
      <c r="A4393" s="6">
        <v>41855</v>
      </c>
      <c r="B4393" s="7">
        <v>2.69</v>
      </c>
      <c r="C4393" s="7">
        <v>2.67</v>
      </c>
      <c r="D4393" s="6">
        <f t="shared" si="68"/>
        <v>41882</v>
      </c>
    </row>
    <row r="4394" spans="1:4" x14ac:dyDescent="0.25">
      <c r="A4394" s="6">
        <v>41856</v>
      </c>
      <c r="B4394" s="7">
        <v>2.69</v>
      </c>
      <c r="C4394" s="7">
        <v>2.67</v>
      </c>
      <c r="D4394" s="6">
        <f t="shared" si="68"/>
        <v>41882</v>
      </c>
    </row>
    <row r="4395" spans="1:4" x14ac:dyDescent="0.25">
      <c r="A4395" s="6">
        <v>41857</v>
      </c>
      <c r="B4395" s="7">
        <v>2.69</v>
      </c>
      <c r="C4395" s="7">
        <v>2.67</v>
      </c>
      <c r="D4395" s="6">
        <f t="shared" si="68"/>
        <v>41882</v>
      </c>
    </row>
    <row r="4396" spans="1:4" x14ac:dyDescent="0.25">
      <c r="A4396" s="6">
        <v>41858</v>
      </c>
      <c r="B4396" s="7">
        <v>2.69</v>
      </c>
      <c r="C4396" s="7">
        <v>2.67</v>
      </c>
      <c r="D4396" s="6">
        <f t="shared" si="68"/>
        <v>41882</v>
      </c>
    </row>
    <row r="4397" spans="1:4" x14ac:dyDescent="0.25">
      <c r="A4397" s="6">
        <v>41859</v>
      </c>
      <c r="B4397" s="7">
        <v>2.69</v>
      </c>
      <c r="C4397" s="7">
        <v>2.67</v>
      </c>
      <c r="D4397" s="6">
        <f t="shared" si="68"/>
        <v>41882</v>
      </c>
    </row>
    <row r="4398" spans="1:4" x14ac:dyDescent="0.25">
      <c r="A4398" s="6">
        <v>41862</v>
      </c>
      <c r="B4398" s="7">
        <v>2.69</v>
      </c>
      <c r="C4398" s="7">
        <v>2.67</v>
      </c>
      <c r="D4398" s="6">
        <f t="shared" si="68"/>
        <v>41882</v>
      </c>
    </row>
    <row r="4399" spans="1:4" x14ac:dyDescent="0.25">
      <c r="A4399" s="6">
        <v>41863</v>
      </c>
      <c r="B4399" s="7">
        <v>2.69</v>
      </c>
      <c r="C4399" s="7">
        <v>2.67</v>
      </c>
      <c r="D4399" s="6">
        <f t="shared" si="68"/>
        <v>41882</v>
      </c>
    </row>
    <row r="4400" spans="1:4" x14ac:dyDescent="0.25">
      <c r="A4400" s="6">
        <v>41864</v>
      </c>
      <c r="B4400" s="7">
        <v>2.68</v>
      </c>
      <c r="C4400" s="7">
        <v>2.67</v>
      </c>
      <c r="D4400" s="6">
        <f t="shared" si="68"/>
        <v>41882</v>
      </c>
    </row>
    <row r="4401" spans="1:4" x14ac:dyDescent="0.25">
      <c r="A4401" s="6">
        <v>41865</v>
      </c>
      <c r="B4401" s="7">
        <v>2.68</v>
      </c>
      <c r="C4401" s="7">
        <v>2.66</v>
      </c>
      <c r="D4401" s="6">
        <f t="shared" si="68"/>
        <v>41882</v>
      </c>
    </row>
    <row r="4402" spans="1:4" x14ac:dyDescent="0.25">
      <c r="A4402" s="6">
        <v>41869</v>
      </c>
      <c r="B4402" s="7">
        <v>2.68</v>
      </c>
      <c r="C4402" s="7">
        <v>2.66</v>
      </c>
      <c r="D4402" s="6">
        <f t="shared" si="68"/>
        <v>41882</v>
      </c>
    </row>
    <row r="4403" spans="1:4" x14ac:dyDescent="0.25">
      <c r="A4403" s="6">
        <v>41870</v>
      </c>
      <c r="B4403" s="7">
        <v>2.67</v>
      </c>
      <c r="C4403" s="7">
        <v>2.65</v>
      </c>
      <c r="D4403" s="6">
        <f t="shared" si="68"/>
        <v>41882</v>
      </c>
    </row>
    <row r="4404" spans="1:4" x14ac:dyDescent="0.25">
      <c r="A4404" s="6">
        <v>41871</v>
      </c>
      <c r="B4404" s="7">
        <v>2.66</v>
      </c>
      <c r="C4404" s="7">
        <v>2.65</v>
      </c>
      <c r="D4404" s="6">
        <f t="shared" si="68"/>
        <v>41882</v>
      </c>
    </row>
    <row r="4405" spans="1:4" x14ac:dyDescent="0.25">
      <c r="A4405" s="6">
        <v>41872</v>
      </c>
      <c r="B4405" s="7">
        <v>2.66</v>
      </c>
      <c r="C4405" s="7">
        <v>2.64</v>
      </c>
      <c r="D4405" s="6">
        <f t="shared" si="68"/>
        <v>41882</v>
      </c>
    </row>
    <row r="4406" spans="1:4" x14ac:dyDescent="0.25">
      <c r="A4406" s="6">
        <v>41873</v>
      </c>
      <c r="B4406" s="7">
        <v>2.65</v>
      </c>
      <c r="C4406" s="7">
        <v>2.64</v>
      </c>
      <c r="D4406" s="6">
        <f t="shared" si="68"/>
        <v>41882</v>
      </c>
    </row>
    <row r="4407" spans="1:4" x14ac:dyDescent="0.25">
      <c r="A4407" s="6">
        <v>41876</v>
      </c>
      <c r="B4407" s="7">
        <v>2.64</v>
      </c>
      <c r="C4407" s="7">
        <v>2.63</v>
      </c>
      <c r="D4407" s="6">
        <f t="shared" si="68"/>
        <v>41882</v>
      </c>
    </row>
    <row r="4408" spans="1:4" x14ac:dyDescent="0.25">
      <c r="A4408" s="6">
        <v>41877</v>
      </c>
      <c r="B4408" s="7">
        <v>2.63</v>
      </c>
      <c r="C4408" s="7">
        <v>2.62</v>
      </c>
      <c r="D4408" s="6">
        <f t="shared" si="68"/>
        <v>41882</v>
      </c>
    </row>
    <row r="4409" spans="1:4" x14ac:dyDescent="0.25">
      <c r="A4409" s="6">
        <v>41878</v>
      </c>
      <c r="B4409" s="7">
        <v>2.62</v>
      </c>
      <c r="C4409" s="7">
        <v>2.61</v>
      </c>
      <c r="D4409" s="6">
        <f t="shared" si="68"/>
        <v>41882</v>
      </c>
    </row>
    <row r="4410" spans="1:4" x14ac:dyDescent="0.25">
      <c r="A4410" s="6">
        <v>41879</v>
      </c>
      <c r="B4410" s="7">
        <v>2.61</v>
      </c>
      <c r="C4410" s="7">
        <v>2.6</v>
      </c>
      <c r="D4410" s="6">
        <f t="shared" si="68"/>
        <v>41882</v>
      </c>
    </row>
    <row r="4411" spans="1:4" x14ac:dyDescent="0.25">
      <c r="A4411" s="6">
        <v>41880</v>
      </c>
      <c r="B4411" s="7">
        <v>2.6</v>
      </c>
      <c r="C4411" s="7">
        <v>2.59</v>
      </c>
      <c r="D4411" s="6">
        <f t="shared" si="68"/>
        <v>41882</v>
      </c>
    </row>
    <row r="4412" spans="1:4" x14ac:dyDescent="0.25">
      <c r="A4412" s="6">
        <v>41883</v>
      </c>
      <c r="B4412" s="7">
        <v>2.59</v>
      </c>
      <c r="C4412" s="7">
        <v>2.58</v>
      </c>
      <c r="D4412" s="6">
        <f t="shared" si="68"/>
        <v>41912</v>
      </c>
    </row>
    <row r="4413" spans="1:4" x14ac:dyDescent="0.25">
      <c r="A4413" s="6">
        <v>41884</v>
      </c>
      <c r="B4413" s="7">
        <v>2.58</v>
      </c>
      <c r="C4413" s="7">
        <v>2.57</v>
      </c>
      <c r="D4413" s="6">
        <f t="shared" si="68"/>
        <v>41912</v>
      </c>
    </row>
    <row r="4414" spans="1:4" x14ac:dyDescent="0.25">
      <c r="A4414" s="6">
        <v>41885</v>
      </c>
      <c r="B4414" s="7">
        <v>2.57</v>
      </c>
      <c r="C4414" s="7">
        <v>2.56</v>
      </c>
      <c r="D4414" s="6">
        <f t="shared" si="68"/>
        <v>41912</v>
      </c>
    </row>
    <row r="4415" spans="1:4" x14ac:dyDescent="0.25">
      <c r="A4415" s="6">
        <v>41886</v>
      </c>
      <c r="B4415" s="7">
        <v>2.5499999999999998</v>
      </c>
      <c r="C4415" s="7">
        <v>2.5499999999999998</v>
      </c>
      <c r="D4415" s="6">
        <f t="shared" si="68"/>
        <v>41912</v>
      </c>
    </row>
    <row r="4416" spans="1:4" x14ac:dyDescent="0.25">
      <c r="A4416" s="6">
        <v>41887</v>
      </c>
      <c r="B4416" s="7">
        <v>2.5299999999999998</v>
      </c>
      <c r="C4416" s="7">
        <v>2.5299999999999998</v>
      </c>
      <c r="D4416" s="6">
        <f t="shared" si="68"/>
        <v>41912</v>
      </c>
    </row>
    <row r="4417" spans="1:4" x14ac:dyDescent="0.25">
      <c r="A4417" s="6">
        <v>41890</v>
      </c>
      <c r="B4417" s="7">
        <v>2.52</v>
      </c>
      <c r="C4417" s="7">
        <v>2.52</v>
      </c>
      <c r="D4417" s="6">
        <f t="shared" si="68"/>
        <v>41912</v>
      </c>
    </row>
    <row r="4418" spans="1:4" x14ac:dyDescent="0.25">
      <c r="A4418" s="6">
        <v>41891</v>
      </c>
      <c r="B4418" s="7">
        <v>2.5099999999999998</v>
      </c>
      <c r="C4418" s="7">
        <v>2.5099999999999998</v>
      </c>
      <c r="D4418" s="6">
        <f t="shared" si="68"/>
        <v>41912</v>
      </c>
    </row>
    <row r="4419" spans="1:4" x14ac:dyDescent="0.25">
      <c r="A4419" s="6">
        <v>41892</v>
      </c>
      <c r="B4419" s="7">
        <v>2.5</v>
      </c>
      <c r="C4419" s="7">
        <v>2.5</v>
      </c>
      <c r="D4419" s="6">
        <f t="shared" ref="D4419:D4482" si="69">EOMONTH(A4419,0)</f>
        <v>41912</v>
      </c>
    </row>
    <row r="4420" spans="1:4" x14ac:dyDescent="0.25">
      <c r="A4420" s="6">
        <v>41893</v>
      </c>
      <c r="B4420" s="7">
        <v>2.4900000000000002</v>
      </c>
      <c r="C4420" s="7">
        <v>2.4900000000000002</v>
      </c>
      <c r="D4420" s="6">
        <f t="shared" si="69"/>
        <v>41912</v>
      </c>
    </row>
    <row r="4421" spans="1:4" x14ac:dyDescent="0.25">
      <c r="A4421" s="6">
        <v>41894</v>
      </c>
      <c r="B4421" s="7">
        <v>2.48</v>
      </c>
      <c r="C4421" s="7">
        <v>2.48</v>
      </c>
      <c r="D4421" s="6">
        <f t="shared" si="69"/>
        <v>41912</v>
      </c>
    </row>
    <row r="4422" spans="1:4" x14ac:dyDescent="0.25">
      <c r="A4422" s="6">
        <v>41897</v>
      </c>
      <c r="B4422" s="7">
        <v>2.4700000000000002</v>
      </c>
      <c r="C4422" s="7">
        <v>2.4700000000000002</v>
      </c>
      <c r="D4422" s="6">
        <f t="shared" si="69"/>
        <v>41912</v>
      </c>
    </row>
    <row r="4423" spans="1:4" x14ac:dyDescent="0.25">
      <c r="A4423" s="6">
        <v>41898</v>
      </c>
      <c r="B4423" s="7">
        <v>2.46</v>
      </c>
      <c r="C4423" s="7">
        <v>2.46</v>
      </c>
      <c r="D4423" s="6">
        <f t="shared" si="69"/>
        <v>41912</v>
      </c>
    </row>
    <row r="4424" spans="1:4" x14ac:dyDescent="0.25">
      <c r="A4424" s="6">
        <v>41899</v>
      </c>
      <c r="B4424" s="7">
        <v>2.4500000000000002</v>
      </c>
      <c r="C4424" s="7">
        <v>2.4500000000000002</v>
      </c>
      <c r="D4424" s="6">
        <f t="shared" si="69"/>
        <v>41912</v>
      </c>
    </row>
    <row r="4425" spans="1:4" x14ac:dyDescent="0.25">
      <c r="A4425" s="6">
        <v>41900</v>
      </c>
      <c r="B4425" s="7">
        <v>2.4300000000000002</v>
      </c>
      <c r="C4425" s="7">
        <v>2.44</v>
      </c>
      <c r="D4425" s="6">
        <f t="shared" si="69"/>
        <v>41912</v>
      </c>
    </row>
    <row r="4426" spans="1:4" x14ac:dyDescent="0.25">
      <c r="A4426" s="6">
        <v>41901</v>
      </c>
      <c r="B4426" s="7">
        <v>2.41</v>
      </c>
      <c r="C4426" s="7">
        <v>2.42</v>
      </c>
      <c r="D4426" s="6">
        <f t="shared" si="69"/>
        <v>41912</v>
      </c>
    </row>
    <row r="4427" spans="1:4" x14ac:dyDescent="0.25">
      <c r="A4427" s="6">
        <v>41904</v>
      </c>
      <c r="B4427" s="7">
        <v>2.39</v>
      </c>
      <c r="C4427" s="7">
        <v>2.4</v>
      </c>
      <c r="D4427" s="6">
        <f t="shared" si="69"/>
        <v>41912</v>
      </c>
    </row>
    <row r="4428" spans="1:4" x14ac:dyDescent="0.25">
      <c r="A4428" s="6">
        <v>41905</v>
      </c>
      <c r="B4428" s="7">
        <v>2.37</v>
      </c>
      <c r="C4428" s="7">
        <v>2.38</v>
      </c>
      <c r="D4428" s="6">
        <f t="shared" si="69"/>
        <v>41912</v>
      </c>
    </row>
    <row r="4429" spans="1:4" x14ac:dyDescent="0.25">
      <c r="A4429" s="6">
        <v>41906</v>
      </c>
      <c r="B4429" s="7">
        <v>2.35</v>
      </c>
      <c r="C4429" s="7">
        <v>2.36</v>
      </c>
      <c r="D4429" s="6">
        <f t="shared" si="69"/>
        <v>41912</v>
      </c>
    </row>
    <row r="4430" spans="1:4" x14ac:dyDescent="0.25">
      <c r="A4430" s="6">
        <v>41907</v>
      </c>
      <c r="B4430" s="7">
        <v>2.2999999999999998</v>
      </c>
      <c r="C4430" s="7">
        <v>2.3199999999999998</v>
      </c>
      <c r="D4430" s="6">
        <f t="shared" si="69"/>
        <v>41912</v>
      </c>
    </row>
    <row r="4431" spans="1:4" x14ac:dyDescent="0.25">
      <c r="A4431" s="6">
        <v>41908</v>
      </c>
      <c r="B4431" s="7">
        <v>2.2799999999999998</v>
      </c>
      <c r="C4431" s="7">
        <v>2.2999999999999998</v>
      </c>
      <c r="D4431" s="6">
        <f t="shared" si="69"/>
        <v>41912</v>
      </c>
    </row>
    <row r="4432" spans="1:4" x14ac:dyDescent="0.25">
      <c r="A4432" s="6">
        <v>41911</v>
      </c>
      <c r="B4432" s="7">
        <v>2.2599999999999998</v>
      </c>
      <c r="C4432" s="7">
        <v>2.29</v>
      </c>
      <c r="D4432" s="6">
        <f t="shared" si="69"/>
        <v>41912</v>
      </c>
    </row>
    <row r="4433" spans="1:4" x14ac:dyDescent="0.25">
      <c r="A4433" s="6">
        <v>41912</v>
      </c>
      <c r="B4433" s="7">
        <v>2.25</v>
      </c>
      <c r="C4433" s="7">
        <v>2.2799999999999998</v>
      </c>
      <c r="D4433" s="6">
        <f t="shared" si="69"/>
        <v>41912</v>
      </c>
    </row>
    <row r="4434" spans="1:4" x14ac:dyDescent="0.25">
      <c r="A4434" s="6">
        <v>41913</v>
      </c>
      <c r="B4434" s="7">
        <v>2.25</v>
      </c>
      <c r="C4434" s="7">
        <v>2.27</v>
      </c>
      <c r="D4434" s="6">
        <f t="shared" si="69"/>
        <v>41943</v>
      </c>
    </row>
    <row r="4435" spans="1:4" x14ac:dyDescent="0.25">
      <c r="A4435" s="6">
        <v>41914</v>
      </c>
      <c r="B4435" s="7">
        <v>2.23</v>
      </c>
      <c r="C4435" s="7">
        <v>2.2599999999999998</v>
      </c>
      <c r="D4435" s="6">
        <f t="shared" si="69"/>
        <v>41943</v>
      </c>
    </row>
    <row r="4436" spans="1:4" x14ac:dyDescent="0.25">
      <c r="A4436" s="6">
        <v>41915</v>
      </c>
      <c r="B4436" s="7">
        <v>2.2200000000000002</v>
      </c>
      <c r="C4436" s="7">
        <v>2.25</v>
      </c>
      <c r="D4436" s="6">
        <f t="shared" si="69"/>
        <v>41943</v>
      </c>
    </row>
    <row r="4437" spans="1:4" x14ac:dyDescent="0.25">
      <c r="A4437" s="6">
        <v>41918</v>
      </c>
      <c r="B4437" s="7">
        <v>2.21</v>
      </c>
      <c r="C4437" s="7">
        <v>2.2400000000000002</v>
      </c>
      <c r="D4437" s="6">
        <f t="shared" si="69"/>
        <v>41943</v>
      </c>
    </row>
    <row r="4438" spans="1:4" x14ac:dyDescent="0.25">
      <c r="A4438" s="6">
        <v>41919</v>
      </c>
      <c r="B4438" s="7">
        <v>2.21</v>
      </c>
      <c r="C4438" s="7">
        <v>2.23</v>
      </c>
      <c r="D4438" s="6">
        <f t="shared" si="69"/>
        <v>41943</v>
      </c>
    </row>
    <row r="4439" spans="1:4" x14ac:dyDescent="0.25">
      <c r="A4439" s="6">
        <v>41920</v>
      </c>
      <c r="B4439" s="7">
        <v>2.21</v>
      </c>
      <c r="C4439" s="7">
        <v>2.23</v>
      </c>
      <c r="D4439" s="6">
        <f t="shared" si="69"/>
        <v>41943</v>
      </c>
    </row>
    <row r="4440" spans="1:4" x14ac:dyDescent="0.25">
      <c r="A4440" s="6">
        <v>41921</v>
      </c>
      <c r="B4440" s="7">
        <v>2.08</v>
      </c>
      <c r="C4440" s="7">
        <v>2.09</v>
      </c>
      <c r="D4440" s="6">
        <f t="shared" si="69"/>
        <v>41943</v>
      </c>
    </row>
    <row r="4441" spans="1:4" x14ac:dyDescent="0.25">
      <c r="A4441" s="6">
        <v>41922</v>
      </c>
      <c r="B4441" s="7">
        <v>2.0499999999999998</v>
      </c>
      <c r="C4441" s="7">
        <v>2.06</v>
      </c>
      <c r="D4441" s="6">
        <f t="shared" si="69"/>
        <v>41943</v>
      </c>
    </row>
    <row r="4442" spans="1:4" x14ac:dyDescent="0.25">
      <c r="A4442" s="6">
        <v>41925</v>
      </c>
      <c r="B4442" s="7">
        <v>2.04</v>
      </c>
      <c r="C4442" s="7">
        <v>2.0499999999999998</v>
      </c>
      <c r="D4442" s="6">
        <f t="shared" si="69"/>
        <v>41943</v>
      </c>
    </row>
    <row r="4443" spans="1:4" x14ac:dyDescent="0.25">
      <c r="A4443" s="6">
        <v>41926</v>
      </c>
      <c r="B4443" s="7">
        <v>2.0299999999999998</v>
      </c>
      <c r="C4443" s="7">
        <v>2.04</v>
      </c>
      <c r="D4443" s="6">
        <f t="shared" si="69"/>
        <v>41943</v>
      </c>
    </row>
    <row r="4444" spans="1:4" x14ac:dyDescent="0.25">
      <c r="A4444" s="6">
        <v>41927</v>
      </c>
      <c r="B4444" s="7">
        <v>2.02</v>
      </c>
      <c r="C4444" s="7">
        <v>2.0299999999999998</v>
      </c>
      <c r="D4444" s="6">
        <f t="shared" si="69"/>
        <v>41943</v>
      </c>
    </row>
    <row r="4445" spans="1:4" x14ac:dyDescent="0.25">
      <c r="A4445" s="6">
        <v>41928</v>
      </c>
      <c r="B4445" s="7">
        <v>2.0099999999999998</v>
      </c>
      <c r="C4445" s="7">
        <v>2.0299999999999998</v>
      </c>
      <c r="D4445" s="6">
        <f t="shared" si="69"/>
        <v>41943</v>
      </c>
    </row>
    <row r="4446" spans="1:4" x14ac:dyDescent="0.25">
      <c r="A4446" s="6">
        <v>41929</v>
      </c>
      <c r="B4446" s="7">
        <v>2</v>
      </c>
      <c r="C4446" s="7">
        <v>2.02</v>
      </c>
      <c r="D4446" s="6">
        <f t="shared" si="69"/>
        <v>41943</v>
      </c>
    </row>
    <row r="4447" spans="1:4" x14ac:dyDescent="0.25">
      <c r="A4447" s="6">
        <v>41932</v>
      </c>
      <c r="B4447" s="7">
        <v>2</v>
      </c>
      <c r="C4447" s="7">
        <v>2.02</v>
      </c>
      <c r="D4447" s="6">
        <f t="shared" si="69"/>
        <v>41943</v>
      </c>
    </row>
    <row r="4448" spans="1:4" x14ac:dyDescent="0.25">
      <c r="A4448" s="6">
        <v>41933</v>
      </c>
      <c r="B4448" s="7">
        <v>1.99</v>
      </c>
      <c r="C4448" s="7">
        <v>2.0099999999999998</v>
      </c>
      <c r="D4448" s="6">
        <f t="shared" si="69"/>
        <v>41943</v>
      </c>
    </row>
    <row r="4449" spans="1:4" x14ac:dyDescent="0.25">
      <c r="A4449" s="6">
        <v>41934</v>
      </c>
      <c r="B4449" s="7">
        <v>1.98</v>
      </c>
      <c r="C4449" s="7">
        <v>2</v>
      </c>
      <c r="D4449" s="6">
        <f t="shared" si="69"/>
        <v>41943</v>
      </c>
    </row>
    <row r="4450" spans="1:4" x14ac:dyDescent="0.25">
      <c r="A4450" s="6">
        <v>41935</v>
      </c>
      <c r="B4450" s="7">
        <v>1.98</v>
      </c>
      <c r="C4450" s="7">
        <v>1.99</v>
      </c>
      <c r="D4450" s="6">
        <f t="shared" si="69"/>
        <v>41943</v>
      </c>
    </row>
    <row r="4451" spans="1:4" x14ac:dyDescent="0.25">
      <c r="A4451" s="6">
        <v>41936</v>
      </c>
      <c r="B4451" s="7">
        <v>1.97</v>
      </c>
      <c r="C4451" s="7">
        <v>1.98</v>
      </c>
      <c r="D4451" s="6">
        <f t="shared" si="69"/>
        <v>41943</v>
      </c>
    </row>
    <row r="4452" spans="1:4" x14ac:dyDescent="0.25">
      <c r="A4452" s="6">
        <v>41939</v>
      </c>
      <c r="B4452" s="7">
        <v>1.97</v>
      </c>
      <c r="C4452" s="7">
        <v>1.98</v>
      </c>
      <c r="D4452" s="6">
        <f t="shared" si="69"/>
        <v>41943</v>
      </c>
    </row>
    <row r="4453" spans="1:4" x14ac:dyDescent="0.25">
      <c r="A4453" s="6">
        <v>41940</v>
      </c>
      <c r="B4453" s="7">
        <v>1.97</v>
      </c>
      <c r="C4453" s="7">
        <v>1.98</v>
      </c>
      <c r="D4453" s="6">
        <f t="shared" si="69"/>
        <v>41943</v>
      </c>
    </row>
    <row r="4454" spans="1:4" x14ac:dyDescent="0.25">
      <c r="A4454" s="6">
        <v>41941</v>
      </c>
      <c r="B4454" s="7">
        <v>1.96</v>
      </c>
      <c r="C4454" s="7">
        <v>1.98</v>
      </c>
      <c r="D4454" s="6">
        <f t="shared" si="69"/>
        <v>41943</v>
      </c>
    </row>
    <row r="4455" spans="1:4" x14ac:dyDescent="0.25">
      <c r="A4455" s="6">
        <v>41942</v>
      </c>
      <c r="B4455" s="7">
        <v>1.96</v>
      </c>
      <c r="C4455" s="7">
        <v>1.97</v>
      </c>
      <c r="D4455" s="6">
        <f t="shared" si="69"/>
        <v>41943</v>
      </c>
    </row>
    <row r="4456" spans="1:4" x14ac:dyDescent="0.25">
      <c r="A4456" s="6">
        <v>41943</v>
      </c>
      <c r="B4456" s="7">
        <v>1.95</v>
      </c>
      <c r="C4456" s="7">
        <v>1.96</v>
      </c>
      <c r="D4456" s="6">
        <f t="shared" si="69"/>
        <v>41943</v>
      </c>
    </row>
    <row r="4457" spans="1:4" x14ac:dyDescent="0.25">
      <c r="A4457" s="6">
        <v>41946</v>
      </c>
      <c r="B4457" s="7">
        <v>1.94</v>
      </c>
      <c r="C4457" s="7">
        <v>1.95</v>
      </c>
      <c r="D4457" s="6">
        <f t="shared" si="69"/>
        <v>41973</v>
      </c>
    </row>
    <row r="4458" spans="1:4" x14ac:dyDescent="0.25">
      <c r="A4458" s="6">
        <v>41947</v>
      </c>
      <c r="B4458" s="7">
        <v>1.94</v>
      </c>
      <c r="C4458" s="7">
        <v>1.95</v>
      </c>
      <c r="D4458" s="6">
        <f t="shared" si="69"/>
        <v>41973</v>
      </c>
    </row>
    <row r="4459" spans="1:4" x14ac:dyDescent="0.25">
      <c r="A4459" s="6">
        <v>41948</v>
      </c>
      <c r="B4459" s="7">
        <v>1.94</v>
      </c>
      <c r="C4459" s="7">
        <v>1.94</v>
      </c>
      <c r="D4459" s="6">
        <f t="shared" si="69"/>
        <v>41973</v>
      </c>
    </row>
    <row r="4460" spans="1:4" x14ac:dyDescent="0.25">
      <c r="A4460" s="6">
        <v>41949</v>
      </c>
      <c r="B4460" s="7">
        <v>2.0099999999999998</v>
      </c>
      <c r="C4460" s="7">
        <v>2.02</v>
      </c>
      <c r="D4460" s="6">
        <f t="shared" si="69"/>
        <v>41973</v>
      </c>
    </row>
    <row r="4461" spans="1:4" x14ac:dyDescent="0.25">
      <c r="A4461" s="6">
        <v>41950</v>
      </c>
      <c r="B4461" s="7">
        <v>2.02</v>
      </c>
      <c r="C4461" s="7">
        <v>2.0299999999999998</v>
      </c>
      <c r="D4461" s="6">
        <f t="shared" si="69"/>
        <v>41973</v>
      </c>
    </row>
    <row r="4462" spans="1:4" x14ac:dyDescent="0.25">
      <c r="A4462" s="6">
        <v>41953</v>
      </c>
      <c r="B4462" s="7">
        <v>2.02</v>
      </c>
      <c r="C4462" s="7">
        <v>2.04</v>
      </c>
      <c r="D4462" s="6">
        <f t="shared" si="69"/>
        <v>41973</v>
      </c>
    </row>
    <row r="4463" spans="1:4" x14ac:dyDescent="0.25">
      <c r="A4463" s="6">
        <v>41955</v>
      </c>
      <c r="B4463" s="7">
        <v>2.0299999999999998</v>
      </c>
      <c r="C4463" s="7">
        <v>2.04</v>
      </c>
      <c r="D4463" s="6">
        <f t="shared" si="69"/>
        <v>41973</v>
      </c>
    </row>
    <row r="4464" spans="1:4" x14ac:dyDescent="0.25">
      <c r="A4464" s="6">
        <v>41956</v>
      </c>
      <c r="B4464" s="7">
        <v>2.0299999999999998</v>
      </c>
      <c r="C4464" s="7">
        <v>2.04</v>
      </c>
      <c r="D4464" s="6">
        <f t="shared" si="69"/>
        <v>41973</v>
      </c>
    </row>
    <row r="4465" spans="1:4" x14ac:dyDescent="0.25">
      <c r="A4465" s="6">
        <v>41957</v>
      </c>
      <c r="B4465" s="7">
        <v>2.0299999999999998</v>
      </c>
      <c r="C4465" s="7">
        <v>2.04</v>
      </c>
      <c r="D4465" s="6">
        <f t="shared" si="69"/>
        <v>41973</v>
      </c>
    </row>
    <row r="4466" spans="1:4" x14ac:dyDescent="0.25">
      <c r="A4466" s="6">
        <v>41960</v>
      </c>
      <c r="B4466" s="7">
        <v>2.04</v>
      </c>
      <c r="C4466" s="7">
        <v>2.0499999999999998</v>
      </c>
      <c r="D4466" s="6">
        <f t="shared" si="69"/>
        <v>41973</v>
      </c>
    </row>
    <row r="4467" spans="1:4" x14ac:dyDescent="0.25">
      <c r="A4467" s="6">
        <v>41961</v>
      </c>
      <c r="B4467" s="7">
        <v>2.0499999999999998</v>
      </c>
      <c r="C4467" s="7">
        <v>2.06</v>
      </c>
      <c r="D4467" s="6">
        <f t="shared" si="69"/>
        <v>41973</v>
      </c>
    </row>
    <row r="4468" spans="1:4" x14ac:dyDescent="0.25">
      <c r="A4468" s="6">
        <v>41962</v>
      </c>
      <c r="B4468" s="7">
        <v>2.0499999999999998</v>
      </c>
      <c r="C4468" s="7">
        <v>2.06</v>
      </c>
      <c r="D4468" s="6">
        <f t="shared" si="69"/>
        <v>41973</v>
      </c>
    </row>
    <row r="4469" spans="1:4" x14ac:dyDescent="0.25">
      <c r="A4469" s="6">
        <v>41963</v>
      </c>
      <c r="B4469" s="7">
        <v>2.0499999999999998</v>
      </c>
      <c r="C4469" s="7">
        <v>2.06</v>
      </c>
      <c r="D4469" s="6">
        <f t="shared" si="69"/>
        <v>41973</v>
      </c>
    </row>
    <row r="4470" spans="1:4" x14ac:dyDescent="0.25">
      <c r="A4470" s="6">
        <v>41964</v>
      </c>
      <c r="B4470" s="7">
        <v>2.0499999999999998</v>
      </c>
      <c r="C4470" s="7">
        <v>2.06</v>
      </c>
      <c r="D4470" s="6">
        <f t="shared" si="69"/>
        <v>41973</v>
      </c>
    </row>
    <row r="4471" spans="1:4" x14ac:dyDescent="0.25">
      <c r="A4471" s="6">
        <v>41967</v>
      </c>
      <c r="B4471" s="7">
        <v>2.0499999999999998</v>
      </c>
      <c r="C4471" s="7">
        <v>2.06</v>
      </c>
      <c r="D4471" s="6">
        <f t="shared" si="69"/>
        <v>41973</v>
      </c>
    </row>
    <row r="4472" spans="1:4" x14ac:dyDescent="0.25">
      <c r="A4472" s="6">
        <v>41968</v>
      </c>
      <c r="B4472" s="7">
        <v>2.0499999999999998</v>
      </c>
      <c r="C4472" s="7">
        <v>2.06</v>
      </c>
      <c r="D4472" s="6">
        <f t="shared" si="69"/>
        <v>41973</v>
      </c>
    </row>
    <row r="4473" spans="1:4" x14ac:dyDescent="0.25">
      <c r="A4473" s="6">
        <v>41969</v>
      </c>
      <c r="B4473" s="7">
        <v>2.0499999999999998</v>
      </c>
      <c r="C4473" s="7">
        <v>2.06</v>
      </c>
      <c r="D4473" s="6">
        <f t="shared" si="69"/>
        <v>41973</v>
      </c>
    </row>
    <row r="4474" spans="1:4" x14ac:dyDescent="0.25">
      <c r="A4474" s="6">
        <v>41970</v>
      </c>
      <c r="B4474" s="7">
        <v>2.0499999999999998</v>
      </c>
      <c r="C4474" s="7">
        <v>2.06</v>
      </c>
      <c r="D4474" s="6">
        <f t="shared" si="69"/>
        <v>41973</v>
      </c>
    </row>
    <row r="4475" spans="1:4" x14ac:dyDescent="0.25">
      <c r="A4475" s="6">
        <v>41971</v>
      </c>
      <c r="B4475" s="7">
        <v>2.0499999999999998</v>
      </c>
      <c r="C4475" s="7">
        <v>2.06</v>
      </c>
      <c r="D4475" s="6">
        <f t="shared" si="69"/>
        <v>41973</v>
      </c>
    </row>
    <row r="4476" spans="1:4" x14ac:dyDescent="0.25">
      <c r="A4476" s="6">
        <v>41974</v>
      </c>
      <c r="B4476" s="7">
        <v>2.0499999999999998</v>
      </c>
      <c r="C4476" s="7">
        <v>2.06</v>
      </c>
      <c r="D4476" s="6">
        <f t="shared" si="69"/>
        <v>42004</v>
      </c>
    </row>
    <row r="4477" spans="1:4" x14ac:dyDescent="0.25">
      <c r="A4477" s="6">
        <v>41975</v>
      </c>
      <c r="B4477" s="7">
        <v>2.0499999999999998</v>
      </c>
      <c r="C4477" s="7">
        <v>2.06</v>
      </c>
      <c r="D4477" s="6">
        <f t="shared" si="69"/>
        <v>42004</v>
      </c>
    </row>
    <row r="4478" spans="1:4" x14ac:dyDescent="0.25">
      <c r="A4478" s="6">
        <v>41976</v>
      </c>
      <c r="B4478" s="7">
        <v>2.0499999999999998</v>
      </c>
      <c r="C4478" s="7">
        <v>2.06</v>
      </c>
      <c r="D4478" s="6">
        <f t="shared" si="69"/>
        <v>42004</v>
      </c>
    </row>
    <row r="4479" spans="1:4" x14ac:dyDescent="0.25">
      <c r="A4479" s="6">
        <v>41977</v>
      </c>
      <c r="B4479" s="7">
        <v>2.0499999999999998</v>
      </c>
      <c r="C4479" s="7">
        <v>2.06</v>
      </c>
      <c r="D4479" s="6">
        <f t="shared" si="69"/>
        <v>42004</v>
      </c>
    </row>
    <row r="4480" spans="1:4" x14ac:dyDescent="0.25">
      <c r="A4480" s="6">
        <v>41978</v>
      </c>
      <c r="B4480" s="7">
        <v>2.0499999999999998</v>
      </c>
      <c r="C4480" s="7">
        <v>2.06</v>
      </c>
      <c r="D4480" s="6">
        <f t="shared" si="69"/>
        <v>42004</v>
      </c>
    </row>
    <row r="4481" spans="1:4" x14ac:dyDescent="0.25">
      <c r="A4481" s="6">
        <v>41981</v>
      </c>
      <c r="B4481" s="7">
        <v>2.0499999999999998</v>
      </c>
      <c r="C4481" s="7">
        <v>2.06</v>
      </c>
      <c r="D4481" s="6">
        <f t="shared" si="69"/>
        <v>42004</v>
      </c>
    </row>
    <row r="4482" spans="1:4" x14ac:dyDescent="0.25">
      <c r="A4482" s="6">
        <v>41982</v>
      </c>
      <c r="B4482" s="7">
        <v>2.0499999999999998</v>
      </c>
      <c r="C4482" s="7">
        <v>2.06</v>
      </c>
      <c r="D4482" s="6">
        <f t="shared" si="69"/>
        <v>42004</v>
      </c>
    </row>
    <row r="4483" spans="1:4" x14ac:dyDescent="0.25">
      <c r="A4483" s="6">
        <v>41983</v>
      </c>
      <c r="B4483" s="7">
        <v>2.0499999999999998</v>
      </c>
      <c r="C4483" s="7">
        <v>2.06</v>
      </c>
      <c r="D4483" s="6">
        <f t="shared" ref="D4483:D4546" si="70">EOMONTH(A4483,0)</f>
        <v>42004</v>
      </c>
    </row>
    <row r="4484" spans="1:4" x14ac:dyDescent="0.25">
      <c r="A4484" s="6">
        <v>41984</v>
      </c>
      <c r="B4484" s="7">
        <v>2.0499999999999998</v>
      </c>
      <c r="C4484" s="7">
        <v>2.06</v>
      </c>
      <c r="D4484" s="6">
        <f t="shared" si="70"/>
        <v>42004</v>
      </c>
    </row>
    <row r="4485" spans="1:4" x14ac:dyDescent="0.25">
      <c r="A4485" s="6">
        <v>41985</v>
      </c>
      <c r="B4485" s="7">
        <v>2.0499999999999998</v>
      </c>
      <c r="C4485" s="7">
        <v>2.06</v>
      </c>
      <c r="D4485" s="6">
        <f t="shared" si="70"/>
        <v>42004</v>
      </c>
    </row>
    <row r="4486" spans="1:4" x14ac:dyDescent="0.25">
      <c r="A4486" s="6">
        <v>41988</v>
      </c>
      <c r="B4486" s="7">
        <v>2.0499999999999998</v>
      </c>
      <c r="C4486" s="7">
        <v>2.06</v>
      </c>
      <c r="D4486" s="6">
        <f t="shared" si="70"/>
        <v>42004</v>
      </c>
    </row>
    <row r="4487" spans="1:4" x14ac:dyDescent="0.25">
      <c r="A4487" s="6">
        <v>41989</v>
      </c>
      <c r="B4487" s="7">
        <v>2.0499999999999998</v>
      </c>
      <c r="C4487" s="7">
        <v>2.06</v>
      </c>
      <c r="D4487" s="6">
        <f t="shared" si="70"/>
        <v>42004</v>
      </c>
    </row>
    <row r="4488" spans="1:4" x14ac:dyDescent="0.25">
      <c r="A4488" s="6">
        <v>41990</v>
      </c>
      <c r="B4488" s="7">
        <v>2.0499999999999998</v>
      </c>
      <c r="C4488" s="7">
        <v>2.06</v>
      </c>
      <c r="D4488" s="6">
        <f t="shared" si="70"/>
        <v>42004</v>
      </c>
    </row>
    <row r="4489" spans="1:4" x14ac:dyDescent="0.25">
      <c r="A4489" s="6">
        <v>41991</v>
      </c>
      <c r="B4489" s="7">
        <v>2.0499999999999998</v>
      </c>
      <c r="C4489" s="7">
        <v>2.06</v>
      </c>
      <c r="D4489" s="6">
        <f t="shared" si="70"/>
        <v>42004</v>
      </c>
    </row>
    <row r="4490" spans="1:4" x14ac:dyDescent="0.25">
      <c r="A4490" s="6">
        <v>41992</v>
      </c>
      <c r="B4490" s="7">
        <v>2.0499999999999998</v>
      </c>
      <c r="C4490" s="7">
        <v>2.06</v>
      </c>
      <c r="D4490" s="6">
        <f t="shared" si="70"/>
        <v>42004</v>
      </c>
    </row>
    <row r="4491" spans="1:4" x14ac:dyDescent="0.25">
      <c r="A4491" s="6">
        <v>41995</v>
      </c>
      <c r="B4491" s="7">
        <v>2.0499999999999998</v>
      </c>
      <c r="C4491" s="7">
        <v>2.06</v>
      </c>
      <c r="D4491" s="6">
        <f t="shared" si="70"/>
        <v>42004</v>
      </c>
    </row>
    <row r="4492" spans="1:4" x14ac:dyDescent="0.25">
      <c r="A4492" s="6">
        <v>41996</v>
      </c>
      <c r="B4492" s="7">
        <v>2.0499999999999998</v>
      </c>
      <c r="C4492" s="7">
        <v>2.06</v>
      </c>
      <c r="D4492" s="6">
        <f t="shared" si="70"/>
        <v>42004</v>
      </c>
    </row>
    <row r="4493" spans="1:4" x14ac:dyDescent="0.25">
      <c r="A4493" s="6">
        <v>41997</v>
      </c>
      <c r="B4493" s="7">
        <v>2.0499999999999998</v>
      </c>
      <c r="C4493" s="7">
        <v>2.06</v>
      </c>
      <c r="D4493" s="6">
        <f t="shared" si="70"/>
        <v>42004</v>
      </c>
    </row>
    <row r="4494" spans="1:4" x14ac:dyDescent="0.25">
      <c r="A4494" s="6">
        <v>42002</v>
      </c>
      <c r="B4494" s="7">
        <v>2.0499999999999998</v>
      </c>
      <c r="C4494" s="7">
        <v>2.06</v>
      </c>
      <c r="D4494" s="6">
        <f t="shared" si="70"/>
        <v>42004</v>
      </c>
    </row>
    <row r="4495" spans="1:4" x14ac:dyDescent="0.25">
      <c r="A4495" s="6">
        <v>42003</v>
      </c>
      <c r="B4495" s="7">
        <v>2.0499999999999998</v>
      </c>
      <c r="C4495" s="7">
        <v>2.06</v>
      </c>
      <c r="D4495" s="6">
        <f t="shared" si="70"/>
        <v>42004</v>
      </c>
    </row>
    <row r="4496" spans="1:4" x14ac:dyDescent="0.25">
      <c r="A4496" s="6">
        <v>42004</v>
      </c>
      <c r="B4496" s="7">
        <v>2.0499999999999998</v>
      </c>
      <c r="C4496" s="7">
        <v>2.06</v>
      </c>
      <c r="D4496" s="6">
        <f t="shared" si="70"/>
        <v>42004</v>
      </c>
    </row>
    <row r="4497" spans="1:4" x14ac:dyDescent="0.25">
      <c r="A4497" s="6">
        <v>42006</v>
      </c>
      <c r="B4497" s="7">
        <v>2.0499999999999998</v>
      </c>
      <c r="C4497" s="7">
        <v>2.06</v>
      </c>
      <c r="D4497" s="6">
        <f t="shared" si="70"/>
        <v>42035</v>
      </c>
    </row>
    <row r="4498" spans="1:4" x14ac:dyDescent="0.25">
      <c r="A4498" s="6">
        <v>42009</v>
      </c>
      <c r="B4498" s="7">
        <v>2.0499999999999998</v>
      </c>
      <c r="C4498" s="7">
        <v>2.06</v>
      </c>
      <c r="D4498" s="6">
        <f t="shared" si="70"/>
        <v>42035</v>
      </c>
    </row>
    <row r="4499" spans="1:4" x14ac:dyDescent="0.25">
      <c r="A4499" s="6">
        <v>42011</v>
      </c>
      <c r="B4499" s="7">
        <v>2.0499999999999998</v>
      </c>
      <c r="C4499" s="7">
        <v>2.06</v>
      </c>
      <c r="D4499" s="6">
        <f t="shared" si="70"/>
        <v>42035</v>
      </c>
    </row>
    <row r="4500" spans="1:4" x14ac:dyDescent="0.25">
      <c r="A4500" s="6">
        <v>42012</v>
      </c>
      <c r="B4500" s="7">
        <v>2.0499999999999998</v>
      </c>
      <c r="C4500" s="7">
        <v>2.06</v>
      </c>
      <c r="D4500" s="6">
        <f t="shared" si="70"/>
        <v>42035</v>
      </c>
    </row>
    <row r="4501" spans="1:4" x14ac:dyDescent="0.25">
      <c r="A4501" s="6">
        <v>42013</v>
      </c>
      <c r="B4501" s="7">
        <v>2.0499999999999998</v>
      </c>
      <c r="C4501" s="7">
        <v>2.0499999999999998</v>
      </c>
      <c r="D4501" s="6">
        <f t="shared" si="70"/>
        <v>42035</v>
      </c>
    </row>
    <row r="4502" spans="1:4" x14ac:dyDescent="0.25">
      <c r="A4502" s="6">
        <v>42016</v>
      </c>
      <c r="B4502" s="7">
        <v>2.04</v>
      </c>
      <c r="C4502" s="7">
        <v>2.0499999999999998</v>
      </c>
      <c r="D4502" s="6">
        <f t="shared" si="70"/>
        <v>42035</v>
      </c>
    </row>
    <row r="4503" spans="1:4" x14ac:dyDescent="0.25">
      <c r="A4503" s="6">
        <v>42017</v>
      </c>
      <c r="B4503" s="7">
        <v>2.04</v>
      </c>
      <c r="C4503" s="7">
        <v>2.04</v>
      </c>
      <c r="D4503" s="6">
        <f t="shared" si="70"/>
        <v>42035</v>
      </c>
    </row>
    <row r="4504" spans="1:4" x14ac:dyDescent="0.25">
      <c r="A4504" s="6">
        <v>42018</v>
      </c>
      <c r="B4504" s="7">
        <v>2.0299999999999998</v>
      </c>
      <c r="C4504" s="7">
        <v>2.04</v>
      </c>
      <c r="D4504" s="6">
        <f t="shared" si="70"/>
        <v>42035</v>
      </c>
    </row>
    <row r="4505" spans="1:4" x14ac:dyDescent="0.25">
      <c r="A4505" s="6">
        <v>42019</v>
      </c>
      <c r="B4505" s="7">
        <v>2.0299999999999998</v>
      </c>
      <c r="C4505" s="7">
        <v>2.04</v>
      </c>
      <c r="D4505" s="6">
        <f t="shared" si="70"/>
        <v>42035</v>
      </c>
    </row>
    <row r="4506" spans="1:4" x14ac:dyDescent="0.25">
      <c r="A4506" s="6">
        <v>42020</v>
      </c>
      <c r="B4506" s="7">
        <v>2.02</v>
      </c>
      <c r="C4506" s="7">
        <v>2.0299999999999998</v>
      </c>
      <c r="D4506" s="6">
        <f t="shared" si="70"/>
        <v>42035</v>
      </c>
    </row>
    <row r="4507" spans="1:4" x14ac:dyDescent="0.25">
      <c r="A4507" s="6">
        <v>42023</v>
      </c>
      <c r="B4507" s="7">
        <v>2.0099999999999998</v>
      </c>
      <c r="C4507" s="7">
        <v>2.02</v>
      </c>
      <c r="D4507" s="6">
        <f t="shared" si="70"/>
        <v>42035</v>
      </c>
    </row>
    <row r="4508" spans="1:4" x14ac:dyDescent="0.25">
      <c r="A4508" s="6">
        <v>42024</v>
      </c>
      <c r="B4508" s="7">
        <v>2.0099999999999998</v>
      </c>
      <c r="C4508" s="7">
        <v>2.02</v>
      </c>
      <c r="D4508" s="6">
        <f t="shared" si="70"/>
        <v>42035</v>
      </c>
    </row>
    <row r="4509" spans="1:4" x14ac:dyDescent="0.25">
      <c r="A4509" s="6">
        <v>42025</v>
      </c>
      <c r="B4509" s="7">
        <v>2.0099999999999998</v>
      </c>
      <c r="C4509" s="7">
        <v>2.02</v>
      </c>
      <c r="D4509" s="6">
        <f t="shared" si="70"/>
        <v>42035</v>
      </c>
    </row>
    <row r="4510" spans="1:4" x14ac:dyDescent="0.25">
      <c r="A4510" s="6">
        <v>42026</v>
      </c>
      <c r="B4510" s="7">
        <v>2.0099999999999998</v>
      </c>
      <c r="C4510" s="7">
        <v>2.02</v>
      </c>
      <c r="D4510" s="6">
        <f t="shared" si="70"/>
        <v>42035</v>
      </c>
    </row>
    <row r="4511" spans="1:4" x14ac:dyDescent="0.25">
      <c r="A4511" s="6">
        <v>42027</v>
      </c>
      <c r="B4511" s="7">
        <v>2</v>
      </c>
      <c r="C4511" s="7">
        <v>2.02</v>
      </c>
      <c r="D4511" s="6">
        <f t="shared" si="70"/>
        <v>42035</v>
      </c>
    </row>
    <row r="4512" spans="1:4" x14ac:dyDescent="0.25">
      <c r="A4512" s="6">
        <v>42030</v>
      </c>
      <c r="B4512" s="7">
        <v>2</v>
      </c>
      <c r="C4512" s="7">
        <v>2.0099999999999998</v>
      </c>
      <c r="D4512" s="6">
        <f t="shared" si="70"/>
        <v>42035</v>
      </c>
    </row>
    <row r="4513" spans="1:4" x14ac:dyDescent="0.25">
      <c r="A4513" s="6">
        <v>42031</v>
      </c>
      <c r="B4513" s="7">
        <v>2</v>
      </c>
      <c r="C4513" s="7">
        <v>2.0099999999999998</v>
      </c>
      <c r="D4513" s="6">
        <f t="shared" si="70"/>
        <v>42035</v>
      </c>
    </row>
    <row r="4514" spans="1:4" x14ac:dyDescent="0.25">
      <c r="A4514" s="6">
        <v>42032</v>
      </c>
      <c r="B4514" s="7">
        <v>1.99</v>
      </c>
      <c r="C4514" s="7">
        <v>2</v>
      </c>
      <c r="D4514" s="6">
        <f t="shared" si="70"/>
        <v>42035</v>
      </c>
    </row>
    <row r="4515" spans="1:4" x14ac:dyDescent="0.25">
      <c r="A4515" s="6">
        <v>42033</v>
      </c>
      <c r="B4515" s="7">
        <v>1.99</v>
      </c>
      <c r="C4515" s="7">
        <v>2</v>
      </c>
      <c r="D4515" s="6">
        <f t="shared" si="70"/>
        <v>42035</v>
      </c>
    </row>
    <row r="4516" spans="1:4" x14ac:dyDescent="0.25">
      <c r="A4516" s="6">
        <v>42034</v>
      </c>
      <c r="B4516" s="7">
        <v>1.99</v>
      </c>
      <c r="C4516" s="7">
        <v>2</v>
      </c>
      <c r="D4516" s="6">
        <f t="shared" si="70"/>
        <v>42035</v>
      </c>
    </row>
    <row r="4517" spans="1:4" x14ac:dyDescent="0.25">
      <c r="A4517" s="6">
        <v>42037</v>
      </c>
      <c r="B4517" s="7">
        <v>1.98</v>
      </c>
      <c r="C4517" s="7">
        <v>1.99</v>
      </c>
      <c r="D4517" s="6">
        <f t="shared" si="70"/>
        <v>42063</v>
      </c>
    </row>
    <row r="4518" spans="1:4" x14ac:dyDescent="0.25">
      <c r="A4518" s="6">
        <v>42038</v>
      </c>
      <c r="B4518" s="7">
        <v>1.98</v>
      </c>
      <c r="C4518" s="7">
        <v>1.99</v>
      </c>
      <c r="D4518" s="6">
        <f t="shared" si="70"/>
        <v>42063</v>
      </c>
    </row>
    <row r="4519" spans="1:4" x14ac:dyDescent="0.25">
      <c r="A4519" s="6">
        <v>42039</v>
      </c>
      <c r="B4519" s="7">
        <v>1.98</v>
      </c>
      <c r="C4519" s="7">
        <v>1.98</v>
      </c>
      <c r="D4519" s="6">
        <f t="shared" si="70"/>
        <v>42063</v>
      </c>
    </row>
    <row r="4520" spans="1:4" x14ac:dyDescent="0.25">
      <c r="A4520" s="6">
        <v>42040</v>
      </c>
      <c r="B4520" s="7">
        <v>1.97</v>
      </c>
      <c r="C4520" s="7">
        <v>1.98</v>
      </c>
      <c r="D4520" s="6">
        <f t="shared" si="70"/>
        <v>42063</v>
      </c>
    </row>
    <row r="4521" spans="1:4" x14ac:dyDescent="0.25">
      <c r="A4521" s="6">
        <v>42041</v>
      </c>
      <c r="B4521" s="7">
        <v>1.96</v>
      </c>
      <c r="C4521" s="7">
        <v>1.97</v>
      </c>
      <c r="D4521" s="6">
        <f t="shared" si="70"/>
        <v>42063</v>
      </c>
    </row>
    <row r="4522" spans="1:4" x14ac:dyDescent="0.25">
      <c r="A4522" s="6">
        <v>42044</v>
      </c>
      <c r="B4522" s="7">
        <v>1.95</v>
      </c>
      <c r="C4522" s="7">
        <v>1.97</v>
      </c>
      <c r="D4522" s="6">
        <f t="shared" si="70"/>
        <v>42063</v>
      </c>
    </row>
    <row r="4523" spans="1:4" x14ac:dyDescent="0.25">
      <c r="A4523" s="6">
        <v>42045</v>
      </c>
      <c r="B4523" s="7">
        <v>1.95</v>
      </c>
      <c r="C4523" s="7">
        <v>1.96</v>
      </c>
      <c r="D4523" s="6">
        <f t="shared" si="70"/>
        <v>42063</v>
      </c>
    </row>
    <row r="4524" spans="1:4" x14ac:dyDescent="0.25">
      <c r="A4524" s="6">
        <v>42046</v>
      </c>
      <c r="B4524" s="7">
        <v>1.95</v>
      </c>
      <c r="C4524" s="7">
        <v>1.96</v>
      </c>
      <c r="D4524" s="6">
        <f t="shared" si="70"/>
        <v>42063</v>
      </c>
    </row>
    <row r="4525" spans="1:4" x14ac:dyDescent="0.25">
      <c r="A4525" s="6">
        <v>42047</v>
      </c>
      <c r="B4525" s="7">
        <v>1.94</v>
      </c>
      <c r="C4525" s="7">
        <v>1.95</v>
      </c>
      <c r="D4525" s="6">
        <f t="shared" si="70"/>
        <v>42063</v>
      </c>
    </row>
    <row r="4526" spans="1:4" x14ac:dyDescent="0.25">
      <c r="A4526" s="6">
        <v>42048</v>
      </c>
      <c r="B4526" s="7">
        <v>1.93</v>
      </c>
      <c r="C4526" s="7">
        <v>1.94</v>
      </c>
      <c r="D4526" s="6">
        <f t="shared" si="70"/>
        <v>42063</v>
      </c>
    </row>
    <row r="4527" spans="1:4" x14ac:dyDescent="0.25">
      <c r="A4527" s="6">
        <v>42051</v>
      </c>
      <c r="B4527" s="7">
        <v>1.92</v>
      </c>
      <c r="C4527" s="7">
        <v>1.93</v>
      </c>
      <c r="D4527" s="6">
        <f t="shared" si="70"/>
        <v>42063</v>
      </c>
    </row>
    <row r="4528" spans="1:4" x14ac:dyDescent="0.25">
      <c r="A4528" s="6">
        <v>42052</v>
      </c>
      <c r="B4528" s="7">
        <v>1.91</v>
      </c>
      <c r="C4528" s="7">
        <v>1.92</v>
      </c>
      <c r="D4528" s="6">
        <f t="shared" si="70"/>
        <v>42063</v>
      </c>
    </row>
    <row r="4529" spans="1:4" x14ac:dyDescent="0.25">
      <c r="A4529" s="6">
        <v>42053</v>
      </c>
      <c r="B4529" s="7">
        <v>1.9</v>
      </c>
      <c r="C4529" s="7">
        <v>1.92</v>
      </c>
      <c r="D4529" s="6">
        <f t="shared" si="70"/>
        <v>42063</v>
      </c>
    </row>
    <row r="4530" spans="1:4" x14ac:dyDescent="0.25">
      <c r="A4530" s="6">
        <v>42054</v>
      </c>
      <c r="B4530" s="7">
        <v>1.86</v>
      </c>
      <c r="C4530" s="7">
        <v>1.89</v>
      </c>
      <c r="D4530" s="6">
        <f t="shared" si="70"/>
        <v>42063</v>
      </c>
    </row>
    <row r="4531" spans="1:4" x14ac:dyDescent="0.25">
      <c r="A4531" s="6">
        <v>42055</v>
      </c>
      <c r="B4531" s="7">
        <v>1.84</v>
      </c>
      <c r="C4531" s="7">
        <v>1.86</v>
      </c>
      <c r="D4531" s="6">
        <f t="shared" si="70"/>
        <v>42063</v>
      </c>
    </row>
    <row r="4532" spans="1:4" x14ac:dyDescent="0.25">
      <c r="A4532" s="6">
        <v>42058</v>
      </c>
      <c r="B4532" s="7">
        <v>1.83</v>
      </c>
      <c r="C4532" s="7">
        <v>1.84</v>
      </c>
      <c r="D4532" s="6">
        <f t="shared" si="70"/>
        <v>42063</v>
      </c>
    </row>
    <row r="4533" spans="1:4" x14ac:dyDescent="0.25">
      <c r="A4533" s="6">
        <v>42059</v>
      </c>
      <c r="B4533" s="7">
        <v>1.82</v>
      </c>
      <c r="C4533" s="7">
        <v>1.83</v>
      </c>
      <c r="D4533" s="6">
        <f t="shared" si="70"/>
        <v>42063</v>
      </c>
    </row>
    <row r="4534" spans="1:4" x14ac:dyDescent="0.25">
      <c r="A4534" s="6">
        <v>42060</v>
      </c>
      <c r="B4534" s="7">
        <v>1.81</v>
      </c>
      <c r="C4534" s="7">
        <v>1.83</v>
      </c>
      <c r="D4534" s="6">
        <f t="shared" si="70"/>
        <v>42063</v>
      </c>
    </row>
    <row r="4535" spans="1:4" x14ac:dyDescent="0.25">
      <c r="A4535" s="6">
        <v>42061</v>
      </c>
      <c r="B4535" s="7">
        <v>1.8</v>
      </c>
      <c r="C4535" s="7">
        <v>1.82</v>
      </c>
      <c r="D4535" s="6">
        <f t="shared" si="70"/>
        <v>42063</v>
      </c>
    </row>
    <row r="4536" spans="1:4" x14ac:dyDescent="0.25">
      <c r="A4536" s="6">
        <v>42062</v>
      </c>
      <c r="B4536" s="7">
        <v>1.8</v>
      </c>
      <c r="C4536" s="7">
        <v>1.81</v>
      </c>
      <c r="D4536" s="6">
        <f t="shared" si="70"/>
        <v>42063</v>
      </c>
    </row>
    <row r="4537" spans="1:4" x14ac:dyDescent="0.25">
      <c r="A4537" s="6">
        <v>42065</v>
      </c>
      <c r="B4537" s="7">
        <v>1.8</v>
      </c>
      <c r="C4537" s="7">
        <v>1.81</v>
      </c>
      <c r="D4537" s="6">
        <f t="shared" si="70"/>
        <v>42094</v>
      </c>
    </row>
    <row r="4538" spans="1:4" x14ac:dyDescent="0.25">
      <c r="A4538" s="6">
        <v>42066</v>
      </c>
      <c r="B4538" s="7">
        <v>1.79</v>
      </c>
      <c r="C4538" s="7">
        <v>1.81</v>
      </c>
      <c r="D4538" s="6">
        <f t="shared" si="70"/>
        <v>42094</v>
      </c>
    </row>
    <row r="4539" spans="1:4" x14ac:dyDescent="0.25">
      <c r="A4539" s="6">
        <v>42067</v>
      </c>
      <c r="B4539" s="7">
        <v>1.79</v>
      </c>
      <c r="C4539" s="7">
        <v>1.81</v>
      </c>
      <c r="D4539" s="6">
        <f t="shared" si="70"/>
        <v>42094</v>
      </c>
    </row>
    <row r="4540" spans="1:4" x14ac:dyDescent="0.25">
      <c r="A4540" s="6">
        <v>42068</v>
      </c>
      <c r="B4540" s="7">
        <v>1.66</v>
      </c>
      <c r="C4540" s="7">
        <v>1.65</v>
      </c>
      <c r="D4540" s="6">
        <f t="shared" si="70"/>
        <v>42094</v>
      </c>
    </row>
    <row r="4541" spans="1:4" x14ac:dyDescent="0.25">
      <c r="A4541" s="6">
        <v>42069</v>
      </c>
      <c r="B4541" s="7">
        <v>1.66</v>
      </c>
      <c r="C4541" s="7">
        <v>1.65</v>
      </c>
      <c r="D4541" s="6">
        <f t="shared" si="70"/>
        <v>42094</v>
      </c>
    </row>
    <row r="4542" spans="1:4" x14ac:dyDescent="0.25">
      <c r="A4542" s="6">
        <v>42072</v>
      </c>
      <c r="B4542" s="7">
        <v>1.66</v>
      </c>
      <c r="C4542" s="7">
        <v>1.65</v>
      </c>
      <c r="D4542" s="6">
        <f t="shared" si="70"/>
        <v>42094</v>
      </c>
    </row>
    <row r="4543" spans="1:4" x14ac:dyDescent="0.25">
      <c r="A4543" s="6">
        <v>42073</v>
      </c>
      <c r="B4543" s="7">
        <v>1.66</v>
      </c>
      <c r="C4543" s="7">
        <v>1.65</v>
      </c>
      <c r="D4543" s="6">
        <f t="shared" si="70"/>
        <v>42094</v>
      </c>
    </row>
    <row r="4544" spans="1:4" x14ac:dyDescent="0.25">
      <c r="A4544" s="6">
        <v>42074</v>
      </c>
      <c r="B4544" s="7">
        <v>1.66</v>
      </c>
      <c r="C4544" s="7">
        <v>1.65</v>
      </c>
      <c r="D4544" s="6">
        <f t="shared" si="70"/>
        <v>42094</v>
      </c>
    </row>
    <row r="4545" spans="1:4" x14ac:dyDescent="0.25">
      <c r="A4545" s="6">
        <v>42075</v>
      </c>
      <c r="B4545" s="7">
        <v>1.66</v>
      </c>
      <c r="C4545" s="7">
        <v>1.65</v>
      </c>
      <c r="D4545" s="6">
        <f t="shared" si="70"/>
        <v>42094</v>
      </c>
    </row>
    <row r="4546" spans="1:4" x14ac:dyDescent="0.25">
      <c r="A4546" s="6">
        <v>42076</v>
      </c>
      <c r="B4546" s="7">
        <v>1.66</v>
      </c>
      <c r="C4546" s="7">
        <v>1.65</v>
      </c>
      <c r="D4546" s="6">
        <f t="shared" si="70"/>
        <v>42094</v>
      </c>
    </row>
    <row r="4547" spans="1:4" x14ac:dyDescent="0.25">
      <c r="A4547" s="6">
        <v>42079</v>
      </c>
      <c r="B4547" s="7">
        <v>1.66</v>
      </c>
      <c r="C4547" s="7">
        <v>1.65</v>
      </c>
      <c r="D4547" s="6">
        <f t="shared" ref="D4547:D4610" si="71">EOMONTH(A4547,0)</f>
        <v>42094</v>
      </c>
    </row>
    <row r="4548" spans="1:4" x14ac:dyDescent="0.25">
      <c r="A4548" s="6">
        <v>42080</v>
      </c>
      <c r="B4548" s="7">
        <v>1.66</v>
      </c>
      <c r="C4548" s="7">
        <v>1.65</v>
      </c>
      <c r="D4548" s="6">
        <f t="shared" si="71"/>
        <v>42094</v>
      </c>
    </row>
    <row r="4549" spans="1:4" x14ac:dyDescent="0.25">
      <c r="A4549" s="6">
        <v>42081</v>
      </c>
      <c r="B4549" s="7">
        <v>1.66</v>
      </c>
      <c r="C4549" s="7">
        <v>1.65</v>
      </c>
      <c r="D4549" s="6">
        <f t="shared" si="71"/>
        <v>42094</v>
      </c>
    </row>
    <row r="4550" spans="1:4" x14ac:dyDescent="0.25">
      <c r="A4550" s="6">
        <v>42082</v>
      </c>
      <c r="B4550" s="7">
        <v>1.66</v>
      </c>
      <c r="C4550" s="7">
        <v>1.65</v>
      </c>
      <c r="D4550" s="6">
        <f t="shared" si="71"/>
        <v>42094</v>
      </c>
    </row>
    <row r="4551" spans="1:4" x14ac:dyDescent="0.25">
      <c r="A4551" s="6">
        <v>42083</v>
      </c>
      <c r="B4551" s="7">
        <v>1.66</v>
      </c>
      <c r="C4551" s="7">
        <v>1.65</v>
      </c>
      <c r="D4551" s="6">
        <f t="shared" si="71"/>
        <v>42094</v>
      </c>
    </row>
    <row r="4552" spans="1:4" x14ac:dyDescent="0.25">
      <c r="A4552" s="6">
        <v>42086</v>
      </c>
      <c r="B4552" s="7">
        <v>1.66</v>
      </c>
      <c r="C4552" s="7">
        <v>1.65</v>
      </c>
      <c r="D4552" s="6">
        <f t="shared" si="71"/>
        <v>42094</v>
      </c>
    </row>
    <row r="4553" spans="1:4" x14ac:dyDescent="0.25">
      <c r="A4553" s="6">
        <v>42087</v>
      </c>
      <c r="B4553" s="7">
        <v>1.66</v>
      </c>
      <c r="C4553" s="7">
        <v>1.65</v>
      </c>
      <c r="D4553" s="6">
        <f t="shared" si="71"/>
        <v>42094</v>
      </c>
    </row>
    <row r="4554" spans="1:4" x14ac:dyDescent="0.25">
      <c r="A4554" s="6">
        <v>42088</v>
      </c>
      <c r="B4554" s="7">
        <v>1.66</v>
      </c>
      <c r="C4554" s="7">
        <v>1.65</v>
      </c>
      <c r="D4554" s="6">
        <f t="shared" si="71"/>
        <v>42094</v>
      </c>
    </row>
    <row r="4555" spans="1:4" x14ac:dyDescent="0.25">
      <c r="A4555" s="6">
        <v>42089</v>
      </c>
      <c r="B4555" s="7">
        <v>1.66</v>
      </c>
      <c r="C4555" s="7">
        <v>1.65</v>
      </c>
      <c r="D4555" s="6">
        <f t="shared" si="71"/>
        <v>42094</v>
      </c>
    </row>
    <row r="4556" spans="1:4" x14ac:dyDescent="0.25">
      <c r="A4556" s="6">
        <v>42090</v>
      </c>
      <c r="B4556" s="7">
        <v>1.66</v>
      </c>
      <c r="C4556" s="7">
        <v>1.65</v>
      </c>
      <c r="D4556" s="6">
        <f t="shared" si="71"/>
        <v>42094</v>
      </c>
    </row>
    <row r="4557" spans="1:4" x14ac:dyDescent="0.25">
      <c r="A4557" s="6">
        <v>42093</v>
      </c>
      <c r="B4557" s="7">
        <v>1.66</v>
      </c>
      <c r="C4557" s="7">
        <v>1.65</v>
      </c>
      <c r="D4557" s="6">
        <f t="shared" si="71"/>
        <v>42094</v>
      </c>
    </row>
    <row r="4558" spans="1:4" x14ac:dyDescent="0.25">
      <c r="A4558" s="6">
        <v>42094</v>
      </c>
      <c r="B4558" s="7">
        <v>1.66</v>
      </c>
      <c r="C4558" s="7">
        <v>1.65</v>
      </c>
      <c r="D4558" s="6">
        <f t="shared" si="71"/>
        <v>42094</v>
      </c>
    </row>
    <row r="4559" spans="1:4" x14ac:dyDescent="0.25">
      <c r="A4559" s="6">
        <v>42095</v>
      </c>
      <c r="B4559" s="7">
        <v>1.66</v>
      </c>
      <c r="C4559" s="7">
        <v>1.65</v>
      </c>
      <c r="D4559" s="6">
        <f t="shared" si="71"/>
        <v>42124</v>
      </c>
    </row>
    <row r="4560" spans="1:4" x14ac:dyDescent="0.25">
      <c r="A4560" s="6">
        <v>42096</v>
      </c>
      <c r="B4560" s="7">
        <v>1.66</v>
      </c>
      <c r="C4560" s="7">
        <v>1.65</v>
      </c>
      <c r="D4560" s="6">
        <f t="shared" si="71"/>
        <v>42124</v>
      </c>
    </row>
    <row r="4561" spans="1:4" x14ac:dyDescent="0.25">
      <c r="A4561" s="6">
        <v>42097</v>
      </c>
      <c r="B4561" s="7">
        <v>1.66</v>
      </c>
      <c r="C4561" s="7">
        <v>1.65</v>
      </c>
      <c r="D4561" s="6">
        <f t="shared" si="71"/>
        <v>42124</v>
      </c>
    </row>
    <row r="4562" spans="1:4" x14ac:dyDescent="0.25">
      <c r="A4562" s="6">
        <v>42101</v>
      </c>
      <c r="B4562" s="7">
        <v>1.66</v>
      </c>
      <c r="C4562" s="7">
        <v>1.65</v>
      </c>
      <c r="D4562" s="6">
        <f t="shared" si="71"/>
        <v>42124</v>
      </c>
    </row>
    <row r="4563" spans="1:4" x14ac:dyDescent="0.25">
      <c r="A4563" s="6">
        <v>42102</v>
      </c>
      <c r="B4563" s="7">
        <v>1.66</v>
      </c>
      <c r="C4563" s="7">
        <v>1.65</v>
      </c>
      <c r="D4563" s="6">
        <f t="shared" si="71"/>
        <v>42124</v>
      </c>
    </row>
    <row r="4564" spans="1:4" x14ac:dyDescent="0.25">
      <c r="A4564" s="6">
        <v>42103</v>
      </c>
      <c r="B4564" s="7">
        <v>1.66</v>
      </c>
      <c r="C4564" s="7">
        <v>1.65</v>
      </c>
      <c r="D4564" s="6">
        <f t="shared" si="71"/>
        <v>42124</v>
      </c>
    </row>
    <row r="4565" spans="1:4" x14ac:dyDescent="0.25">
      <c r="A4565" s="6">
        <v>42104</v>
      </c>
      <c r="B4565" s="7">
        <v>1.66</v>
      </c>
      <c r="C4565" s="7">
        <v>1.65</v>
      </c>
      <c r="D4565" s="6">
        <f t="shared" si="71"/>
        <v>42124</v>
      </c>
    </row>
    <row r="4566" spans="1:4" x14ac:dyDescent="0.25">
      <c r="A4566" s="6">
        <v>42107</v>
      </c>
      <c r="B4566" s="7">
        <v>1.66</v>
      </c>
      <c r="C4566" s="7">
        <v>1.65</v>
      </c>
      <c r="D4566" s="6">
        <f t="shared" si="71"/>
        <v>42124</v>
      </c>
    </row>
    <row r="4567" spans="1:4" x14ac:dyDescent="0.25">
      <c r="A4567" s="6">
        <v>42108</v>
      </c>
      <c r="B4567" s="7">
        <v>1.66</v>
      </c>
      <c r="C4567" s="7">
        <v>1.65</v>
      </c>
      <c r="D4567" s="6">
        <f t="shared" si="71"/>
        <v>42124</v>
      </c>
    </row>
    <row r="4568" spans="1:4" x14ac:dyDescent="0.25">
      <c r="A4568" s="6">
        <v>42109</v>
      </c>
      <c r="B4568" s="7">
        <v>1.66</v>
      </c>
      <c r="C4568" s="7">
        <v>1.65</v>
      </c>
      <c r="D4568" s="6">
        <f t="shared" si="71"/>
        <v>42124</v>
      </c>
    </row>
    <row r="4569" spans="1:4" x14ac:dyDescent="0.25">
      <c r="A4569" s="6">
        <v>42110</v>
      </c>
      <c r="B4569" s="7">
        <v>1.66</v>
      </c>
      <c r="C4569" s="7">
        <v>1.65</v>
      </c>
      <c r="D4569" s="6">
        <f t="shared" si="71"/>
        <v>42124</v>
      </c>
    </row>
    <row r="4570" spans="1:4" x14ac:dyDescent="0.25">
      <c r="A4570" s="6">
        <v>42111</v>
      </c>
      <c r="B4570" s="7">
        <v>1.66</v>
      </c>
      <c r="C4570" s="7">
        <v>1.65</v>
      </c>
      <c r="D4570" s="6">
        <f t="shared" si="71"/>
        <v>42124</v>
      </c>
    </row>
    <row r="4571" spans="1:4" x14ac:dyDescent="0.25">
      <c r="A4571" s="6">
        <v>42114</v>
      </c>
      <c r="B4571" s="7">
        <v>1.66</v>
      </c>
      <c r="C4571" s="7">
        <v>1.65</v>
      </c>
      <c r="D4571" s="6">
        <f t="shared" si="71"/>
        <v>42124</v>
      </c>
    </row>
    <row r="4572" spans="1:4" x14ac:dyDescent="0.25">
      <c r="A4572" s="6">
        <v>42115</v>
      </c>
      <c r="B4572" s="7">
        <v>1.66</v>
      </c>
      <c r="C4572" s="7">
        <v>1.65</v>
      </c>
      <c r="D4572" s="6">
        <f t="shared" si="71"/>
        <v>42124</v>
      </c>
    </row>
    <row r="4573" spans="1:4" x14ac:dyDescent="0.25">
      <c r="A4573" s="6">
        <v>42116</v>
      </c>
      <c r="B4573" s="7">
        <v>1.66</v>
      </c>
      <c r="C4573" s="7">
        <v>1.65</v>
      </c>
      <c r="D4573" s="6">
        <f t="shared" si="71"/>
        <v>42124</v>
      </c>
    </row>
    <row r="4574" spans="1:4" x14ac:dyDescent="0.25">
      <c r="A4574" s="6">
        <v>42117</v>
      </c>
      <c r="B4574" s="7">
        <v>1.66</v>
      </c>
      <c r="C4574" s="7">
        <v>1.65</v>
      </c>
      <c r="D4574" s="6">
        <f t="shared" si="71"/>
        <v>42124</v>
      </c>
    </row>
    <row r="4575" spans="1:4" x14ac:dyDescent="0.25">
      <c r="A4575" s="6">
        <v>42118</v>
      </c>
      <c r="B4575" s="7">
        <v>1.66</v>
      </c>
      <c r="C4575" s="7">
        <v>1.65</v>
      </c>
      <c r="D4575" s="6">
        <f t="shared" si="71"/>
        <v>42124</v>
      </c>
    </row>
    <row r="4576" spans="1:4" x14ac:dyDescent="0.25">
      <c r="A4576" s="6">
        <v>42121</v>
      </c>
      <c r="B4576" s="7">
        <v>1.66</v>
      </c>
      <c r="C4576" s="7">
        <v>1.65</v>
      </c>
      <c r="D4576" s="6">
        <f t="shared" si="71"/>
        <v>42124</v>
      </c>
    </row>
    <row r="4577" spans="1:4" x14ac:dyDescent="0.25">
      <c r="A4577" s="6">
        <v>42122</v>
      </c>
      <c r="B4577" s="7">
        <v>1.66</v>
      </c>
      <c r="C4577" s="7">
        <v>1.65</v>
      </c>
      <c r="D4577" s="6">
        <f t="shared" si="71"/>
        <v>42124</v>
      </c>
    </row>
    <row r="4578" spans="1:4" x14ac:dyDescent="0.25">
      <c r="A4578" s="6">
        <v>42123</v>
      </c>
      <c r="B4578" s="7">
        <v>1.66</v>
      </c>
      <c r="C4578" s="7">
        <v>1.65</v>
      </c>
      <c r="D4578" s="6">
        <f t="shared" si="71"/>
        <v>42124</v>
      </c>
    </row>
    <row r="4579" spans="1:4" x14ac:dyDescent="0.25">
      <c r="A4579" s="6">
        <v>42124</v>
      </c>
      <c r="B4579" s="7">
        <v>1.66</v>
      </c>
      <c r="C4579" s="7">
        <v>1.65</v>
      </c>
      <c r="D4579" s="6">
        <f t="shared" si="71"/>
        <v>42124</v>
      </c>
    </row>
    <row r="4580" spans="1:4" x14ac:dyDescent="0.25">
      <c r="A4580" s="6">
        <v>42128</v>
      </c>
      <c r="B4580" s="7">
        <v>1.66</v>
      </c>
      <c r="C4580" s="7">
        <v>1.65</v>
      </c>
      <c r="D4580" s="6">
        <f t="shared" si="71"/>
        <v>42155</v>
      </c>
    </row>
    <row r="4581" spans="1:4" x14ac:dyDescent="0.25">
      <c r="A4581" s="6">
        <v>42129</v>
      </c>
      <c r="B4581" s="7">
        <v>1.66</v>
      </c>
      <c r="C4581" s="7">
        <v>1.65</v>
      </c>
      <c r="D4581" s="6">
        <f t="shared" si="71"/>
        <v>42155</v>
      </c>
    </row>
    <row r="4582" spans="1:4" x14ac:dyDescent="0.25">
      <c r="A4582" s="6">
        <v>42130</v>
      </c>
      <c r="B4582" s="7">
        <v>1.66</v>
      </c>
      <c r="C4582" s="7">
        <v>1.65</v>
      </c>
      <c r="D4582" s="6">
        <f t="shared" si="71"/>
        <v>42155</v>
      </c>
    </row>
    <row r="4583" spans="1:4" x14ac:dyDescent="0.25">
      <c r="A4583" s="6">
        <v>42131</v>
      </c>
      <c r="B4583" s="7">
        <v>1.68</v>
      </c>
      <c r="C4583" s="7">
        <v>1.66</v>
      </c>
      <c r="D4583" s="6">
        <f t="shared" si="71"/>
        <v>42155</v>
      </c>
    </row>
    <row r="4584" spans="1:4" x14ac:dyDescent="0.25">
      <c r="A4584" s="6">
        <v>42132</v>
      </c>
      <c r="B4584" s="7">
        <v>1.7</v>
      </c>
      <c r="C4584" s="7">
        <v>1.66</v>
      </c>
      <c r="D4584" s="6">
        <f t="shared" si="71"/>
        <v>42155</v>
      </c>
    </row>
    <row r="4585" spans="1:4" x14ac:dyDescent="0.25">
      <c r="A4585" s="6">
        <v>42135</v>
      </c>
      <c r="B4585" s="7">
        <v>1.71</v>
      </c>
      <c r="C4585" s="7">
        <v>1.66</v>
      </c>
      <c r="D4585" s="6">
        <f t="shared" si="71"/>
        <v>42155</v>
      </c>
    </row>
    <row r="4586" spans="1:4" x14ac:dyDescent="0.25">
      <c r="A4586" s="6">
        <v>42136</v>
      </c>
      <c r="B4586" s="7">
        <v>1.72</v>
      </c>
      <c r="C4586" s="7">
        <v>1.67</v>
      </c>
      <c r="D4586" s="6">
        <f t="shared" si="71"/>
        <v>42155</v>
      </c>
    </row>
    <row r="4587" spans="1:4" x14ac:dyDescent="0.25">
      <c r="A4587" s="6">
        <v>42137</v>
      </c>
      <c r="B4587" s="7">
        <v>1.72</v>
      </c>
      <c r="C4587" s="7">
        <v>1.67</v>
      </c>
      <c r="D4587" s="6">
        <f t="shared" si="71"/>
        <v>42155</v>
      </c>
    </row>
    <row r="4588" spans="1:4" x14ac:dyDescent="0.25">
      <c r="A4588" s="6">
        <v>42138</v>
      </c>
      <c r="B4588" s="7">
        <v>1.73</v>
      </c>
      <c r="C4588" s="7">
        <v>1.67</v>
      </c>
      <c r="D4588" s="6">
        <f t="shared" si="71"/>
        <v>42155</v>
      </c>
    </row>
    <row r="4589" spans="1:4" x14ac:dyDescent="0.25">
      <c r="A4589" s="6">
        <v>42139</v>
      </c>
      <c r="B4589" s="7">
        <v>1.73</v>
      </c>
      <c r="C4589" s="7">
        <v>1.67</v>
      </c>
      <c r="D4589" s="6">
        <f t="shared" si="71"/>
        <v>42155</v>
      </c>
    </row>
    <row r="4590" spans="1:4" x14ac:dyDescent="0.25">
      <c r="A4590" s="6">
        <v>42142</v>
      </c>
      <c r="B4590" s="7">
        <v>1.73</v>
      </c>
      <c r="C4590" s="7">
        <v>1.67</v>
      </c>
      <c r="D4590" s="6">
        <f t="shared" si="71"/>
        <v>42155</v>
      </c>
    </row>
    <row r="4591" spans="1:4" x14ac:dyDescent="0.25">
      <c r="A4591" s="6">
        <v>42143</v>
      </c>
      <c r="B4591" s="7">
        <v>1.74</v>
      </c>
      <c r="C4591" s="7">
        <v>1.68</v>
      </c>
      <c r="D4591" s="6">
        <f t="shared" si="71"/>
        <v>42155</v>
      </c>
    </row>
    <row r="4592" spans="1:4" x14ac:dyDescent="0.25">
      <c r="A4592" s="6">
        <v>42144</v>
      </c>
      <c r="B4592" s="7">
        <v>1.74</v>
      </c>
      <c r="C4592" s="7">
        <v>1.68</v>
      </c>
      <c r="D4592" s="6">
        <f t="shared" si="71"/>
        <v>42155</v>
      </c>
    </row>
    <row r="4593" spans="1:4" x14ac:dyDescent="0.25">
      <c r="A4593" s="6">
        <v>42145</v>
      </c>
      <c r="B4593" s="7">
        <v>1.74</v>
      </c>
      <c r="C4593" s="7">
        <v>1.68</v>
      </c>
      <c r="D4593" s="6">
        <f t="shared" si="71"/>
        <v>42155</v>
      </c>
    </row>
    <row r="4594" spans="1:4" x14ac:dyDescent="0.25">
      <c r="A4594" s="6">
        <v>42146</v>
      </c>
      <c r="B4594" s="7">
        <v>1.75</v>
      </c>
      <c r="C4594" s="7">
        <v>1.68</v>
      </c>
      <c r="D4594" s="6">
        <f t="shared" si="71"/>
        <v>42155</v>
      </c>
    </row>
    <row r="4595" spans="1:4" x14ac:dyDescent="0.25">
      <c r="A4595" s="6">
        <v>42149</v>
      </c>
      <c r="B4595" s="7">
        <v>1.75</v>
      </c>
      <c r="C4595" s="7">
        <v>1.68</v>
      </c>
      <c r="D4595" s="6">
        <f t="shared" si="71"/>
        <v>42155</v>
      </c>
    </row>
    <row r="4596" spans="1:4" x14ac:dyDescent="0.25">
      <c r="A4596" s="6">
        <v>42150</v>
      </c>
      <c r="B4596" s="7">
        <v>1.75</v>
      </c>
      <c r="C4596" s="7">
        <v>1.68</v>
      </c>
      <c r="D4596" s="6">
        <f t="shared" si="71"/>
        <v>42155</v>
      </c>
    </row>
    <row r="4597" spans="1:4" x14ac:dyDescent="0.25">
      <c r="A4597" s="6">
        <v>42151</v>
      </c>
      <c r="B4597" s="7">
        <v>1.75</v>
      </c>
      <c r="C4597" s="7">
        <v>1.68</v>
      </c>
      <c r="D4597" s="6">
        <f t="shared" si="71"/>
        <v>42155</v>
      </c>
    </row>
    <row r="4598" spans="1:4" x14ac:dyDescent="0.25">
      <c r="A4598" s="6">
        <v>42152</v>
      </c>
      <c r="B4598" s="7">
        <v>1.76</v>
      </c>
      <c r="C4598" s="7">
        <v>1.68</v>
      </c>
      <c r="D4598" s="6">
        <f t="shared" si="71"/>
        <v>42155</v>
      </c>
    </row>
    <row r="4599" spans="1:4" x14ac:dyDescent="0.25">
      <c r="A4599" s="6">
        <v>42153</v>
      </c>
      <c r="B4599" s="7">
        <v>1.76</v>
      </c>
      <c r="C4599" s="7">
        <v>1.68</v>
      </c>
      <c r="D4599" s="6">
        <f t="shared" si="71"/>
        <v>42155</v>
      </c>
    </row>
    <row r="4600" spans="1:4" x14ac:dyDescent="0.25">
      <c r="A4600" s="6">
        <v>42156</v>
      </c>
      <c r="B4600" s="7">
        <v>1.76</v>
      </c>
      <c r="C4600" s="7">
        <v>1.68</v>
      </c>
      <c r="D4600" s="6">
        <f t="shared" si="71"/>
        <v>42185</v>
      </c>
    </row>
    <row r="4601" spans="1:4" x14ac:dyDescent="0.25">
      <c r="A4601" s="6">
        <v>42157</v>
      </c>
      <c r="B4601" s="7">
        <v>1.76</v>
      </c>
      <c r="C4601" s="7">
        <v>1.68</v>
      </c>
      <c r="D4601" s="6">
        <f t="shared" si="71"/>
        <v>42185</v>
      </c>
    </row>
    <row r="4602" spans="1:4" x14ac:dyDescent="0.25">
      <c r="A4602" s="6">
        <v>42158</v>
      </c>
      <c r="B4602" s="7">
        <v>1.76</v>
      </c>
      <c r="C4602" s="7">
        <v>1.68</v>
      </c>
      <c r="D4602" s="6">
        <f t="shared" si="71"/>
        <v>42185</v>
      </c>
    </row>
    <row r="4603" spans="1:4" x14ac:dyDescent="0.25">
      <c r="A4603" s="6">
        <v>42160</v>
      </c>
      <c r="B4603" s="7">
        <v>1.76</v>
      </c>
      <c r="C4603" s="7">
        <v>1.68</v>
      </c>
      <c r="D4603" s="6">
        <f t="shared" si="71"/>
        <v>42185</v>
      </c>
    </row>
    <row r="4604" spans="1:4" x14ac:dyDescent="0.25">
      <c r="A4604" s="6">
        <v>42163</v>
      </c>
      <c r="B4604" s="7">
        <v>1.76</v>
      </c>
      <c r="C4604" s="7">
        <v>1.68</v>
      </c>
      <c r="D4604" s="6">
        <f t="shared" si="71"/>
        <v>42185</v>
      </c>
    </row>
    <row r="4605" spans="1:4" x14ac:dyDescent="0.25">
      <c r="A4605" s="6">
        <v>42164</v>
      </c>
      <c r="B4605" s="7">
        <v>1.77</v>
      </c>
      <c r="C4605" s="7">
        <v>1.69</v>
      </c>
      <c r="D4605" s="6">
        <f t="shared" si="71"/>
        <v>42185</v>
      </c>
    </row>
    <row r="4606" spans="1:4" x14ac:dyDescent="0.25">
      <c r="A4606" s="6">
        <v>42165</v>
      </c>
      <c r="B4606" s="7">
        <v>1.77</v>
      </c>
      <c r="C4606" s="7">
        <v>1.7</v>
      </c>
      <c r="D4606" s="6">
        <f t="shared" si="71"/>
        <v>42185</v>
      </c>
    </row>
    <row r="4607" spans="1:4" x14ac:dyDescent="0.25">
      <c r="A4607" s="6">
        <v>42166</v>
      </c>
      <c r="B4607" s="7">
        <v>1.77</v>
      </c>
      <c r="C4607" s="7">
        <v>1.7</v>
      </c>
      <c r="D4607" s="6">
        <f t="shared" si="71"/>
        <v>42185</v>
      </c>
    </row>
    <row r="4608" spans="1:4" x14ac:dyDescent="0.25">
      <c r="A4608" s="6">
        <v>42167</v>
      </c>
      <c r="B4608" s="7">
        <v>1.78</v>
      </c>
      <c r="C4608" s="7">
        <v>1.71</v>
      </c>
      <c r="D4608" s="6">
        <f t="shared" si="71"/>
        <v>42185</v>
      </c>
    </row>
    <row r="4609" spans="1:4" x14ac:dyDescent="0.25">
      <c r="A4609" s="6">
        <v>42170</v>
      </c>
      <c r="B4609" s="7">
        <v>1.78</v>
      </c>
      <c r="C4609" s="7">
        <v>1.71</v>
      </c>
      <c r="D4609" s="6">
        <f t="shared" si="71"/>
        <v>42185</v>
      </c>
    </row>
    <row r="4610" spans="1:4" x14ac:dyDescent="0.25">
      <c r="A4610" s="6">
        <v>42171</v>
      </c>
      <c r="B4610" s="7">
        <v>1.78</v>
      </c>
      <c r="C4610" s="7">
        <v>1.71</v>
      </c>
      <c r="D4610" s="6">
        <f t="shared" si="71"/>
        <v>42185</v>
      </c>
    </row>
    <row r="4611" spans="1:4" x14ac:dyDescent="0.25">
      <c r="A4611" s="6">
        <v>42172</v>
      </c>
      <c r="B4611" s="7">
        <v>1.78</v>
      </c>
      <c r="C4611" s="7">
        <v>1.71</v>
      </c>
      <c r="D4611" s="6">
        <f t="shared" ref="D4611:D4674" si="72">EOMONTH(A4611,0)</f>
        <v>42185</v>
      </c>
    </row>
    <row r="4612" spans="1:4" x14ac:dyDescent="0.25">
      <c r="A4612" s="6">
        <v>42173</v>
      </c>
      <c r="B4612" s="7">
        <v>1.79</v>
      </c>
      <c r="C4612" s="7">
        <v>1.71</v>
      </c>
      <c r="D4612" s="6">
        <f t="shared" si="72"/>
        <v>42185</v>
      </c>
    </row>
    <row r="4613" spans="1:4" x14ac:dyDescent="0.25">
      <c r="A4613" s="6">
        <v>42174</v>
      </c>
      <c r="B4613" s="7">
        <v>1.79</v>
      </c>
      <c r="C4613" s="7">
        <v>1.72</v>
      </c>
      <c r="D4613" s="6">
        <f t="shared" si="72"/>
        <v>42185</v>
      </c>
    </row>
    <row r="4614" spans="1:4" x14ac:dyDescent="0.25">
      <c r="A4614" s="6">
        <v>42177</v>
      </c>
      <c r="B4614" s="7">
        <v>1.79</v>
      </c>
      <c r="C4614" s="7">
        <v>1.72</v>
      </c>
      <c r="D4614" s="6">
        <f t="shared" si="72"/>
        <v>42185</v>
      </c>
    </row>
    <row r="4615" spans="1:4" x14ac:dyDescent="0.25">
      <c r="A4615" s="6">
        <v>42178</v>
      </c>
      <c r="B4615" s="7">
        <v>1.79</v>
      </c>
      <c r="C4615" s="7">
        <v>1.72</v>
      </c>
      <c r="D4615" s="6">
        <f t="shared" si="72"/>
        <v>42185</v>
      </c>
    </row>
    <row r="4616" spans="1:4" x14ac:dyDescent="0.25">
      <c r="A4616" s="6">
        <v>42179</v>
      </c>
      <c r="B4616" s="7">
        <v>1.79</v>
      </c>
      <c r="C4616" s="7">
        <v>1.72</v>
      </c>
      <c r="D4616" s="6">
        <f t="shared" si="72"/>
        <v>42185</v>
      </c>
    </row>
    <row r="4617" spans="1:4" x14ac:dyDescent="0.25">
      <c r="A4617" s="6">
        <v>42180</v>
      </c>
      <c r="B4617" s="7">
        <v>1.79</v>
      </c>
      <c r="C4617" s="7">
        <v>1.72</v>
      </c>
      <c r="D4617" s="6">
        <f t="shared" si="72"/>
        <v>42185</v>
      </c>
    </row>
    <row r="4618" spans="1:4" x14ac:dyDescent="0.25">
      <c r="A4618" s="6">
        <v>42181</v>
      </c>
      <c r="B4618" s="7">
        <v>1.79</v>
      </c>
      <c r="C4618" s="7">
        <v>1.72</v>
      </c>
      <c r="D4618" s="6">
        <f t="shared" si="72"/>
        <v>42185</v>
      </c>
    </row>
    <row r="4619" spans="1:4" x14ac:dyDescent="0.25">
      <c r="A4619" s="6">
        <v>42184</v>
      </c>
      <c r="B4619" s="7">
        <v>1.79</v>
      </c>
      <c r="C4619" s="7">
        <v>1.72</v>
      </c>
      <c r="D4619" s="6">
        <f t="shared" si="72"/>
        <v>42185</v>
      </c>
    </row>
    <row r="4620" spans="1:4" x14ac:dyDescent="0.25">
      <c r="A4620" s="6">
        <v>42185</v>
      </c>
      <c r="B4620" s="7">
        <v>1.79</v>
      </c>
      <c r="C4620" s="7">
        <v>1.72</v>
      </c>
      <c r="D4620" s="6">
        <f t="shared" si="72"/>
        <v>42185</v>
      </c>
    </row>
    <row r="4621" spans="1:4" x14ac:dyDescent="0.25">
      <c r="A4621" s="6">
        <v>42186</v>
      </c>
      <c r="B4621" s="7">
        <v>1.79</v>
      </c>
      <c r="C4621" s="7">
        <v>1.72</v>
      </c>
      <c r="D4621" s="6">
        <f t="shared" si="72"/>
        <v>42216</v>
      </c>
    </row>
    <row r="4622" spans="1:4" x14ac:dyDescent="0.25">
      <c r="A4622" s="6">
        <v>42187</v>
      </c>
      <c r="B4622" s="7">
        <v>1.79</v>
      </c>
      <c r="C4622" s="7">
        <v>1.72</v>
      </c>
      <c r="D4622" s="6">
        <f t="shared" si="72"/>
        <v>42216</v>
      </c>
    </row>
    <row r="4623" spans="1:4" x14ac:dyDescent="0.25">
      <c r="A4623" s="6">
        <v>42188</v>
      </c>
      <c r="B4623" s="7">
        <v>1.79</v>
      </c>
      <c r="C4623" s="7">
        <v>1.72</v>
      </c>
      <c r="D4623" s="6">
        <f t="shared" si="72"/>
        <v>42216</v>
      </c>
    </row>
    <row r="4624" spans="1:4" x14ac:dyDescent="0.25">
      <c r="A4624" s="6">
        <v>42191</v>
      </c>
      <c r="B4624" s="7">
        <v>1.79</v>
      </c>
      <c r="C4624" s="7">
        <v>1.72</v>
      </c>
      <c r="D4624" s="6">
        <f t="shared" si="72"/>
        <v>42216</v>
      </c>
    </row>
    <row r="4625" spans="1:4" x14ac:dyDescent="0.25">
      <c r="A4625" s="6">
        <v>42192</v>
      </c>
      <c r="B4625" s="7">
        <v>1.79</v>
      </c>
      <c r="C4625" s="7">
        <v>1.72</v>
      </c>
      <c r="D4625" s="6">
        <f t="shared" si="72"/>
        <v>42216</v>
      </c>
    </row>
    <row r="4626" spans="1:4" x14ac:dyDescent="0.25">
      <c r="A4626" s="6">
        <v>42193</v>
      </c>
      <c r="B4626" s="7">
        <v>1.79</v>
      </c>
      <c r="C4626" s="7">
        <v>1.72</v>
      </c>
      <c r="D4626" s="6">
        <f t="shared" si="72"/>
        <v>42216</v>
      </c>
    </row>
    <row r="4627" spans="1:4" x14ac:dyDescent="0.25">
      <c r="A4627" s="6">
        <v>42194</v>
      </c>
      <c r="B4627" s="7">
        <v>1.79</v>
      </c>
      <c r="C4627" s="7">
        <v>1.72</v>
      </c>
      <c r="D4627" s="6">
        <f t="shared" si="72"/>
        <v>42216</v>
      </c>
    </row>
    <row r="4628" spans="1:4" x14ac:dyDescent="0.25">
      <c r="A4628" s="6">
        <v>42195</v>
      </c>
      <c r="B4628" s="7">
        <v>1.79</v>
      </c>
      <c r="C4628" s="7">
        <v>1.72</v>
      </c>
      <c r="D4628" s="6">
        <f t="shared" si="72"/>
        <v>42216</v>
      </c>
    </row>
    <row r="4629" spans="1:4" x14ac:dyDescent="0.25">
      <c r="A4629" s="6">
        <v>42198</v>
      </c>
      <c r="B4629" s="7">
        <v>1.79</v>
      </c>
      <c r="C4629" s="7">
        <v>1.72</v>
      </c>
      <c r="D4629" s="6">
        <f t="shared" si="72"/>
        <v>42216</v>
      </c>
    </row>
    <row r="4630" spans="1:4" x14ac:dyDescent="0.25">
      <c r="A4630" s="6">
        <v>42199</v>
      </c>
      <c r="B4630" s="7">
        <v>1.79</v>
      </c>
      <c r="C4630" s="7">
        <v>1.72</v>
      </c>
      <c r="D4630" s="6">
        <f t="shared" si="72"/>
        <v>42216</v>
      </c>
    </row>
    <row r="4631" spans="1:4" x14ac:dyDescent="0.25">
      <c r="A4631" s="6">
        <v>42200</v>
      </c>
      <c r="B4631" s="7">
        <v>1.79</v>
      </c>
      <c r="C4631" s="7">
        <v>1.72</v>
      </c>
      <c r="D4631" s="6">
        <f t="shared" si="72"/>
        <v>42216</v>
      </c>
    </row>
    <row r="4632" spans="1:4" x14ac:dyDescent="0.25">
      <c r="A4632" s="6">
        <v>42201</v>
      </c>
      <c r="B4632" s="7">
        <v>1.79</v>
      </c>
      <c r="C4632" s="7">
        <v>1.72</v>
      </c>
      <c r="D4632" s="6">
        <f t="shared" si="72"/>
        <v>42216</v>
      </c>
    </row>
    <row r="4633" spans="1:4" x14ac:dyDescent="0.25">
      <c r="A4633" s="6">
        <v>42202</v>
      </c>
      <c r="B4633" s="7">
        <v>1.79</v>
      </c>
      <c r="C4633" s="7">
        <v>1.72</v>
      </c>
      <c r="D4633" s="6">
        <f t="shared" si="72"/>
        <v>42216</v>
      </c>
    </row>
    <row r="4634" spans="1:4" x14ac:dyDescent="0.25">
      <c r="A4634" s="6">
        <v>42205</v>
      </c>
      <c r="B4634" s="7">
        <v>1.79</v>
      </c>
      <c r="C4634" s="7">
        <v>1.72</v>
      </c>
      <c r="D4634" s="6">
        <f t="shared" si="72"/>
        <v>42216</v>
      </c>
    </row>
    <row r="4635" spans="1:4" x14ac:dyDescent="0.25">
      <c r="A4635" s="6">
        <v>42206</v>
      </c>
      <c r="B4635" s="7">
        <v>1.79</v>
      </c>
      <c r="C4635" s="7">
        <v>1.72</v>
      </c>
      <c r="D4635" s="6">
        <f t="shared" si="72"/>
        <v>42216</v>
      </c>
    </row>
    <row r="4636" spans="1:4" x14ac:dyDescent="0.25">
      <c r="A4636" s="6">
        <v>42207</v>
      </c>
      <c r="B4636" s="7">
        <v>1.79</v>
      </c>
      <c r="C4636" s="7">
        <v>1.72</v>
      </c>
      <c r="D4636" s="6">
        <f t="shared" si="72"/>
        <v>42216</v>
      </c>
    </row>
    <row r="4637" spans="1:4" x14ac:dyDescent="0.25">
      <c r="A4637" s="6">
        <v>42208</v>
      </c>
      <c r="B4637" s="7">
        <v>1.79</v>
      </c>
      <c r="C4637" s="7">
        <v>1.72</v>
      </c>
      <c r="D4637" s="6">
        <f t="shared" si="72"/>
        <v>42216</v>
      </c>
    </row>
    <row r="4638" spans="1:4" x14ac:dyDescent="0.25">
      <c r="A4638" s="6">
        <v>42209</v>
      </c>
      <c r="B4638" s="7">
        <v>1.79</v>
      </c>
      <c r="C4638" s="7">
        <v>1.72</v>
      </c>
      <c r="D4638" s="6">
        <f t="shared" si="72"/>
        <v>42216</v>
      </c>
    </row>
    <row r="4639" spans="1:4" x14ac:dyDescent="0.25">
      <c r="A4639" s="6">
        <v>42212</v>
      </c>
      <c r="B4639" s="7">
        <v>1.79</v>
      </c>
      <c r="C4639" s="7">
        <v>1.72</v>
      </c>
      <c r="D4639" s="6">
        <f t="shared" si="72"/>
        <v>42216</v>
      </c>
    </row>
    <row r="4640" spans="1:4" x14ac:dyDescent="0.25">
      <c r="A4640" s="6">
        <v>42213</v>
      </c>
      <c r="B4640" s="7">
        <v>1.79</v>
      </c>
      <c r="C4640" s="7">
        <v>1.72</v>
      </c>
      <c r="D4640" s="6">
        <f t="shared" si="72"/>
        <v>42216</v>
      </c>
    </row>
    <row r="4641" spans="1:4" x14ac:dyDescent="0.25">
      <c r="A4641" s="6">
        <v>42214</v>
      </c>
      <c r="B4641" s="7">
        <v>1.79</v>
      </c>
      <c r="C4641" s="7">
        <v>1.72</v>
      </c>
      <c r="D4641" s="6">
        <f t="shared" si="72"/>
        <v>42216</v>
      </c>
    </row>
    <row r="4642" spans="1:4" x14ac:dyDescent="0.25">
      <c r="A4642" s="6">
        <v>42215</v>
      </c>
      <c r="B4642" s="7">
        <v>1.79</v>
      </c>
      <c r="C4642" s="7">
        <v>1.72</v>
      </c>
      <c r="D4642" s="6">
        <f t="shared" si="72"/>
        <v>42216</v>
      </c>
    </row>
    <row r="4643" spans="1:4" x14ac:dyDescent="0.25">
      <c r="A4643" s="6">
        <v>42216</v>
      </c>
      <c r="B4643" s="7">
        <v>1.79</v>
      </c>
      <c r="C4643" s="7">
        <v>1.72</v>
      </c>
      <c r="D4643" s="6">
        <f t="shared" si="72"/>
        <v>42216</v>
      </c>
    </row>
    <row r="4644" spans="1:4" x14ac:dyDescent="0.25">
      <c r="A4644" s="6">
        <v>42219</v>
      </c>
      <c r="B4644" s="7">
        <v>1.79</v>
      </c>
      <c r="C4644" s="7">
        <v>1.72</v>
      </c>
      <c r="D4644" s="6">
        <f t="shared" si="72"/>
        <v>42247</v>
      </c>
    </row>
    <row r="4645" spans="1:4" x14ac:dyDescent="0.25">
      <c r="A4645" s="6">
        <v>42220</v>
      </c>
      <c r="B4645" s="7">
        <v>1.79</v>
      </c>
      <c r="C4645" s="7">
        <v>1.72</v>
      </c>
      <c r="D4645" s="6">
        <f t="shared" si="72"/>
        <v>42247</v>
      </c>
    </row>
    <row r="4646" spans="1:4" x14ac:dyDescent="0.25">
      <c r="A4646" s="6">
        <v>42221</v>
      </c>
      <c r="B4646" s="7">
        <v>1.79</v>
      </c>
      <c r="C4646" s="7">
        <v>1.72</v>
      </c>
      <c r="D4646" s="6">
        <f t="shared" si="72"/>
        <v>42247</v>
      </c>
    </row>
    <row r="4647" spans="1:4" x14ac:dyDescent="0.25">
      <c r="A4647" s="6">
        <v>42222</v>
      </c>
      <c r="B4647" s="7">
        <v>1.79</v>
      </c>
      <c r="C4647" s="7">
        <v>1.72</v>
      </c>
      <c r="D4647" s="6">
        <f t="shared" si="72"/>
        <v>42247</v>
      </c>
    </row>
    <row r="4648" spans="1:4" x14ac:dyDescent="0.25">
      <c r="A4648" s="6">
        <v>42223</v>
      </c>
      <c r="B4648" s="7">
        <v>1.79</v>
      </c>
      <c r="C4648" s="7">
        <v>1.72</v>
      </c>
      <c r="D4648" s="6">
        <f t="shared" si="72"/>
        <v>42247</v>
      </c>
    </row>
    <row r="4649" spans="1:4" x14ac:dyDescent="0.25">
      <c r="A4649" s="6">
        <v>42226</v>
      </c>
      <c r="B4649" s="7">
        <v>1.79</v>
      </c>
      <c r="C4649" s="7">
        <v>1.72</v>
      </c>
      <c r="D4649" s="6">
        <f t="shared" si="72"/>
        <v>42247</v>
      </c>
    </row>
    <row r="4650" spans="1:4" x14ac:dyDescent="0.25">
      <c r="A4650" s="6">
        <v>42227</v>
      </c>
      <c r="B4650" s="7">
        <v>1.79</v>
      </c>
      <c r="C4650" s="7">
        <v>1.72</v>
      </c>
      <c r="D4650" s="6">
        <f t="shared" si="72"/>
        <v>42247</v>
      </c>
    </row>
    <row r="4651" spans="1:4" x14ac:dyDescent="0.25">
      <c r="A4651" s="6">
        <v>42228</v>
      </c>
      <c r="B4651" s="7">
        <v>1.8</v>
      </c>
      <c r="C4651" s="7">
        <v>1.72</v>
      </c>
      <c r="D4651" s="6">
        <f t="shared" si="72"/>
        <v>42247</v>
      </c>
    </row>
    <row r="4652" spans="1:4" x14ac:dyDescent="0.25">
      <c r="A4652" s="6">
        <v>42229</v>
      </c>
      <c r="B4652" s="7">
        <v>1.8</v>
      </c>
      <c r="C4652" s="7">
        <v>1.72</v>
      </c>
      <c r="D4652" s="6">
        <f t="shared" si="72"/>
        <v>42247</v>
      </c>
    </row>
    <row r="4653" spans="1:4" x14ac:dyDescent="0.25">
      <c r="A4653" s="6">
        <v>42230</v>
      </c>
      <c r="B4653" s="7">
        <v>1.8</v>
      </c>
      <c r="C4653" s="7">
        <v>1.72</v>
      </c>
      <c r="D4653" s="6">
        <f t="shared" si="72"/>
        <v>42247</v>
      </c>
    </row>
    <row r="4654" spans="1:4" x14ac:dyDescent="0.25">
      <c r="A4654" s="6">
        <v>42233</v>
      </c>
      <c r="B4654" s="7">
        <v>1.8</v>
      </c>
      <c r="C4654" s="7">
        <v>1.72</v>
      </c>
      <c r="D4654" s="6">
        <f t="shared" si="72"/>
        <v>42247</v>
      </c>
    </row>
    <row r="4655" spans="1:4" x14ac:dyDescent="0.25">
      <c r="A4655" s="6">
        <v>42234</v>
      </c>
      <c r="B4655" s="7">
        <v>1.8</v>
      </c>
      <c r="C4655" s="7">
        <v>1.72</v>
      </c>
      <c r="D4655" s="6">
        <f t="shared" si="72"/>
        <v>42247</v>
      </c>
    </row>
    <row r="4656" spans="1:4" x14ac:dyDescent="0.25">
      <c r="A4656" s="6">
        <v>42235</v>
      </c>
      <c r="B4656" s="7">
        <v>1.8</v>
      </c>
      <c r="C4656" s="7">
        <v>1.72</v>
      </c>
      <c r="D4656" s="6">
        <f t="shared" si="72"/>
        <v>42247</v>
      </c>
    </row>
    <row r="4657" spans="1:4" x14ac:dyDescent="0.25">
      <c r="A4657" s="6">
        <v>42236</v>
      </c>
      <c r="B4657" s="7">
        <v>1.8</v>
      </c>
      <c r="C4657" s="7">
        <v>1.72</v>
      </c>
      <c r="D4657" s="6">
        <f t="shared" si="72"/>
        <v>42247</v>
      </c>
    </row>
    <row r="4658" spans="1:4" x14ac:dyDescent="0.25">
      <c r="A4658" s="6">
        <v>42237</v>
      </c>
      <c r="B4658" s="7">
        <v>1.8</v>
      </c>
      <c r="C4658" s="7">
        <v>1.72</v>
      </c>
      <c r="D4658" s="6">
        <f t="shared" si="72"/>
        <v>42247</v>
      </c>
    </row>
    <row r="4659" spans="1:4" x14ac:dyDescent="0.25">
      <c r="A4659" s="6">
        <v>42240</v>
      </c>
      <c r="B4659" s="7">
        <v>1.8</v>
      </c>
      <c r="C4659" s="7">
        <v>1.72</v>
      </c>
      <c r="D4659" s="6">
        <f t="shared" si="72"/>
        <v>42247</v>
      </c>
    </row>
    <row r="4660" spans="1:4" x14ac:dyDescent="0.25">
      <c r="A4660" s="6">
        <v>42241</v>
      </c>
      <c r="B4660" s="7">
        <v>1.8</v>
      </c>
      <c r="C4660" s="7">
        <v>1.72</v>
      </c>
      <c r="D4660" s="6">
        <f t="shared" si="72"/>
        <v>42247</v>
      </c>
    </row>
    <row r="4661" spans="1:4" x14ac:dyDescent="0.25">
      <c r="A4661" s="6">
        <v>42242</v>
      </c>
      <c r="B4661" s="7">
        <v>1.8</v>
      </c>
      <c r="C4661" s="7">
        <v>1.72</v>
      </c>
      <c r="D4661" s="6">
        <f t="shared" si="72"/>
        <v>42247</v>
      </c>
    </row>
    <row r="4662" spans="1:4" x14ac:dyDescent="0.25">
      <c r="A4662" s="6">
        <v>42243</v>
      </c>
      <c r="B4662" s="7">
        <v>1.8</v>
      </c>
      <c r="C4662" s="7">
        <v>1.72</v>
      </c>
      <c r="D4662" s="6">
        <f t="shared" si="72"/>
        <v>42247</v>
      </c>
    </row>
    <row r="4663" spans="1:4" x14ac:dyDescent="0.25">
      <c r="A4663" s="6">
        <v>42244</v>
      </c>
      <c r="B4663" s="7">
        <v>1.8</v>
      </c>
      <c r="C4663" s="7">
        <v>1.72</v>
      </c>
      <c r="D4663" s="6">
        <f t="shared" si="72"/>
        <v>42247</v>
      </c>
    </row>
    <row r="4664" spans="1:4" x14ac:dyDescent="0.25">
      <c r="A4664" s="6">
        <v>42247</v>
      </c>
      <c r="B4664" s="7">
        <v>1.8</v>
      </c>
      <c r="C4664" s="7">
        <v>1.72</v>
      </c>
      <c r="D4664" s="6">
        <f t="shared" si="72"/>
        <v>42247</v>
      </c>
    </row>
    <row r="4665" spans="1:4" x14ac:dyDescent="0.25">
      <c r="A4665" s="6">
        <v>42248</v>
      </c>
      <c r="B4665" s="7">
        <v>1.8</v>
      </c>
      <c r="C4665" s="7">
        <v>1.72</v>
      </c>
      <c r="D4665" s="6">
        <f t="shared" si="72"/>
        <v>42277</v>
      </c>
    </row>
    <row r="4666" spans="1:4" x14ac:dyDescent="0.25">
      <c r="A4666" s="6">
        <v>42249</v>
      </c>
      <c r="B4666" s="7">
        <v>1.8</v>
      </c>
      <c r="C4666" s="7">
        <v>1.72</v>
      </c>
      <c r="D4666" s="6">
        <f t="shared" si="72"/>
        <v>42277</v>
      </c>
    </row>
    <row r="4667" spans="1:4" x14ac:dyDescent="0.25">
      <c r="A4667" s="6">
        <v>42250</v>
      </c>
      <c r="B4667" s="7">
        <v>1.8</v>
      </c>
      <c r="C4667" s="7">
        <v>1.72</v>
      </c>
      <c r="D4667" s="6">
        <f t="shared" si="72"/>
        <v>42277</v>
      </c>
    </row>
    <row r="4668" spans="1:4" x14ac:dyDescent="0.25">
      <c r="A4668" s="6">
        <v>42251</v>
      </c>
      <c r="B4668" s="7">
        <v>1.8</v>
      </c>
      <c r="C4668" s="7">
        <v>1.72</v>
      </c>
      <c r="D4668" s="6">
        <f t="shared" si="72"/>
        <v>42277</v>
      </c>
    </row>
    <row r="4669" spans="1:4" x14ac:dyDescent="0.25">
      <c r="A4669" s="6">
        <v>42254</v>
      </c>
      <c r="B4669" s="7">
        <v>1.8</v>
      </c>
      <c r="C4669" s="7">
        <v>1.72</v>
      </c>
      <c r="D4669" s="6">
        <f t="shared" si="72"/>
        <v>42277</v>
      </c>
    </row>
    <row r="4670" spans="1:4" x14ac:dyDescent="0.25">
      <c r="A4670" s="6">
        <v>42255</v>
      </c>
      <c r="B4670" s="7">
        <v>1.8</v>
      </c>
      <c r="C4670" s="7">
        <v>1.72</v>
      </c>
      <c r="D4670" s="6">
        <f t="shared" si="72"/>
        <v>42277</v>
      </c>
    </row>
    <row r="4671" spans="1:4" x14ac:dyDescent="0.25">
      <c r="A4671" s="6">
        <v>42256</v>
      </c>
      <c r="B4671" s="7">
        <v>1.8</v>
      </c>
      <c r="C4671" s="7">
        <v>1.72</v>
      </c>
      <c r="D4671" s="6">
        <f t="shared" si="72"/>
        <v>42277</v>
      </c>
    </row>
    <row r="4672" spans="1:4" x14ac:dyDescent="0.25">
      <c r="A4672" s="6">
        <v>42257</v>
      </c>
      <c r="B4672" s="7">
        <v>1.8</v>
      </c>
      <c r="C4672" s="7">
        <v>1.72</v>
      </c>
      <c r="D4672" s="6">
        <f t="shared" si="72"/>
        <v>42277</v>
      </c>
    </row>
    <row r="4673" spans="1:4" x14ac:dyDescent="0.25">
      <c r="A4673" s="6">
        <v>42258</v>
      </c>
      <c r="B4673" s="7">
        <v>1.8</v>
      </c>
      <c r="C4673" s="7">
        <v>1.72</v>
      </c>
      <c r="D4673" s="6">
        <f t="shared" si="72"/>
        <v>42277</v>
      </c>
    </row>
    <row r="4674" spans="1:4" x14ac:dyDescent="0.25">
      <c r="A4674" s="6">
        <v>42261</v>
      </c>
      <c r="B4674" s="7">
        <v>1.8</v>
      </c>
      <c r="C4674" s="7">
        <v>1.72</v>
      </c>
      <c r="D4674" s="6">
        <f t="shared" si="72"/>
        <v>42277</v>
      </c>
    </row>
    <row r="4675" spans="1:4" x14ac:dyDescent="0.25">
      <c r="A4675" s="6">
        <v>42262</v>
      </c>
      <c r="B4675" s="7">
        <v>1.8</v>
      </c>
      <c r="C4675" s="7">
        <v>1.72</v>
      </c>
      <c r="D4675" s="6">
        <f t="shared" ref="D4675:D4738" si="73">EOMONTH(A4675,0)</f>
        <v>42277</v>
      </c>
    </row>
    <row r="4676" spans="1:4" x14ac:dyDescent="0.25">
      <c r="A4676" s="6">
        <v>42263</v>
      </c>
      <c r="B4676" s="7">
        <v>1.8</v>
      </c>
      <c r="C4676" s="7">
        <v>1.72</v>
      </c>
      <c r="D4676" s="6">
        <f t="shared" si="73"/>
        <v>42277</v>
      </c>
    </row>
    <row r="4677" spans="1:4" x14ac:dyDescent="0.25">
      <c r="A4677" s="6">
        <v>42264</v>
      </c>
      <c r="B4677" s="7">
        <v>1.8</v>
      </c>
      <c r="C4677" s="7">
        <v>1.72</v>
      </c>
      <c r="D4677" s="6">
        <f t="shared" si="73"/>
        <v>42277</v>
      </c>
    </row>
    <row r="4678" spans="1:4" x14ac:dyDescent="0.25">
      <c r="A4678" s="6">
        <v>42265</v>
      </c>
      <c r="B4678" s="7">
        <v>1.8</v>
      </c>
      <c r="C4678" s="7">
        <v>1.72</v>
      </c>
      <c r="D4678" s="6">
        <f t="shared" si="73"/>
        <v>42277</v>
      </c>
    </row>
    <row r="4679" spans="1:4" x14ac:dyDescent="0.25">
      <c r="A4679" s="6">
        <v>42268</v>
      </c>
      <c r="B4679" s="7">
        <v>1.8</v>
      </c>
      <c r="C4679" s="7">
        <v>1.72</v>
      </c>
      <c r="D4679" s="6">
        <f t="shared" si="73"/>
        <v>42277</v>
      </c>
    </row>
    <row r="4680" spans="1:4" x14ac:dyDescent="0.25">
      <c r="A4680" s="6">
        <v>42269</v>
      </c>
      <c r="B4680" s="7">
        <v>1.8</v>
      </c>
      <c r="C4680" s="7">
        <v>1.72</v>
      </c>
      <c r="D4680" s="6">
        <f t="shared" si="73"/>
        <v>42277</v>
      </c>
    </row>
    <row r="4681" spans="1:4" x14ac:dyDescent="0.25">
      <c r="A4681" s="6">
        <v>42270</v>
      </c>
      <c r="B4681" s="7">
        <v>1.8</v>
      </c>
      <c r="C4681" s="7">
        <v>1.72</v>
      </c>
      <c r="D4681" s="6">
        <f t="shared" si="73"/>
        <v>42277</v>
      </c>
    </row>
    <row r="4682" spans="1:4" x14ac:dyDescent="0.25">
      <c r="A4682" s="6">
        <v>42271</v>
      </c>
      <c r="B4682" s="7">
        <v>1.8</v>
      </c>
      <c r="C4682" s="7">
        <v>1.72</v>
      </c>
      <c r="D4682" s="6">
        <f t="shared" si="73"/>
        <v>42277</v>
      </c>
    </row>
    <row r="4683" spans="1:4" x14ac:dyDescent="0.25">
      <c r="A4683" s="6">
        <v>42272</v>
      </c>
      <c r="B4683" s="7">
        <v>1.8</v>
      </c>
      <c r="C4683" s="7">
        <v>1.72</v>
      </c>
      <c r="D4683" s="6">
        <f t="shared" si="73"/>
        <v>42277</v>
      </c>
    </row>
    <row r="4684" spans="1:4" x14ac:dyDescent="0.25">
      <c r="A4684" s="6">
        <v>42275</v>
      </c>
      <c r="B4684" s="7">
        <v>1.8</v>
      </c>
      <c r="C4684" s="7">
        <v>1.73</v>
      </c>
      <c r="D4684" s="6">
        <f t="shared" si="73"/>
        <v>42277</v>
      </c>
    </row>
    <row r="4685" spans="1:4" x14ac:dyDescent="0.25">
      <c r="A4685" s="6">
        <v>42276</v>
      </c>
      <c r="B4685" s="7">
        <v>1.81</v>
      </c>
      <c r="C4685" s="7">
        <v>1.73</v>
      </c>
      <c r="D4685" s="6">
        <f t="shared" si="73"/>
        <v>42277</v>
      </c>
    </row>
    <row r="4686" spans="1:4" x14ac:dyDescent="0.25">
      <c r="A4686" s="6">
        <v>42277</v>
      </c>
      <c r="B4686" s="7">
        <v>1.81</v>
      </c>
      <c r="C4686" s="7">
        <v>1.73</v>
      </c>
      <c r="D4686" s="6">
        <f t="shared" si="73"/>
        <v>42277</v>
      </c>
    </row>
    <row r="4687" spans="1:4" x14ac:dyDescent="0.25">
      <c r="A4687" s="6">
        <v>42278</v>
      </c>
      <c r="B4687" s="7">
        <v>1.81</v>
      </c>
      <c r="C4687" s="7">
        <v>1.73</v>
      </c>
      <c r="D4687" s="6">
        <f t="shared" si="73"/>
        <v>42308</v>
      </c>
    </row>
    <row r="4688" spans="1:4" x14ac:dyDescent="0.25">
      <c r="A4688" s="6">
        <v>42279</v>
      </c>
      <c r="B4688" s="7">
        <v>1.81</v>
      </c>
      <c r="C4688" s="7">
        <v>1.73</v>
      </c>
      <c r="D4688" s="6">
        <f t="shared" si="73"/>
        <v>42308</v>
      </c>
    </row>
    <row r="4689" spans="1:4" x14ac:dyDescent="0.25">
      <c r="A4689" s="6">
        <v>42282</v>
      </c>
      <c r="B4689" s="7">
        <v>1.81</v>
      </c>
      <c r="C4689" s="7">
        <v>1.73</v>
      </c>
      <c r="D4689" s="6">
        <f t="shared" si="73"/>
        <v>42308</v>
      </c>
    </row>
    <row r="4690" spans="1:4" x14ac:dyDescent="0.25">
      <c r="A4690" s="6">
        <v>42283</v>
      </c>
      <c r="B4690" s="7">
        <v>1.81</v>
      </c>
      <c r="C4690" s="7">
        <v>1.73</v>
      </c>
      <c r="D4690" s="6">
        <f t="shared" si="73"/>
        <v>42308</v>
      </c>
    </row>
    <row r="4691" spans="1:4" x14ac:dyDescent="0.25">
      <c r="A4691" s="6">
        <v>42284</v>
      </c>
      <c r="B4691" s="7">
        <v>1.81</v>
      </c>
      <c r="C4691" s="7">
        <v>1.73</v>
      </c>
      <c r="D4691" s="6">
        <f t="shared" si="73"/>
        <v>42308</v>
      </c>
    </row>
    <row r="4692" spans="1:4" x14ac:dyDescent="0.25">
      <c r="A4692" s="6">
        <v>42285</v>
      </c>
      <c r="B4692" s="7">
        <v>1.81</v>
      </c>
      <c r="C4692" s="7">
        <v>1.73</v>
      </c>
      <c r="D4692" s="6">
        <f t="shared" si="73"/>
        <v>42308</v>
      </c>
    </row>
    <row r="4693" spans="1:4" x14ac:dyDescent="0.25">
      <c r="A4693" s="6">
        <v>42286</v>
      </c>
      <c r="B4693" s="7">
        <v>1.81</v>
      </c>
      <c r="C4693" s="7">
        <v>1.73</v>
      </c>
      <c r="D4693" s="6">
        <f t="shared" si="73"/>
        <v>42308</v>
      </c>
    </row>
    <row r="4694" spans="1:4" x14ac:dyDescent="0.25">
      <c r="A4694" s="6">
        <v>42289</v>
      </c>
      <c r="B4694" s="7">
        <v>1.81</v>
      </c>
      <c r="C4694" s="7">
        <v>1.73</v>
      </c>
      <c r="D4694" s="6">
        <f t="shared" si="73"/>
        <v>42308</v>
      </c>
    </row>
    <row r="4695" spans="1:4" x14ac:dyDescent="0.25">
      <c r="A4695" s="6">
        <v>42290</v>
      </c>
      <c r="B4695" s="7">
        <v>1.81</v>
      </c>
      <c r="C4695" s="7">
        <v>1.73</v>
      </c>
      <c r="D4695" s="6">
        <f t="shared" si="73"/>
        <v>42308</v>
      </c>
    </row>
    <row r="4696" spans="1:4" x14ac:dyDescent="0.25">
      <c r="A4696" s="6">
        <v>42291</v>
      </c>
      <c r="B4696" s="7">
        <v>1.81</v>
      </c>
      <c r="C4696" s="7">
        <v>1.73</v>
      </c>
      <c r="D4696" s="6">
        <f t="shared" si="73"/>
        <v>42308</v>
      </c>
    </row>
    <row r="4697" spans="1:4" x14ac:dyDescent="0.25">
      <c r="A4697" s="6">
        <v>42292</v>
      </c>
      <c r="B4697" s="7">
        <v>1.81</v>
      </c>
      <c r="C4697" s="7">
        <v>1.73</v>
      </c>
      <c r="D4697" s="6">
        <f t="shared" si="73"/>
        <v>42308</v>
      </c>
    </row>
    <row r="4698" spans="1:4" x14ac:dyDescent="0.25">
      <c r="A4698" s="6">
        <v>42293</v>
      </c>
      <c r="B4698" s="7">
        <v>1.81</v>
      </c>
      <c r="C4698" s="7">
        <v>1.73</v>
      </c>
      <c r="D4698" s="6">
        <f t="shared" si="73"/>
        <v>42308</v>
      </c>
    </row>
    <row r="4699" spans="1:4" x14ac:dyDescent="0.25">
      <c r="A4699" s="6">
        <v>42296</v>
      </c>
      <c r="B4699" s="7">
        <v>1.81</v>
      </c>
      <c r="C4699" s="7">
        <v>1.73</v>
      </c>
      <c r="D4699" s="6">
        <f t="shared" si="73"/>
        <v>42308</v>
      </c>
    </row>
    <row r="4700" spans="1:4" x14ac:dyDescent="0.25">
      <c r="A4700" s="6">
        <v>42297</v>
      </c>
      <c r="B4700" s="7">
        <v>1.81</v>
      </c>
      <c r="C4700" s="7">
        <v>1.73</v>
      </c>
      <c r="D4700" s="6">
        <f t="shared" si="73"/>
        <v>42308</v>
      </c>
    </row>
    <row r="4701" spans="1:4" x14ac:dyDescent="0.25">
      <c r="A4701" s="6">
        <v>42298</v>
      </c>
      <c r="B4701" s="7">
        <v>1.81</v>
      </c>
      <c r="C4701" s="7">
        <v>1.73</v>
      </c>
      <c r="D4701" s="6">
        <f t="shared" si="73"/>
        <v>42308</v>
      </c>
    </row>
    <row r="4702" spans="1:4" x14ac:dyDescent="0.25">
      <c r="A4702" s="6">
        <v>42299</v>
      </c>
      <c r="B4702" s="7">
        <v>1.81</v>
      </c>
      <c r="C4702" s="7">
        <v>1.73</v>
      </c>
      <c r="D4702" s="6">
        <f t="shared" si="73"/>
        <v>42308</v>
      </c>
    </row>
    <row r="4703" spans="1:4" x14ac:dyDescent="0.25">
      <c r="A4703" s="6">
        <v>42300</v>
      </c>
      <c r="B4703" s="7">
        <v>1.81</v>
      </c>
      <c r="C4703" s="7">
        <v>1.73</v>
      </c>
      <c r="D4703" s="6">
        <f t="shared" si="73"/>
        <v>42308</v>
      </c>
    </row>
    <row r="4704" spans="1:4" x14ac:dyDescent="0.25">
      <c r="A4704" s="6">
        <v>42303</v>
      </c>
      <c r="B4704" s="7">
        <v>1.81</v>
      </c>
      <c r="C4704" s="7">
        <v>1.73</v>
      </c>
      <c r="D4704" s="6">
        <f t="shared" si="73"/>
        <v>42308</v>
      </c>
    </row>
    <row r="4705" spans="1:4" x14ac:dyDescent="0.25">
      <c r="A4705" s="6">
        <v>42304</v>
      </c>
      <c r="B4705" s="7">
        <v>1.81</v>
      </c>
      <c r="C4705" s="7">
        <v>1.73</v>
      </c>
      <c r="D4705" s="6">
        <f t="shared" si="73"/>
        <v>42308</v>
      </c>
    </row>
    <row r="4706" spans="1:4" x14ac:dyDescent="0.25">
      <c r="A4706" s="6">
        <v>42305</v>
      </c>
      <c r="B4706" s="7">
        <v>1.81</v>
      </c>
      <c r="C4706" s="7">
        <v>1.73</v>
      </c>
      <c r="D4706" s="6">
        <f t="shared" si="73"/>
        <v>42308</v>
      </c>
    </row>
    <row r="4707" spans="1:4" x14ac:dyDescent="0.25">
      <c r="A4707" s="6">
        <v>42306</v>
      </c>
      <c r="B4707" s="7">
        <v>1.81</v>
      </c>
      <c r="C4707" s="7">
        <v>1.73</v>
      </c>
      <c r="D4707" s="6">
        <f t="shared" si="73"/>
        <v>42308</v>
      </c>
    </row>
    <row r="4708" spans="1:4" x14ac:dyDescent="0.25">
      <c r="A4708" s="6">
        <v>42307</v>
      </c>
      <c r="B4708" s="7">
        <v>1.8</v>
      </c>
      <c r="C4708" s="7">
        <v>1.73</v>
      </c>
      <c r="D4708" s="6">
        <f t="shared" si="73"/>
        <v>42308</v>
      </c>
    </row>
    <row r="4709" spans="1:4" x14ac:dyDescent="0.25">
      <c r="A4709" s="6">
        <v>42310</v>
      </c>
      <c r="B4709" s="7">
        <v>1.8</v>
      </c>
      <c r="C4709" s="7">
        <v>1.73</v>
      </c>
      <c r="D4709" s="6">
        <f t="shared" si="73"/>
        <v>42338</v>
      </c>
    </row>
    <row r="4710" spans="1:4" x14ac:dyDescent="0.25">
      <c r="A4710" s="6">
        <v>42311</v>
      </c>
      <c r="B4710" s="7">
        <v>1.8</v>
      </c>
      <c r="C4710" s="7">
        <v>1.73</v>
      </c>
      <c r="D4710" s="6">
        <f t="shared" si="73"/>
        <v>42338</v>
      </c>
    </row>
    <row r="4711" spans="1:4" x14ac:dyDescent="0.25">
      <c r="A4711" s="6">
        <v>42312</v>
      </c>
      <c r="B4711" s="7">
        <v>1.8</v>
      </c>
      <c r="C4711" s="7">
        <v>1.73</v>
      </c>
      <c r="D4711" s="6">
        <f t="shared" si="73"/>
        <v>42338</v>
      </c>
    </row>
    <row r="4712" spans="1:4" x14ac:dyDescent="0.25">
      <c r="A4712" s="6">
        <v>42313</v>
      </c>
      <c r="B4712" s="7">
        <v>1.8</v>
      </c>
      <c r="C4712" s="7">
        <v>1.73</v>
      </c>
      <c r="D4712" s="6">
        <f t="shared" si="73"/>
        <v>42338</v>
      </c>
    </row>
    <row r="4713" spans="1:4" x14ac:dyDescent="0.25">
      <c r="A4713" s="6">
        <v>42314</v>
      </c>
      <c r="B4713" s="7">
        <v>1.8</v>
      </c>
      <c r="C4713" s="7">
        <v>1.73</v>
      </c>
      <c r="D4713" s="6">
        <f t="shared" si="73"/>
        <v>42338</v>
      </c>
    </row>
    <row r="4714" spans="1:4" x14ac:dyDescent="0.25">
      <c r="A4714" s="6">
        <v>42317</v>
      </c>
      <c r="B4714" s="7">
        <v>1.8</v>
      </c>
      <c r="C4714" s="7">
        <v>1.73</v>
      </c>
      <c r="D4714" s="6">
        <f t="shared" si="73"/>
        <v>42338</v>
      </c>
    </row>
    <row r="4715" spans="1:4" x14ac:dyDescent="0.25">
      <c r="A4715" s="6">
        <v>42318</v>
      </c>
      <c r="B4715" s="7">
        <v>1.8</v>
      </c>
      <c r="C4715" s="7">
        <v>1.73</v>
      </c>
      <c r="D4715" s="6">
        <f t="shared" si="73"/>
        <v>42338</v>
      </c>
    </row>
    <row r="4716" spans="1:4" x14ac:dyDescent="0.25">
      <c r="A4716" s="6">
        <v>42320</v>
      </c>
      <c r="B4716" s="7">
        <v>1.8</v>
      </c>
      <c r="C4716" s="7">
        <v>1.73</v>
      </c>
      <c r="D4716" s="6">
        <f t="shared" si="73"/>
        <v>42338</v>
      </c>
    </row>
    <row r="4717" spans="1:4" x14ac:dyDescent="0.25">
      <c r="A4717" s="6">
        <v>42321</v>
      </c>
      <c r="B4717" s="7">
        <v>1.8</v>
      </c>
      <c r="C4717" s="7">
        <v>1.73</v>
      </c>
      <c r="D4717" s="6">
        <f t="shared" si="73"/>
        <v>42338</v>
      </c>
    </row>
    <row r="4718" spans="1:4" x14ac:dyDescent="0.25">
      <c r="A4718" s="6">
        <v>42324</v>
      </c>
      <c r="B4718" s="7">
        <v>1.8</v>
      </c>
      <c r="C4718" s="7">
        <v>1.73</v>
      </c>
      <c r="D4718" s="6">
        <f t="shared" si="73"/>
        <v>42338</v>
      </c>
    </row>
    <row r="4719" spans="1:4" x14ac:dyDescent="0.25">
      <c r="A4719" s="6">
        <v>42325</v>
      </c>
      <c r="B4719" s="7">
        <v>1.8</v>
      </c>
      <c r="C4719" s="7">
        <v>1.73</v>
      </c>
      <c r="D4719" s="6">
        <f t="shared" si="73"/>
        <v>42338</v>
      </c>
    </row>
    <row r="4720" spans="1:4" x14ac:dyDescent="0.25">
      <c r="A4720" s="6">
        <v>42326</v>
      </c>
      <c r="B4720" s="7">
        <v>1.8</v>
      </c>
      <c r="C4720" s="7">
        <v>1.73</v>
      </c>
      <c r="D4720" s="6">
        <f t="shared" si="73"/>
        <v>42338</v>
      </c>
    </row>
    <row r="4721" spans="1:4" x14ac:dyDescent="0.25">
      <c r="A4721" s="6">
        <v>42327</v>
      </c>
      <c r="B4721" s="7">
        <v>1.8</v>
      </c>
      <c r="C4721" s="7">
        <v>1.73</v>
      </c>
      <c r="D4721" s="6">
        <f t="shared" si="73"/>
        <v>42338</v>
      </c>
    </row>
    <row r="4722" spans="1:4" x14ac:dyDescent="0.25">
      <c r="A4722" s="6">
        <v>42328</v>
      </c>
      <c r="B4722" s="7">
        <v>1.8</v>
      </c>
      <c r="C4722" s="7">
        <v>1.73</v>
      </c>
      <c r="D4722" s="6">
        <f t="shared" si="73"/>
        <v>42338</v>
      </c>
    </row>
    <row r="4723" spans="1:4" x14ac:dyDescent="0.25">
      <c r="A4723" s="6">
        <v>42331</v>
      </c>
      <c r="B4723" s="7">
        <v>1.8</v>
      </c>
      <c r="C4723" s="7">
        <v>1.73</v>
      </c>
      <c r="D4723" s="6">
        <f t="shared" si="73"/>
        <v>42338</v>
      </c>
    </row>
    <row r="4724" spans="1:4" x14ac:dyDescent="0.25">
      <c r="A4724" s="6">
        <v>42332</v>
      </c>
      <c r="B4724" s="7">
        <v>1.8</v>
      </c>
      <c r="C4724" s="7">
        <v>1.73</v>
      </c>
      <c r="D4724" s="6">
        <f t="shared" si="73"/>
        <v>42338</v>
      </c>
    </row>
    <row r="4725" spans="1:4" x14ac:dyDescent="0.25">
      <c r="A4725" s="6">
        <v>42333</v>
      </c>
      <c r="B4725" s="7">
        <v>1.8</v>
      </c>
      <c r="C4725" s="7">
        <v>1.73</v>
      </c>
      <c r="D4725" s="6">
        <f t="shared" si="73"/>
        <v>42338</v>
      </c>
    </row>
    <row r="4726" spans="1:4" x14ac:dyDescent="0.25">
      <c r="A4726" s="6">
        <v>42334</v>
      </c>
      <c r="B4726" s="7">
        <v>1.8</v>
      </c>
      <c r="C4726" s="7">
        <v>1.73</v>
      </c>
      <c r="D4726" s="6">
        <f t="shared" si="73"/>
        <v>42338</v>
      </c>
    </row>
    <row r="4727" spans="1:4" x14ac:dyDescent="0.25">
      <c r="A4727" s="6">
        <v>42335</v>
      </c>
      <c r="B4727" s="7">
        <v>1.8</v>
      </c>
      <c r="C4727" s="7">
        <v>1.73</v>
      </c>
      <c r="D4727" s="6">
        <f t="shared" si="73"/>
        <v>42338</v>
      </c>
    </row>
    <row r="4728" spans="1:4" x14ac:dyDescent="0.25">
      <c r="A4728" s="6">
        <v>42338</v>
      </c>
      <c r="B4728" s="7">
        <v>1.8</v>
      </c>
      <c r="C4728" s="7">
        <v>1.73</v>
      </c>
      <c r="D4728" s="6">
        <f t="shared" si="73"/>
        <v>42338</v>
      </c>
    </row>
    <row r="4729" spans="1:4" x14ac:dyDescent="0.25">
      <c r="A4729" s="6">
        <v>42339</v>
      </c>
      <c r="B4729" s="7">
        <v>1.8</v>
      </c>
      <c r="C4729" s="7">
        <v>1.73</v>
      </c>
      <c r="D4729" s="6">
        <f t="shared" si="73"/>
        <v>42369</v>
      </c>
    </row>
    <row r="4730" spans="1:4" x14ac:dyDescent="0.25">
      <c r="A4730" s="6">
        <v>42340</v>
      </c>
      <c r="B4730" s="7">
        <v>1.79</v>
      </c>
      <c r="C4730" s="7">
        <v>1.72</v>
      </c>
      <c r="D4730" s="6">
        <f t="shared" si="73"/>
        <v>42369</v>
      </c>
    </row>
    <row r="4731" spans="1:4" x14ac:dyDescent="0.25">
      <c r="A4731" s="6">
        <v>42341</v>
      </c>
      <c r="B4731" s="7">
        <v>1.79</v>
      </c>
      <c r="C4731" s="7">
        <v>1.72</v>
      </c>
      <c r="D4731" s="6">
        <f t="shared" si="73"/>
        <v>42369</v>
      </c>
    </row>
    <row r="4732" spans="1:4" x14ac:dyDescent="0.25">
      <c r="A4732" s="6">
        <v>42342</v>
      </c>
      <c r="B4732" s="7">
        <v>1.78</v>
      </c>
      <c r="C4732" s="7">
        <v>1.72</v>
      </c>
      <c r="D4732" s="6">
        <f t="shared" si="73"/>
        <v>42369</v>
      </c>
    </row>
    <row r="4733" spans="1:4" x14ac:dyDescent="0.25">
      <c r="A4733" s="6">
        <v>42345</v>
      </c>
      <c r="B4733" s="7">
        <v>1.78</v>
      </c>
      <c r="C4733" s="7">
        <v>1.72</v>
      </c>
      <c r="D4733" s="6">
        <f t="shared" si="73"/>
        <v>42369</v>
      </c>
    </row>
    <row r="4734" spans="1:4" x14ac:dyDescent="0.25">
      <c r="A4734" s="6">
        <v>42346</v>
      </c>
      <c r="B4734" s="7">
        <v>1.78</v>
      </c>
      <c r="C4734" s="7">
        <v>1.72</v>
      </c>
      <c r="D4734" s="6">
        <f t="shared" si="73"/>
        <v>42369</v>
      </c>
    </row>
    <row r="4735" spans="1:4" x14ac:dyDescent="0.25">
      <c r="A4735" s="6">
        <v>42347</v>
      </c>
      <c r="B4735" s="7">
        <v>1.77</v>
      </c>
      <c r="C4735" s="7">
        <v>1.72</v>
      </c>
      <c r="D4735" s="6">
        <f t="shared" si="73"/>
        <v>42369</v>
      </c>
    </row>
    <row r="4736" spans="1:4" x14ac:dyDescent="0.25">
      <c r="A4736" s="6">
        <v>42348</v>
      </c>
      <c r="B4736" s="7">
        <v>1.77</v>
      </c>
      <c r="C4736" s="7">
        <v>1.72</v>
      </c>
      <c r="D4736" s="6">
        <f t="shared" si="73"/>
        <v>42369</v>
      </c>
    </row>
    <row r="4737" spans="1:4" x14ac:dyDescent="0.25">
      <c r="A4737" s="6">
        <v>42349</v>
      </c>
      <c r="B4737" s="7">
        <v>1.77</v>
      </c>
      <c r="C4737" s="7">
        <v>1.72</v>
      </c>
      <c r="D4737" s="6">
        <f t="shared" si="73"/>
        <v>42369</v>
      </c>
    </row>
    <row r="4738" spans="1:4" x14ac:dyDescent="0.25">
      <c r="A4738" s="6">
        <v>42352</v>
      </c>
      <c r="B4738" s="7">
        <v>1.77</v>
      </c>
      <c r="C4738" s="7">
        <v>1.72</v>
      </c>
      <c r="D4738" s="6">
        <f t="shared" si="73"/>
        <v>42369</v>
      </c>
    </row>
    <row r="4739" spans="1:4" x14ac:dyDescent="0.25">
      <c r="A4739" s="6">
        <v>42353</v>
      </c>
      <c r="B4739" s="7">
        <v>1.77</v>
      </c>
      <c r="C4739" s="7">
        <v>1.72</v>
      </c>
      <c r="D4739" s="6">
        <f t="shared" ref="D4739:D4802" si="74">EOMONTH(A4739,0)</f>
        <v>42369</v>
      </c>
    </row>
    <row r="4740" spans="1:4" x14ac:dyDescent="0.25">
      <c r="A4740" s="6">
        <v>42354</v>
      </c>
      <c r="B4740" s="7">
        <v>1.77</v>
      </c>
      <c r="C4740" s="7">
        <v>1.72</v>
      </c>
      <c r="D4740" s="6">
        <f t="shared" si="74"/>
        <v>42369</v>
      </c>
    </row>
    <row r="4741" spans="1:4" x14ac:dyDescent="0.25">
      <c r="A4741" s="6">
        <v>42355</v>
      </c>
      <c r="B4741" s="7">
        <v>1.77</v>
      </c>
      <c r="C4741" s="7">
        <v>1.72</v>
      </c>
      <c r="D4741" s="6">
        <f t="shared" si="74"/>
        <v>42369</v>
      </c>
    </row>
    <row r="4742" spans="1:4" x14ac:dyDescent="0.25">
      <c r="A4742" s="6">
        <v>42356</v>
      </c>
      <c r="B4742" s="7">
        <v>1.77</v>
      </c>
      <c r="C4742" s="7">
        <v>1.72</v>
      </c>
      <c r="D4742" s="6">
        <f t="shared" si="74"/>
        <v>42369</v>
      </c>
    </row>
    <row r="4743" spans="1:4" x14ac:dyDescent="0.25">
      <c r="A4743" s="6">
        <v>42359</v>
      </c>
      <c r="B4743" s="7">
        <v>1.77</v>
      </c>
      <c r="C4743" s="7">
        <v>1.72</v>
      </c>
      <c r="D4743" s="6">
        <f t="shared" si="74"/>
        <v>42369</v>
      </c>
    </row>
    <row r="4744" spans="1:4" x14ac:dyDescent="0.25">
      <c r="A4744" s="6">
        <v>42360</v>
      </c>
      <c r="B4744" s="7">
        <v>1.77</v>
      </c>
      <c r="C4744" s="7">
        <v>1.72</v>
      </c>
      <c r="D4744" s="6">
        <f t="shared" si="74"/>
        <v>42369</v>
      </c>
    </row>
    <row r="4745" spans="1:4" x14ac:dyDescent="0.25">
      <c r="A4745" s="6">
        <v>42361</v>
      </c>
      <c r="B4745" s="7">
        <v>1.77</v>
      </c>
      <c r="C4745" s="7">
        <v>1.72</v>
      </c>
      <c r="D4745" s="6">
        <f t="shared" si="74"/>
        <v>42369</v>
      </c>
    </row>
    <row r="4746" spans="1:4" x14ac:dyDescent="0.25">
      <c r="A4746" s="6">
        <v>42362</v>
      </c>
      <c r="B4746" s="7">
        <v>1.77</v>
      </c>
      <c r="C4746" s="7">
        <v>1.72</v>
      </c>
      <c r="D4746" s="6">
        <f t="shared" si="74"/>
        <v>42369</v>
      </c>
    </row>
    <row r="4747" spans="1:4" x14ac:dyDescent="0.25">
      <c r="A4747" s="6">
        <v>42366</v>
      </c>
      <c r="B4747" s="7">
        <v>1.77</v>
      </c>
      <c r="C4747" s="7">
        <v>1.72</v>
      </c>
      <c r="D4747" s="6">
        <f t="shared" si="74"/>
        <v>42369</v>
      </c>
    </row>
    <row r="4748" spans="1:4" x14ac:dyDescent="0.25">
      <c r="A4748" s="6">
        <v>42367</v>
      </c>
      <c r="B4748" s="7">
        <v>1.77</v>
      </c>
      <c r="C4748" s="7">
        <v>1.72</v>
      </c>
      <c r="D4748" s="6">
        <f t="shared" si="74"/>
        <v>42369</v>
      </c>
    </row>
    <row r="4749" spans="1:4" x14ac:dyDescent="0.25">
      <c r="A4749" s="6">
        <v>42368</v>
      </c>
      <c r="B4749" s="7">
        <v>1.77</v>
      </c>
      <c r="C4749" s="7">
        <v>1.72</v>
      </c>
      <c r="D4749" s="6">
        <f t="shared" si="74"/>
        <v>42369</v>
      </c>
    </row>
    <row r="4750" spans="1:4" x14ac:dyDescent="0.25">
      <c r="A4750" s="6">
        <v>42369</v>
      </c>
      <c r="B4750" s="7">
        <v>1.77</v>
      </c>
      <c r="C4750" s="7">
        <v>1.72</v>
      </c>
      <c r="D4750" s="6">
        <f t="shared" si="74"/>
        <v>42369</v>
      </c>
    </row>
    <row r="4751" spans="1:4" x14ac:dyDescent="0.25">
      <c r="A4751" s="6">
        <v>42373</v>
      </c>
      <c r="B4751" s="7">
        <v>1.77</v>
      </c>
      <c r="C4751" s="7">
        <v>1.72</v>
      </c>
      <c r="D4751" s="6">
        <f t="shared" si="74"/>
        <v>42400</v>
      </c>
    </row>
    <row r="4752" spans="1:4" x14ac:dyDescent="0.25">
      <c r="A4752" s="6">
        <v>42374</v>
      </c>
      <c r="B4752" s="7">
        <v>1.77</v>
      </c>
      <c r="C4752" s="7">
        <v>1.72</v>
      </c>
      <c r="D4752" s="6">
        <f t="shared" si="74"/>
        <v>42400</v>
      </c>
    </row>
    <row r="4753" spans="1:4" x14ac:dyDescent="0.25">
      <c r="A4753" s="6">
        <v>42376</v>
      </c>
      <c r="B4753" s="7">
        <v>1.77</v>
      </c>
      <c r="C4753" s="7">
        <v>1.72</v>
      </c>
      <c r="D4753" s="6">
        <f t="shared" si="74"/>
        <v>42400</v>
      </c>
    </row>
    <row r="4754" spans="1:4" x14ac:dyDescent="0.25">
      <c r="A4754" s="6">
        <v>42377</v>
      </c>
      <c r="B4754" s="7">
        <v>1.77</v>
      </c>
      <c r="C4754" s="7">
        <v>1.72</v>
      </c>
      <c r="D4754" s="6">
        <f t="shared" si="74"/>
        <v>42400</v>
      </c>
    </row>
    <row r="4755" spans="1:4" x14ac:dyDescent="0.25">
      <c r="A4755" s="6">
        <v>42380</v>
      </c>
      <c r="B4755" s="7">
        <v>1.77</v>
      </c>
      <c r="C4755" s="7">
        <v>1.72</v>
      </c>
      <c r="D4755" s="6">
        <f t="shared" si="74"/>
        <v>42400</v>
      </c>
    </row>
    <row r="4756" spans="1:4" x14ac:dyDescent="0.25">
      <c r="A4756" s="6">
        <v>42381</v>
      </c>
      <c r="B4756" s="7">
        <v>1.76</v>
      </c>
      <c r="C4756" s="7">
        <v>1.71</v>
      </c>
      <c r="D4756" s="6">
        <f t="shared" si="74"/>
        <v>42400</v>
      </c>
    </row>
    <row r="4757" spans="1:4" x14ac:dyDescent="0.25">
      <c r="A4757" s="6">
        <v>42382</v>
      </c>
      <c r="B4757" s="7">
        <v>1.76</v>
      </c>
      <c r="C4757" s="7">
        <v>1.71</v>
      </c>
      <c r="D4757" s="6">
        <f t="shared" si="74"/>
        <v>42400</v>
      </c>
    </row>
    <row r="4758" spans="1:4" x14ac:dyDescent="0.25">
      <c r="A4758" s="6">
        <v>42383</v>
      </c>
      <c r="B4758" s="7">
        <v>1.76</v>
      </c>
      <c r="C4758" s="7">
        <v>1.7</v>
      </c>
      <c r="D4758" s="6">
        <f t="shared" si="74"/>
        <v>42400</v>
      </c>
    </row>
    <row r="4759" spans="1:4" x14ac:dyDescent="0.25">
      <c r="A4759" s="6">
        <v>42384</v>
      </c>
      <c r="B4759" s="7">
        <v>1.75</v>
      </c>
      <c r="C4759" s="7">
        <v>1.7</v>
      </c>
      <c r="D4759" s="6">
        <f t="shared" si="74"/>
        <v>42400</v>
      </c>
    </row>
    <row r="4760" spans="1:4" x14ac:dyDescent="0.25">
      <c r="A4760" s="6">
        <v>42387</v>
      </c>
      <c r="B4760" s="7">
        <v>1.75</v>
      </c>
      <c r="C4760" s="7">
        <v>1.7</v>
      </c>
      <c r="D4760" s="6">
        <f t="shared" si="74"/>
        <v>42400</v>
      </c>
    </row>
    <row r="4761" spans="1:4" x14ac:dyDescent="0.25">
      <c r="A4761" s="6">
        <v>42388</v>
      </c>
      <c r="B4761" s="7">
        <v>1.75</v>
      </c>
      <c r="C4761" s="7">
        <v>1.7</v>
      </c>
      <c r="D4761" s="6">
        <f t="shared" si="74"/>
        <v>42400</v>
      </c>
    </row>
    <row r="4762" spans="1:4" x14ac:dyDescent="0.25">
      <c r="A4762" s="6">
        <v>42389</v>
      </c>
      <c r="B4762" s="7">
        <v>1.75</v>
      </c>
      <c r="C4762" s="7">
        <v>1.7</v>
      </c>
      <c r="D4762" s="6">
        <f t="shared" si="74"/>
        <v>42400</v>
      </c>
    </row>
    <row r="4763" spans="1:4" x14ac:dyDescent="0.25">
      <c r="A4763" s="6">
        <v>42390</v>
      </c>
      <c r="B4763" s="7">
        <v>1.75</v>
      </c>
      <c r="C4763" s="7">
        <v>1.7</v>
      </c>
      <c r="D4763" s="6">
        <f t="shared" si="74"/>
        <v>42400</v>
      </c>
    </row>
    <row r="4764" spans="1:4" x14ac:dyDescent="0.25">
      <c r="A4764" s="6">
        <v>42391</v>
      </c>
      <c r="B4764" s="7">
        <v>1.75</v>
      </c>
      <c r="C4764" s="7">
        <v>1.7</v>
      </c>
      <c r="D4764" s="6">
        <f t="shared" si="74"/>
        <v>42400</v>
      </c>
    </row>
    <row r="4765" spans="1:4" x14ac:dyDescent="0.25">
      <c r="A4765" s="6">
        <v>42394</v>
      </c>
      <c r="B4765" s="7">
        <v>1.75</v>
      </c>
      <c r="C4765" s="7">
        <v>1.7</v>
      </c>
      <c r="D4765" s="6">
        <f t="shared" si="74"/>
        <v>42400</v>
      </c>
    </row>
    <row r="4766" spans="1:4" x14ac:dyDescent="0.25">
      <c r="A4766" s="6">
        <v>42395</v>
      </c>
      <c r="B4766" s="7">
        <v>1.75</v>
      </c>
      <c r="C4766" s="7">
        <v>1.7</v>
      </c>
      <c r="D4766" s="6">
        <f t="shared" si="74"/>
        <v>42400</v>
      </c>
    </row>
    <row r="4767" spans="1:4" x14ac:dyDescent="0.25">
      <c r="A4767" s="6">
        <v>42396</v>
      </c>
      <c r="B4767" s="7">
        <v>1.75</v>
      </c>
      <c r="C4767" s="7">
        <v>1.7</v>
      </c>
      <c r="D4767" s="6">
        <f t="shared" si="74"/>
        <v>42400</v>
      </c>
    </row>
    <row r="4768" spans="1:4" x14ac:dyDescent="0.25">
      <c r="A4768" s="6">
        <v>42397</v>
      </c>
      <c r="B4768" s="7">
        <v>1.75</v>
      </c>
      <c r="C4768" s="7">
        <v>1.7</v>
      </c>
      <c r="D4768" s="6">
        <f t="shared" si="74"/>
        <v>42400</v>
      </c>
    </row>
    <row r="4769" spans="1:4" x14ac:dyDescent="0.25">
      <c r="A4769" s="6">
        <v>42398</v>
      </c>
      <c r="B4769" s="7">
        <v>1.75</v>
      </c>
      <c r="C4769" s="7">
        <v>1.7</v>
      </c>
      <c r="D4769" s="6">
        <f t="shared" si="74"/>
        <v>42400</v>
      </c>
    </row>
    <row r="4770" spans="1:4" x14ac:dyDescent="0.25">
      <c r="A4770" s="6">
        <v>42401</v>
      </c>
      <c r="B4770" s="7">
        <v>1.75</v>
      </c>
      <c r="C4770" s="7">
        <v>1.7</v>
      </c>
      <c r="D4770" s="6">
        <f t="shared" si="74"/>
        <v>42429</v>
      </c>
    </row>
    <row r="4771" spans="1:4" x14ac:dyDescent="0.25">
      <c r="A4771" s="6">
        <v>42402</v>
      </c>
      <c r="B4771" s="7">
        <v>1.75</v>
      </c>
      <c r="C4771" s="7">
        <v>1.7</v>
      </c>
      <c r="D4771" s="6">
        <f t="shared" si="74"/>
        <v>42429</v>
      </c>
    </row>
    <row r="4772" spans="1:4" x14ac:dyDescent="0.25">
      <c r="A4772" s="6">
        <v>42403</v>
      </c>
      <c r="B4772" s="7">
        <v>1.75</v>
      </c>
      <c r="C4772" s="7">
        <v>1.69</v>
      </c>
      <c r="D4772" s="6">
        <f t="shared" si="74"/>
        <v>42429</v>
      </c>
    </row>
    <row r="4773" spans="1:4" x14ac:dyDescent="0.25">
      <c r="A4773" s="6">
        <v>42404</v>
      </c>
      <c r="B4773" s="7">
        <v>1.75</v>
      </c>
      <c r="C4773" s="7">
        <v>1.69</v>
      </c>
      <c r="D4773" s="6">
        <f t="shared" si="74"/>
        <v>42429</v>
      </c>
    </row>
    <row r="4774" spans="1:4" x14ac:dyDescent="0.25">
      <c r="A4774" s="6">
        <v>42405</v>
      </c>
      <c r="B4774" s="7">
        <v>1.75</v>
      </c>
      <c r="C4774" s="7">
        <v>1.69</v>
      </c>
      <c r="D4774" s="6">
        <f t="shared" si="74"/>
        <v>42429</v>
      </c>
    </row>
    <row r="4775" spans="1:4" x14ac:dyDescent="0.25">
      <c r="A4775" s="6">
        <v>42408</v>
      </c>
      <c r="B4775" s="7">
        <v>1.75</v>
      </c>
      <c r="C4775" s="7">
        <v>1.69</v>
      </c>
      <c r="D4775" s="6">
        <f t="shared" si="74"/>
        <v>42429</v>
      </c>
    </row>
    <row r="4776" spans="1:4" x14ac:dyDescent="0.25">
      <c r="A4776" s="6">
        <v>42409</v>
      </c>
      <c r="B4776" s="7">
        <v>1.75</v>
      </c>
      <c r="C4776" s="7">
        <v>1.69</v>
      </c>
      <c r="D4776" s="6">
        <f t="shared" si="74"/>
        <v>42429</v>
      </c>
    </row>
    <row r="4777" spans="1:4" x14ac:dyDescent="0.25">
      <c r="A4777" s="6">
        <v>42410</v>
      </c>
      <c r="B4777" s="7">
        <v>1.75</v>
      </c>
      <c r="C4777" s="7">
        <v>1.69</v>
      </c>
      <c r="D4777" s="6">
        <f t="shared" si="74"/>
        <v>42429</v>
      </c>
    </row>
    <row r="4778" spans="1:4" x14ac:dyDescent="0.25">
      <c r="A4778" s="6">
        <v>42411</v>
      </c>
      <c r="B4778" s="7">
        <v>1.74</v>
      </c>
      <c r="C4778" s="7">
        <v>1.69</v>
      </c>
      <c r="D4778" s="6">
        <f t="shared" si="74"/>
        <v>42429</v>
      </c>
    </row>
    <row r="4779" spans="1:4" x14ac:dyDescent="0.25">
      <c r="A4779" s="6">
        <v>42412</v>
      </c>
      <c r="B4779" s="7">
        <v>1.74</v>
      </c>
      <c r="C4779" s="7">
        <v>1.69</v>
      </c>
      <c r="D4779" s="6">
        <f t="shared" si="74"/>
        <v>42429</v>
      </c>
    </row>
    <row r="4780" spans="1:4" x14ac:dyDescent="0.25">
      <c r="A4780" s="6">
        <v>42415</v>
      </c>
      <c r="B4780" s="7">
        <v>1.74</v>
      </c>
      <c r="C4780" s="7">
        <v>1.69</v>
      </c>
      <c r="D4780" s="6">
        <f t="shared" si="74"/>
        <v>42429</v>
      </c>
    </row>
    <row r="4781" spans="1:4" x14ac:dyDescent="0.25">
      <c r="A4781" s="6">
        <v>42416</v>
      </c>
      <c r="B4781" s="7">
        <v>1.74</v>
      </c>
      <c r="C4781" s="7">
        <v>1.69</v>
      </c>
      <c r="D4781" s="6">
        <f t="shared" si="74"/>
        <v>42429</v>
      </c>
    </row>
    <row r="4782" spans="1:4" x14ac:dyDescent="0.25">
      <c r="A4782" s="6">
        <v>42417</v>
      </c>
      <c r="B4782" s="7">
        <v>1.74</v>
      </c>
      <c r="C4782" s="7">
        <v>1.69</v>
      </c>
      <c r="D4782" s="6">
        <f t="shared" si="74"/>
        <v>42429</v>
      </c>
    </row>
    <row r="4783" spans="1:4" x14ac:dyDescent="0.25">
      <c r="A4783" s="6">
        <v>42418</v>
      </c>
      <c r="B4783" s="7">
        <v>1.74</v>
      </c>
      <c r="C4783" s="7">
        <v>1.69</v>
      </c>
      <c r="D4783" s="6">
        <f t="shared" si="74"/>
        <v>42429</v>
      </c>
    </row>
    <row r="4784" spans="1:4" x14ac:dyDescent="0.25">
      <c r="A4784" s="6">
        <v>42419</v>
      </c>
      <c r="B4784" s="7">
        <v>1.74</v>
      </c>
      <c r="C4784" s="7">
        <v>1.69</v>
      </c>
      <c r="D4784" s="6">
        <f t="shared" si="74"/>
        <v>42429</v>
      </c>
    </row>
    <row r="4785" spans="1:4" x14ac:dyDescent="0.25">
      <c r="A4785" s="6">
        <v>42422</v>
      </c>
      <c r="B4785" s="7">
        <v>1.74</v>
      </c>
      <c r="C4785" s="7">
        <v>1.69</v>
      </c>
      <c r="D4785" s="6">
        <f t="shared" si="74"/>
        <v>42429</v>
      </c>
    </row>
    <row r="4786" spans="1:4" x14ac:dyDescent="0.25">
      <c r="A4786" s="6">
        <v>42423</v>
      </c>
      <c r="B4786" s="7">
        <v>1.74</v>
      </c>
      <c r="C4786" s="7">
        <v>1.68</v>
      </c>
      <c r="D4786" s="6">
        <f t="shared" si="74"/>
        <v>42429</v>
      </c>
    </row>
    <row r="4787" spans="1:4" x14ac:dyDescent="0.25">
      <c r="A4787" s="6">
        <v>42424</v>
      </c>
      <c r="B4787" s="7">
        <v>1.74</v>
      </c>
      <c r="C4787" s="7">
        <v>1.68</v>
      </c>
      <c r="D4787" s="6">
        <f t="shared" si="74"/>
        <v>42429</v>
      </c>
    </row>
    <row r="4788" spans="1:4" x14ac:dyDescent="0.25">
      <c r="A4788" s="6">
        <v>42425</v>
      </c>
      <c r="B4788" s="7">
        <v>1.74</v>
      </c>
      <c r="C4788" s="7">
        <v>1.68</v>
      </c>
      <c r="D4788" s="6">
        <f t="shared" si="74"/>
        <v>42429</v>
      </c>
    </row>
    <row r="4789" spans="1:4" x14ac:dyDescent="0.25">
      <c r="A4789" s="6">
        <v>42426</v>
      </c>
      <c r="B4789" s="7">
        <v>1.74</v>
      </c>
      <c r="C4789" s="7">
        <v>1.68</v>
      </c>
      <c r="D4789" s="6">
        <f t="shared" si="74"/>
        <v>42429</v>
      </c>
    </row>
    <row r="4790" spans="1:4" x14ac:dyDescent="0.25">
      <c r="A4790" s="6">
        <v>42429</v>
      </c>
      <c r="B4790" s="7">
        <v>1.74</v>
      </c>
      <c r="C4790" s="7">
        <v>1.68</v>
      </c>
      <c r="D4790" s="6">
        <f t="shared" si="74"/>
        <v>42429</v>
      </c>
    </row>
    <row r="4791" spans="1:4" x14ac:dyDescent="0.25">
      <c r="A4791" s="6">
        <v>42430</v>
      </c>
      <c r="B4791" s="7">
        <v>1.74</v>
      </c>
      <c r="C4791" s="7">
        <v>1.68</v>
      </c>
      <c r="D4791" s="6">
        <f t="shared" si="74"/>
        <v>42460</v>
      </c>
    </row>
    <row r="4792" spans="1:4" x14ac:dyDescent="0.25">
      <c r="A4792" s="6">
        <v>42431</v>
      </c>
      <c r="B4792" s="7">
        <v>1.74</v>
      </c>
      <c r="C4792" s="7">
        <v>1.68</v>
      </c>
      <c r="D4792" s="6">
        <f t="shared" si="74"/>
        <v>42460</v>
      </c>
    </row>
    <row r="4793" spans="1:4" x14ac:dyDescent="0.25">
      <c r="A4793" s="6">
        <v>42432</v>
      </c>
      <c r="B4793" s="7">
        <v>1.74</v>
      </c>
      <c r="C4793" s="7">
        <v>1.67</v>
      </c>
      <c r="D4793" s="6">
        <f t="shared" si="74"/>
        <v>42460</v>
      </c>
    </row>
    <row r="4794" spans="1:4" x14ac:dyDescent="0.25">
      <c r="A4794" s="6">
        <v>42433</v>
      </c>
      <c r="B4794" s="7">
        <v>1.74</v>
      </c>
      <c r="C4794" s="7">
        <v>1.67</v>
      </c>
      <c r="D4794" s="6">
        <f t="shared" si="74"/>
        <v>42460</v>
      </c>
    </row>
    <row r="4795" spans="1:4" x14ac:dyDescent="0.25">
      <c r="A4795" s="6">
        <v>42436</v>
      </c>
      <c r="B4795" s="7">
        <v>1.74</v>
      </c>
      <c r="C4795" s="7">
        <v>1.67</v>
      </c>
      <c r="D4795" s="6">
        <f t="shared" si="74"/>
        <v>42460</v>
      </c>
    </row>
    <row r="4796" spans="1:4" x14ac:dyDescent="0.25">
      <c r="A4796" s="6">
        <v>42437</v>
      </c>
      <c r="B4796" s="7">
        <v>1.74</v>
      </c>
      <c r="C4796" s="7">
        <v>1.67</v>
      </c>
      <c r="D4796" s="6">
        <f t="shared" si="74"/>
        <v>42460</v>
      </c>
    </row>
    <row r="4797" spans="1:4" x14ac:dyDescent="0.25">
      <c r="A4797" s="6">
        <v>42438</v>
      </c>
      <c r="B4797" s="7">
        <v>1.74</v>
      </c>
      <c r="C4797" s="7">
        <v>1.67</v>
      </c>
      <c r="D4797" s="6">
        <f t="shared" si="74"/>
        <v>42460</v>
      </c>
    </row>
    <row r="4798" spans="1:4" x14ac:dyDescent="0.25">
      <c r="A4798" s="6">
        <v>42439</v>
      </c>
      <c r="B4798" s="7">
        <v>1.74</v>
      </c>
      <c r="C4798" s="7">
        <v>1.67</v>
      </c>
      <c r="D4798" s="6">
        <f t="shared" si="74"/>
        <v>42460</v>
      </c>
    </row>
    <row r="4799" spans="1:4" x14ac:dyDescent="0.25">
      <c r="A4799" s="6">
        <v>42440</v>
      </c>
      <c r="B4799" s="7">
        <v>1.74</v>
      </c>
      <c r="C4799" s="7">
        <v>1.67</v>
      </c>
      <c r="D4799" s="6">
        <f t="shared" si="74"/>
        <v>42460</v>
      </c>
    </row>
    <row r="4800" spans="1:4" x14ac:dyDescent="0.25">
      <c r="A4800" s="6">
        <v>42443</v>
      </c>
      <c r="B4800" s="7">
        <v>1.74</v>
      </c>
      <c r="C4800" s="7">
        <v>1.67</v>
      </c>
      <c r="D4800" s="6">
        <f t="shared" si="74"/>
        <v>42460</v>
      </c>
    </row>
    <row r="4801" spans="1:4" x14ac:dyDescent="0.25">
      <c r="A4801" s="6">
        <v>42444</v>
      </c>
      <c r="B4801" s="7">
        <v>1.74</v>
      </c>
      <c r="C4801" s="7">
        <v>1.67</v>
      </c>
      <c r="D4801" s="6">
        <f t="shared" si="74"/>
        <v>42460</v>
      </c>
    </row>
    <row r="4802" spans="1:4" x14ac:dyDescent="0.25">
      <c r="A4802" s="6">
        <v>42445</v>
      </c>
      <c r="B4802" s="7">
        <v>1.74</v>
      </c>
      <c r="C4802" s="7">
        <v>1.67</v>
      </c>
      <c r="D4802" s="6">
        <f t="shared" si="74"/>
        <v>42460</v>
      </c>
    </row>
    <row r="4803" spans="1:4" x14ac:dyDescent="0.25">
      <c r="A4803" s="6">
        <v>42446</v>
      </c>
      <c r="B4803" s="7">
        <v>1.74</v>
      </c>
      <c r="C4803" s="7">
        <v>1.67</v>
      </c>
      <c r="D4803" s="6">
        <f t="shared" ref="D4803:D4866" si="75">EOMONTH(A4803,0)</f>
        <v>42460</v>
      </c>
    </row>
    <row r="4804" spans="1:4" x14ac:dyDescent="0.25">
      <c r="A4804" s="6">
        <v>42447</v>
      </c>
      <c r="B4804" s="7">
        <v>1.74</v>
      </c>
      <c r="C4804" s="7">
        <v>1.67</v>
      </c>
      <c r="D4804" s="6">
        <f t="shared" si="75"/>
        <v>42460</v>
      </c>
    </row>
    <row r="4805" spans="1:4" x14ac:dyDescent="0.25">
      <c r="A4805" s="6">
        <v>42450</v>
      </c>
      <c r="B4805" s="7">
        <v>1.74</v>
      </c>
      <c r="C4805" s="7">
        <v>1.67</v>
      </c>
      <c r="D4805" s="6">
        <f t="shared" si="75"/>
        <v>42460</v>
      </c>
    </row>
    <row r="4806" spans="1:4" x14ac:dyDescent="0.25">
      <c r="A4806" s="6">
        <v>42451</v>
      </c>
      <c r="B4806" s="7">
        <v>1.74</v>
      </c>
      <c r="C4806" s="7">
        <v>1.67</v>
      </c>
      <c r="D4806" s="6">
        <f t="shared" si="75"/>
        <v>42460</v>
      </c>
    </row>
    <row r="4807" spans="1:4" x14ac:dyDescent="0.25">
      <c r="A4807" s="6">
        <v>42452</v>
      </c>
      <c r="B4807" s="7">
        <v>1.74</v>
      </c>
      <c r="C4807" s="7">
        <v>1.67</v>
      </c>
      <c r="D4807" s="6">
        <f t="shared" si="75"/>
        <v>42460</v>
      </c>
    </row>
    <row r="4808" spans="1:4" x14ac:dyDescent="0.25">
      <c r="A4808" s="6">
        <v>42453</v>
      </c>
      <c r="B4808" s="7">
        <v>1.74</v>
      </c>
      <c r="C4808" s="7">
        <v>1.67</v>
      </c>
      <c r="D4808" s="6">
        <f t="shared" si="75"/>
        <v>42460</v>
      </c>
    </row>
    <row r="4809" spans="1:4" x14ac:dyDescent="0.25">
      <c r="A4809" s="6">
        <v>42454</v>
      </c>
      <c r="B4809" s="7">
        <v>1.74</v>
      </c>
      <c r="C4809" s="7">
        <v>1.67</v>
      </c>
      <c r="D4809" s="6">
        <f t="shared" si="75"/>
        <v>42460</v>
      </c>
    </row>
    <row r="4810" spans="1:4" x14ac:dyDescent="0.25">
      <c r="A4810" s="6">
        <v>42458</v>
      </c>
      <c r="B4810" s="7">
        <v>1.74</v>
      </c>
      <c r="C4810" s="7">
        <v>1.67</v>
      </c>
      <c r="D4810" s="6">
        <f t="shared" si="75"/>
        <v>42460</v>
      </c>
    </row>
    <row r="4811" spans="1:4" x14ac:dyDescent="0.25">
      <c r="A4811" s="6">
        <v>42459</v>
      </c>
      <c r="B4811" s="7">
        <v>1.74</v>
      </c>
      <c r="C4811" s="7">
        <v>1.67</v>
      </c>
      <c r="D4811" s="6">
        <f t="shared" si="75"/>
        <v>42460</v>
      </c>
    </row>
    <row r="4812" spans="1:4" x14ac:dyDescent="0.25">
      <c r="A4812" s="6">
        <v>42460</v>
      </c>
      <c r="B4812" s="7">
        <v>1.74</v>
      </c>
      <c r="C4812" s="7">
        <v>1.67</v>
      </c>
      <c r="D4812" s="6">
        <f t="shared" si="75"/>
        <v>42460</v>
      </c>
    </row>
    <row r="4813" spans="1:4" x14ac:dyDescent="0.25">
      <c r="A4813" s="6">
        <v>42461</v>
      </c>
      <c r="B4813" s="7">
        <v>1.74</v>
      </c>
      <c r="C4813" s="7">
        <v>1.67</v>
      </c>
      <c r="D4813" s="6">
        <f t="shared" si="75"/>
        <v>42490</v>
      </c>
    </row>
    <row r="4814" spans="1:4" x14ac:dyDescent="0.25">
      <c r="A4814" s="6">
        <v>42464</v>
      </c>
      <c r="B4814" s="7">
        <v>1.74</v>
      </c>
      <c r="C4814" s="7">
        <v>1.67</v>
      </c>
      <c r="D4814" s="6">
        <f t="shared" si="75"/>
        <v>42490</v>
      </c>
    </row>
    <row r="4815" spans="1:4" x14ac:dyDescent="0.25">
      <c r="A4815" s="6">
        <v>42465</v>
      </c>
      <c r="B4815" s="7">
        <v>1.74</v>
      </c>
      <c r="C4815" s="7">
        <v>1.67</v>
      </c>
      <c r="D4815" s="6">
        <f t="shared" si="75"/>
        <v>42490</v>
      </c>
    </row>
    <row r="4816" spans="1:4" x14ac:dyDescent="0.25">
      <c r="A4816" s="6">
        <v>42466</v>
      </c>
      <c r="B4816" s="7">
        <v>1.74</v>
      </c>
      <c r="C4816" s="7">
        <v>1.67</v>
      </c>
      <c r="D4816" s="6">
        <f t="shared" si="75"/>
        <v>42490</v>
      </c>
    </row>
    <row r="4817" spans="1:4" x14ac:dyDescent="0.25">
      <c r="A4817" s="6">
        <v>42467</v>
      </c>
      <c r="B4817" s="7">
        <v>1.74</v>
      </c>
      <c r="C4817" s="7">
        <v>1.67</v>
      </c>
      <c r="D4817" s="6">
        <f t="shared" si="75"/>
        <v>42490</v>
      </c>
    </row>
    <row r="4818" spans="1:4" x14ac:dyDescent="0.25">
      <c r="A4818" s="6">
        <v>42468</v>
      </c>
      <c r="B4818" s="7">
        <v>1.74</v>
      </c>
      <c r="C4818" s="7">
        <v>1.67</v>
      </c>
      <c r="D4818" s="6">
        <f t="shared" si="75"/>
        <v>42490</v>
      </c>
    </row>
    <row r="4819" spans="1:4" x14ac:dyDescent="0.25">
      <c r="A4819" s="6">
        <v>42471</v>
      </c>
      <c r="B4819" s="7">
        <v>1.74</v>
      </c>
      <c r="C4819" s="7">
        <v>1.67</v>
      </c>
      <c r="D4819" s="6">
        <f t="shared" si="75"/>
        <v>42490</v>
      </c>
    </row>
    <row r="4820" spans="1:4" x14ac:dyDescent="0.25">
      <c r="A4820" s="6">
        <v>42472</v>
      </c>
      <c r="B4820" s="7">
        <v>1.74</v>
      </c>
      <c r="C4820" s="7">
        <v>1.67</v>
      </c>
      <c r="D4820" s="6">
        <f t="shared" si="75"/>
        <v>42490</v>
      </c>
    </row>
    <row r="4821" spans="1:4" x14ac:dyDescent="0.25">
      <c r="A4821" s="6">
        <v>42473</v>
      </c>
      <c r="B4821" s="7">
        <v>1.74</v>
      </c>
      <c r="C4821" s="7">
        <v>1.67</v>
      </c>
      <c r="D4821" s="6">
        <f t="shared" si="75"/>
        <v>42490</v>
      </c>
    </row>
    <row r="4822" spans="1:4" x14ac:dyDescent="0.25">
      <c r="A4822" s="6">
        <v>42474</v>
      </c>
      <c r="B4822" s="7">
        <v>1.74</v>
      </c>
      <c r="C4822" s="7">
        <v>1.67</v>
      </c>
      <c r="D4822" s="6">
        <f t="shared" si="75"/>
        <v>42490</v>
      </c>
    </row>
    <row r="4823" spans="1:4" x14ac:dyDescent="0.25">
      <c r="A4823" s="6">
        <v>42475</v>
      </c>
      <c r="B4823" s="7">
        <v>1.74</v>
      </c>
      <c r="C4823" s="7">
        <v>1.67</v>
      </c>
      <c r="D4823" s="6">
        <f t="shared" si="75"/>
        <v>42490</v>
      </c>
    </row>
    <row r="4824" spans="1:4" x14ac:dyDescent="0.25">
      <c r="A4824" s="6">
        <v>42478</v>
      </c>
      <c r="B4824" s="7">
        <v>1.74</v>
      </c>
      <c r="C4824" s="7">
        <v>1.67</v>
      </c>
      <c r="D4824" s="6">
        <f t="shared" si="75"/>
        <v>42490</v>
      </c>
    </row>
    <row r="4825" spans="1:4" x14ac:dyDescent="0.25">
      <c r="A4825" s="6">
        <v>42479</v>
      </c>
      <c r="B4825" s="7">
        <v>1.74</v>
      </c>
      <c r="C4825" s="7">
        <v>1.67</v>
      </c>
      <c r="D4825" s="6">
        <f t="shared" si="75"/>
        <v>42490</v>
      </c>
    </row>
    <row r="4826" spans="1:4" x14ac:dyDescent="0.25">
      <c r="A4826" s="6">
        <v>42480</v>
      </c>
      <c r="B4826" s="7">
        <v>1.74</v>
      </c>
      <c r="C4826" s="7">
        <v>1.67</v>
      </c>
      <c r="D4826" s="6">
        <f t="shared" si="75"/>
        <v>42490</v>
      </c>
    </row>
    <row r="4827" spans="1:4" x14ac:dyDescent="0.25">
      <c r="A4827" s="6">
        <v>42481</v>
      </c>
      <c r="B4827" s="7">
        <v>1.74</v>
      </c>
      <c r="C4827" s="7">
        <v>1.67</v>
      </c>
      <c r="D4827" s="6">
        <f t="shared" si="75"/>
        <v>42490</v>
      </c>
    </row>
    <row r="4828" spans="1:4" x14ac:dyDescent="0.25">
      <c r="A4828" s="6">
        <v>42482</v>
      </c>
      <c r="B4828" s="7">
        <v>1.74</v>
      </c>
      <c r="C4828" s="7">
        <v>1.67</v>
      </c>
      <c r="D4828" s="6">
        <f t="shared" si="75"/>
        <v>42490</v>
      </c>
    </row>
    <row r="4829" spans="1:4" x14ac:dyDescent="0.25">
      <c r="A4829" s="6">
        <v>42485</v>
      </c>
      <c r="B4829" s="7">
        <v>1.74</v>
      </c>
      <c r="C4829" s="7">
        <v>1.67</v>
      </c>
      <c r="D4829" s="6">
        <f t="shared" si="75"/>
        <v>42490</v>
      </c>
    </row>
    <row r="4830" spans="1:4" x14ac:dyDescent="0.25">
      <c r="A4830" s="6">
        <v>42486</v>
      </c>
      <c r="B4830" s="7">
        <v>1.74</v>
      </c>
      <c r="C4830" s="7">
        <v>1.67</v>
      </c>
      <c r="D4830" s="6">
        <f t="shared" si="75"/>
        <v>42490</v>
      </c>
    </row>
    <row r="4831" spans="1:4" x14ac:dyDescent="0.25">
      <c r="A4831" s="6">
        <v>42487</v>
      </c>
      <c r="B4831" s="7">
        <v>1.74</v>
      </c>
      <c r="C4831" s="7">
        <v>1.67</v>
      </c>
      <c r="D4831" s="6">
        <f t="shared" si="75"/>
        <v>42490</v>
      </c>
    </row>
    <row r="4832" spans="1:4" x14ac:dyDescent="0.25">
      <c r="A4832" s="6">
        <v>42488</v>
      </c>
      <c r="B4832" s="7">
        <v>1.74</v>
      </c>
      <c r="C4832" s="7">
        <v>1.67</v>
      </c>
      <c r="D4832" s="6">
        <f t="shared" si="75"/>
        <v>42490</v>
      </c>
    </row>
    <row r="4833" spans="1:4" x14ac:dyDescent="0.25">
      <c r="A4833" s="6">
        <v>42489</v>
      </c>
      <c r="B4833" s="7">
        <v>1.74</v>
      </c>
      <c r="C4833" s="7">
        <v>1.67</v>
      </c>
      <c r="D4833" s="6">
        <f t="shared" si="75"/>
        <v>42490</v>
      </c>
    </row>
    <row r="4834" spans="1:4" x14ac:dyDescent="0.25">
      <c r="A4834" s="6">
        <v>42492</v>
      </c>
      <c r="B4834" s="7">
        <v>1.74</v>
      </c>
      <c r="C4834" s="7">
        <v>1.67</v>
      </c>
      <c r="D4834" s="6">
        <f t="shared" si="75"/>
        <v>42521</v>
      </c>
    </row>
    <row r="4835" spans="1:4" x14ac:dyDescent="0.25">
      <c r="A4835" s="6">
        <v>42494</v>
      </c>
      <c r="B4835" s="7">
        <v>1.74</v>
      </c>
      <c r="C4835" s="7">
        <v>1.67</v>
      </c>
      <c r="D4835" s="6">
        <f t="shared" si="75"/>
        <v>42521</v>
      </c>
    </row>
    <row r="4836" spans="1:4" x14ac:dyDescent="0.25">
      <c r="A4836" s="6">
        <v>42495</v>
      </c>
      <c r="B4836" s="7">
        <v>1.74</v>
      </c>
      <c r="C4836" s="7">
        <v>1.67</v>
      </c>
      <c r="D4836" s="6">
        <f t="shared" si="75"/>
        <v>42521</v>
      </c>
    </row>
    <row r="4837" spans="1:4" x14ac:dyDescent="0.25">
      <c r="A4837" s="6">
        <v>42496</v>
      </c>
      <c r="B4837" s="7">
        <v>1.74</v>
      </c>
      <c r="C4837" s="7">
        <v>1.67</v>
      </c>
      <c r="D4837" s="6">
        <f t="shared" si="75"/>
        <v>42521</v>
      </c>
    </row>
    <row r="4838" spans="1:4" x14ac:dyDescent="0.25">
      <c r="A4838" s="6">
        <v>42499</v>
      </c>
      <c r="B4838" s="7">
        <v>1.74</v>
      </c>
      <c r="C4838" s="7">
        <v>1.67</v>
      </c>
      <c r="D4838" s="6">
        <f t="shared" si="75"/>
        <v>42521</v>
      </c>
    </row>
    <row r="4839" spans="1:4" x14ac:dyDescent="0.25">
      <c r="A4839" s="6">
        <v>42500</v>
      </c>
      <c r="B4839" s="7">
        <v>1.74</v>
      </c>
      <c r="C4839" s="7">
        <v>1.67</v>
      </c>
      <c r="D4839" s="6">
        <f t="shared" si="75"/>
        <v>42521</v>
      </c>
    </row>
    <row r="4840" spans="1:4" x14ac:dyDescent="0.25">
      <c r="A4840" s="6">
        <v>42501</v>
      </c>
      <c r="B4840" s="7">
        <v>1.74</v>
      </c>
      <c r="C4840" s="7">
        <v>1.67</v>
      </c>
      <c r="D4840" s="6">
        <f t="shared" si="75"/>
        <v>42521</v>
      </c>
    </row>
    <row r="4841" spans="1:4" x14ac:dyDescent="0.25">
      <c r="A4841" s="6">
        <v>42502</v>
      </c>
      <c r="B4841" s="7">
        <v>1.74</v>
      </c>
      <c r="C4841" s="7">
        <v>1.67</v>
      </c>
      <c r="D4841" s="6">
        <f t="shared" si="75"/>
        <v>42521</v>
      </c>
    </row>
    <row r="4842" spans="1:4" x14ac:dyDescent="0.25">
      <c r="A4842" s="6">
        <v>42503</v>
      </c>
      <c r="B4842" s="7">
        <v>1.74</v>
      </c>
      <c r="C4842" s="7">
        <v>1.67</v>
      </c>
      <c r="D4842" s="6">
        <f t="shared" si="75"/>
        <v>42521</v>
      </c>
    </row>
    <row r="4843" spans="1:4" x14ac:dyDescent="0.25">
      <c r="A4843" s="6">
        <v>42506</v>
      </c>
      <c r="B4843" s="7">
        <v>1.74</v>
      </c>
      <c r="C4843" s="7">
        <v>1.67</v>
      </c>
      <c r="D4843" s="6">
        <f t="shared" si="75"/>
        <v>42521</v>
      </c>
    </row>
    <row r="4844" spans="1:4" x14ac:dyDescent="0.25">
      <c r="A4844" s="6">
        <v>42507</v>
      </c>
      <c r="B4844" s="7">
        <v>1.74</v>
      </c>
      <c r="C4844" s="7">
        <v>1.67</v>
      </c>
      <c r="D4844" s="6">
        <f t="shared" si="75"/>
        <v>42521</v>
      </c>
    </row>
    <row r="4845" spans="1:4" x14ac:dyDescent="0.25">
      <c r="A4845" s="6">
        <v>42508</v>
      </c>
      <c r="B4845" s="7">
        <v>1.74</v>
      </c>
      <c r="C4845" s="7">
        <v>1.67</v>
      </c>
      <c r="D4845" s="6">
        <f t="shared" si="75"/>
        <v>42521</v>
      </c>
    </row>
    <row r="4846" spans="1:4" x14ac:dyDescent="0.25">
      <c r="A4846" s="6">
        <v>42509</v>
      </c>
      <c r="B4846" s="7">
        <v>1.74</v>
      </c>
      <c r="C4846" s="7">
        <v>1.67</v>
      </c>
      <c r="D4846" s="6">
        <f t="shared" si="75"/>
        <v>42521</v>
      </c>
    </row>
    <row r="4847" spans="1:4" x14ac:dyDescent="0.25">
      <c r="A4847" s="6">
        <v>42510</v>
      </c>
      <c r="B4847" s="7">
        <v>1.74</v>
      </c>
      <c r="C4847" s="7">
        <v>1.67</v>
      </c>
      <c r="D4847" s="6">
        <f t="shared" si="75"/>
        <v>42521</v>
      </c>
    </row>
    <row r="4848" spans="1:4" x14ac:dyDescent="0.25">
      <c r="A4848" s="6">
        <v>42513</v>
      </c>
      <c r="B4848" s="7">
        <v>1.74</v>
      </c>
      <c r="C4848" s="7">
        <v>1.67</v>
      </c>
      <c r="D4848" s="6">
        <f t="shared" si="75"/>
        <v>42521</v>
      </c>
    </row>
    <row r="4849" spans="1:4" x14ac:dyDescent="0.25">
      <c r="A4849" s="6">
        <v>42514</v>
      </c>
      <c r="B4849" s="7">
        <v>1.74</v>
      </c>
      <c r="C4849" s="7">
        <v>1.68</v>
      </c>
      <c r="D4849" s="6">
        <f t="shared" si="75"/>
        <v>42521</v>
      </c>
    </row>
    <row r="4850" spans="1:4" x14ac:dyDescent="0.25">
      <c r="A4850" s="6">
        <v>42515</v>
      </c>
      <c r="B4850" s="7">
        <v>1.74</v>
      </c>
      <c r="C4850" s="7">
        <v>1.68</v>
      </c>
      <c r="D4850" s="6">
        <f t="shared" si="75"/>
        <v>42521</v>
      </c>
    </row>
    <row r="4851" spans="1:4" x14ac:dyDescent="0.25">
      <c r="A4851" s="6">
        <v>42517</v>
      </c>
      <c r="B4851" s="7">
        <v>1.74</v>
      </c>
      <c r="C4851" s="7">
        <v>1.68</v>
      </c>
      <c r="D4851" s="6">
        <f t="shared" si="75"/>
        <v>42521</v>
      </c>
    </row>
    <row r="4852" spans="1:4" x14ac:dyDescent="0.25">
      <c r="A4852" s="6">
        <v>42520</v>
      </c>
      <c r="B4852" s="7">
        <v>1.74</v>
      </c>
      <c r="C4852" s="7">
        <v>1.68</v>
      </c>
      <c r="D4852" s="6">
        <f t="shared" si="75"/>
        <v>42521</v>
      </c>
    </row>
    <row r="4853" spans="1:4" x14ac:dyDescent="0.25">
      <c r="A4853" s="6">
        <v>42521</v>
      </c>
      <c r="B4853" s="7">
        <v>1.74</v>
      </c>
      <c r="C4853" s="7">
        <v>1.68</v>
      </c>
      <c r="D4853" s="6">
        <f t="shared" si="75"/>
        <v>42521</v>
      </c>
    </row>
    <row r="4854" spans="1:4" x14ac:dyDescent="0.25">
      <c r="A4854" s="6">
        <v>42522</v>
      </c>
      <c r="B4854" s="7">
        <v>1.74</v>
      </c>
      <c r="C4854" s="7">
        <v>1.68</v>
      </c>
      <c r="D4854" s="6">
        <f t="shared" si="75"/>
        <v>42551</v>
      </c>
    </row>
    <row r="4855" spans="1:4" x14ac:dyDescent="0.25">
      <c r="A4855" s="6">
        <v>42523</v>
      </c>
      <c r="B4855" s="7">
        <v>1.74</v>
      </c>
      <c r="C4855" s="7">
        <v>1.68</v>
      </c>
      <c r="D4855" s="6">
        <f t="shared" si="75"/>
        <v>42551</v>
      </c>
    </row>
    <row r="4856" spans="1:4" x14ac:dyDescent="0.25">
      <c r="A4856" s="6">
        <v>42524</v>
      </c>
      <c r="B4856" s="7">
        <v>1.74</v>
      </c>
      <c r="C4856" s="7">
        <v>1.68</v>
      </c>
      <c r="D4856" s="6">
        <f t="shared" si="75"/>
        <v>42551</v>
      </c>
    </row>
    <row r="4857" spans="1:4" x14ac:dyDescent="0.25">
      <c r="A4857" s="6">
        <v>42527</v>
      </c>
      <c r="B4857" s="7">
        <v>1.74</v>
      </c>
      <c r="C4857" s="7">
        <v>1.68</v>
      </c>
      <c r="D4857" s="6">
        <f t="shared" si="75"/>
        <v>42551</v>
      </c>
    </row>
    <row r="4858" spans="1:4" x14ac:dyDescent="0.25">
      <c r="A4858" s="6">
        <v>42528</v>
      </c>
      <c r="B4858" s="7">
        <v>1.74</v>
      </c>
      <c r="C4858" s="7">
        <v>1.68</v>
      </c>
      <c r="D4858" s="6">
        <f t="shared" si="75"/>
        <v>42551</v>
      </c>
    </row>
    <row r="4859" spans="1:4" x14ac:dyDescent="0.25">
      <c r="A4859" s="6">
        <v>42529</v>
      </c>
      <c r="B4859" s="7">
        <v>1.74</v>
      </c>
      <c r="C4859" s="7">
        <v>1.68</v>
      </c>
      <c r="D4859" s="6">
        <f t="shared" si="75"/>
        <v>42551</v>
      </c>
    </row>
    <row r="4860" spans="1:4" x14ac:dyDescent="0.25">
      <c r="A4860" s="6">
        <v>42530</v>
      </c>
      <c r="B4860" s="7">
        <v>1.75</v>
      </c>
      <c r="C4860" s="7">
        <v>1.68</v>
      </c>
      <c r="D4860" s="6">
        <f t="shared" si="75"/>
        <v>42551</v>
      </c>
    </row>
    <row r="4861" spans="1:4" x14ac:dyDescent="0.25">
      <c r="A4861" s="6">
        <v>42531</v>
      </c>
      <c r="B4861" s="7">
        <v>1.75</v>
      </c>
      <c r="C4861" s="7">
        <v>1.68</v>
      </c>
      <c r="D4861" s="6">
        <f t="shared" si="75"/>
        <v>42551</v>
      </c>
    </row>
    <row r="4862" spans="1:4" x14ac:dyDescent="0.25">
      <c r="A4862" s="6">
        <v>42534</v>
      </c>
      <c r="B4862" s="7">
        <v>1.75</v>
      </c>
      <c r="C4862" s="7">
        <v>1.68</v>
      </c>
      <c r="D4862" s="6">
        <f t="shared" si="75"/>
        <v>42551</v>
      </c>
    </row>
    <row r="4863" spans="1:4" x14ac:dyDescent="0.25">
      <c r="A4863" s="6">
        <v>42535</v>
      </c>
      <c r="B4863" s="7">
        <v>1.75</v>
      </c>
      <c r="C4863" s="7">
        <v>1.68</v>
      </c>
      <c r="D4863" s="6">
        <f t="shared" si="75"/>
        <v>42551</v>
      </c>
    </row>
    <row r="4864" spans="1:4" x14ac:dyDescent="0.25">
      <c r="A4864" s="6">
        <v>42536</v>
      </c>
      <c r="B4864" s="7">
        <v>1.75</v>
      </c>
      <c r="C4864" s="7">
        <v>1.68</v>
      </c>
      <c r="D4864" s="6">
        <f t="shared" si="75"/>
        <v>42551</v>
      </c>
    </row>
    <row r="4865" spans="1:4" x14ac:dyDescent="0.25">
      <c r="A4865" s="6">
        <v>42537</v>
      </c>
      <c r="B4865" s="7">
        <v>1.76</v>
      </c>
      <c r="C4865" s="7">
        <v>1.69</v>
      </c>
      <c r="D4865" s="6">
        <f t="shared" si="75"/>
        <v>42551</v>
      </c>
    </row>
    <row r="4866" spans="1:4" x14ac:dyDescent="0.25">
      <c r="A4866" s="6">
        <v>42538</v>
      </c>
      <c r="B4866" s="7">
        <v>1.77</v>
      </c>
      <c r="C4866" s="7">
        <v>1.7</v>
      </c>
      <c r="D4866" s="6">
        <f t="shared" si="75"/>
        <v>42551</v>
      </c>
    </row>
    <row r="4867" spans="1:4" x14ac:dyDescent="0.25">
      <c r="A4867" s="6">
        <v>42541</v>
      </c>
      <c r="B4867" s="7">
        <v>1.77</v>
      </c>
      <c r="C4867" s="7">
        <v>1.7</v>
      </c>
      <c r="D4867" s="6">
        <f t="shared" ref="D4867:D4930" si="76">EOMONTH(A4867,0)</f>
        <v>42551</v>
      </c>
    </row>
    <row r="4868" spans="1:4" x14ac:dyDescent="0.25">
      <c r="A4868" s="6">
        <v>42542</v>
      </c>
      <c r="B4868" s="7">
        <v>1.78</v>
      </c>
      <c r="C4868" s="7">
        <v>1.71</v>
      </c>
      <c r="D4868" s="6">
        <f t="shared" si="76"/>
        <v>42551</v>
      </c>
    </row>
    <row r="4869" spans="1:4" x14ac:dyDescent="0.25">
      <c r="A4869" s="6">
        <v>42543</v>
      </c>
      <c r="B4869" s="7">
        <v>1.78</v>
      </c>
      <c r="C4869" s="7">
        <v>1.71</v>
      </c>
      <c r="D4869" s="6">
        <f t="shared" si="76"/>
        <v>42551</v>
      </c>
    </row>
    <row r="4870" spans="1:4" x14ac:dyDescent="0.25">
      <c r="A4870" s="6">
        <v>42544</v>
      </c>
      <c r="B4870" s="7">
        <v>1.78</v>
      </c>
      <c r="C4870" s="7">
        <v>1.71</v>
      </c>
      <c r="D4870" s="6">
        <f t="shared" si="76"/>
        <v>42551</v>
      </c>
    </row>
    <row r="4871" spans="1:4" x14ac:dyDescent="0.25">
      <c r="A4871" s="6">
        <v>42545</v>
      </c>
      <c r="B4871" s="7">
        <v>1.78</v>
      </c>
      <c r="C4871" s="7">
        <v>1.71</v>
      </c>
      <c r="D4871" s="6">
        <f t="shared" si="76"/>
        <v>42551</v>
      </c>
    </row>
    <row r="4872" spans="1:4" x14ac:dyDescent="0.25">
      <c r="A4872" s="6">
        <v>42548</v>
      </c>
      <c r="B4872" s="7">
        <v>1.79</v>
      </c>
      <c r="C4872" s="7">
        <v>1.71</v>
      </c>
      <c r="D4872" s="6">
        <f t="shared" si="76"/>
        <v>42551</v>
      </c>
    </row>
    <row r="4873" spans="1:4" x14ac:dyDescent="0.25">
      <c r="A4873" s="6">
        <v>42549</v>
      </c>
      <c r="B4873" s="7">
        <v>1.79</v>
      </c>
      <c r="C4873" s="7">
        <v>1.71</v>
      </c>
      <c r="D4873" s="6">
        <f t="shared" si="76"/>
        <v>42551</v>
      </c>
    </row>
    <row r="4874" spans="1:4" x14ac:dyDescent="0.25">
      <c r="A4874" s="6">
        <v>42550</v>
      </c>
      <c r="B4874" s="7">
        <v>1.79</v>
      </c>
      <c r="C4874" s="7">
        <v>1.71</v>
      </c>
      <c r="D4874" s="6">
        <f t="shared" si="76"/>
        <v>42551</v>
      </c>
    </row>
    <row r="4875" spans="1:4" x14ac:dyDescent="0.25">
      <c r="A4875" s="6">
        <v>42551</v>
      </c>
      <c r="B4875" s="7">
        <v>1.79</v>
      </c>
      <c r="C4875" s="7">
        <v>1.71</v>
      </c>
      <c r="D4875" s="6">
        <f t="shared" si="76"/>
        <v>42551</v>
      </c>
    </row>
    <row r="4876" spans="1:4" x14ac:dyDescent="0.25">
      <c r="A4876" s="6">
        <v>42552</v>
      </c>
      <c r="B4876" s="7">
        <v>1.79</v>
      </c>
      <c r="C4876" s="7">
        <v>1.71</v>
      </c>
      <c r="D4876" s="6">
        <f t="shared" si="76"/>
        <v>42582</v>
      </c>
    </row>
    <row r="4877" spans="1:4" x14ac:dyDescent="0.25">
      <c r="A4877" s="6">
        <v>42555</v>
      </c>
      <c r="B4877" s="7">
        <v>1.79</v>
      </c>
      <c r="C4877" s="7">
        <v>1.71</v>
      </c>
      <c r="D4877" s="6">
        <f t="shared" si="76"/>
        <v>42582</v>
      </c>
    </row>
    <row r="4878" spans="1:4" x14ac:dyDescent="0.25">
      <c r="A4878" s="6">
        <v>42556</v>
      </c>
      <c r="B4878" s="7">
        <v>1.79</v>
      </c>
      <c r="C4878" s="7">
        <v>1.71</v>
      </c>
      <c r="D4878" s="6">
        <f t="shared" si="76"/>
        <v>42582</v>
      </c>
    </row>
    <row r="4879" spans="1:4" x14ac:dyDescent="0.25">
      <c r="A4879" s="6">
        <v>42557</v>
      </c>
      <c r="B4879" s="7">
        <v>1.79</v>
      </c>
      <c r="C4879" s="7">
        <v>1.71</v>
      </c>
      <c r="D4879" s="6">
        <f t="shared" si="76"/>
        <v>42582</v>
      </c>
    </row>
    <row r="4880" spans="1:4" x14ac:dyDescent="0.25">
      <c r="A4880" s="6">
        <v>42558</v>
      </c>
      <c r="B4880" s="7">
        <v>1.79</v>
      </c>
      <c r="C4880" s="7">
        <v>1.71</v>
      </c>
      <c r="D4880" s="6">
        <f t="shared" si="76"/>
        <v>42582</v>
      </c>
    </row>
    <row r="4881" spans="1:4" x14ac:dyDescent="0.25">
      <c r="A4881" s="6">
        <v>42559</v>
      </c>
      <c r="B4881" s="7">
        <v>1.79</v>
      </c>
      <c r="C4881" s="7">
        <v>1.71</v>
      </c>
      <c r="D4881" s="6">
        <f t="shared" si="76"/>
        <v>42582</v>
      </c>
    </row>
    <row r="4882" spans="1:4" x14ac:dyDescent="0.25">
      <c r="A4882" s="6">
        <v>42562</v>
      </c>
      <c r="B4882" s="7">
        <v>1.79</v>
      </c>
      <c r="C4882" s="7">
        <v>1.71</v>
      </c>
      <c r="D4882" s="6">
        <f t="shared" si="76"/>
        <v>42582</v>
      </c>
    </row>
    <row r="4883" spans="1:4" x14ac:dyDescent="0.25">
      <c r="A4883" s="6">
        <v>42563</v>
      </c>
      <c r="B4883" s="7">
        <v>1.79</v>
      </c>
      <c r="C4883" s="7">
        <v>1.71</v>
      </c>
      <c r="D4883" s="6">
        <f t="shared" si="76"/>
        <v>42582</v>
      </c>
    </row>
    <row r="4884" spans="1:4" x14ac:dyDescent="0.25">
      <c r="A4884" s="6">
        <v>42564</v>
      </c>
      <c r="B4884" s="7">
        <v>1.79</v>
      </c>
      <c r="C4884" s="7">
        <v>1.71</v>
      </c>
      <c r="D4884" s="6">
        <f t="shared" si="76"/>
        <v>42582</v>
      </c>
    </row>
    <row r="4885" spans="1:4" x14ac:dyDescent="0.25">
      <c r="A4885" s="6">
        <v>42565</v>
      </c>
      <c r="B4885" s="7">
        <v>1.79</v>
      </c>
      <c r="C4885" s="7">
        <v>1.71</v>
      </c>
      <c r="D4885" s="6">
        <f t="shared" si="76"/>
        <v>42582</v>
      </c>
    </row>
    <row r="4886" spans="1:4" x14ac:dyDescent="0.25">
      <c r="A4886" s="6">
        <v>42566</v>
      </c>
      <c r="B4886" s="7">
        <v>1.79</v>
      </c>
      <c r="C4886" s="7">
        <v>1.71</v>
      </c>
      <c r="D4886" s="6">
        <f t="shared" si="76"/>
        <v>42582</v>
      </c>
    </row>
    <row r="4887" spans="1:4" x14ac:dyDescent="0.25">
      <c r="A4887" s="6">
        <v>42569</v>
      </c>
      <c r="B4887" s="7">
        <v>1.79</v>
      </c>
      <c r="C4887" s="7">
        <v>1.71</v>
      </c>
      <c r="D4887" s="6">
        <f t="shared" si="76"/>
        <v>42582</v>
      </c>
    </row>
    <row r="4888" spans="1:4" x14ac:dyDescent="0.25">
      <c r="A4888" s="6">
        <v>42570</v>
      </c>
      <c r="B4888" s="7">
        <v>1.79</v>
      </c>
      <c r="C4888" s="7">
        <v>1.71</v>
      </c>
      <c r="D4888" s="6">
        <f t="shared" si="76"/>
        <v>42582</v>
      </c>
    </row>
    <row r="4889" spans="1:4" x14ac:dyDescent="0.25">
      <c r="A4889" s="6">
        <v>42571</v>
      </c>
      <c r="B4889" s="7">
        <v>1.79</v>
      </c>
      <c r="C4889" s="7">
        <v>1.71</v>
      </c>
      <c r="D4889" s="6">
        <f t="shared" si="76"/>
        <v>42582</v>
      </c>
    </row>
    <row r="4890" spans="1:4" x14ac:dyDescent="0.25">
      <c r="A4890" s="6">
        <v>42572</v>
      </c>
      <c r="B4890" s="7">
        <v>1.79</v>
      </c>
      <c r="C4890" s="7">
        <v>1.71</v>
      </c>
      <c r="D4890" s="6">
        <f t="shared" si="76"/>
        <v>42582</v>
      </c>
    </row>
    <row r="4891" spans="1:4" x14ac:dyDescent="0.25">
      <c r="A4891" s="6">
        <v>42573</v>
      </c>
      <c r="B4891" s="7">
        <v>1.79</v>
      </c>
      <c r="C4891" s="7">
        <v>1.71</v>
      </c>
      <c r="D4891" s="6">
        <f t="shared" si="76"/>
        <v>42582</v>
      </c>
    </row>
    <row r="4892" spans="1:4" x14ac:dyDescent="0.25">
      <c r="A4892" s="6">
        <v>42576</v>
      </c>
      <c r="B4892" s="7">
        <v>1.79</v>
      </c>
      <c r="C4892" s="7">
        <v>1.71</v>
      </c>
      <c r="D4892" s="6">
        <f t="shared" si="76"/>
        <v>42582</v>
      </c>
    </row>
    <row r="4893" spans="1:4" x14ac:dyDescent="0.25">
      <c r="A4893" s="6">
        <v>42577</v>
      </c>
      <c r="B4893" s="7">
        <v>1.79</v>
      </c>
      <c r="C4893" s="7">
        <v>1.71</v>
      </c>
      <c r="D4893" s="6">
        <f t="shared" si="76"/>
        <v>42582</v>
      </c>
    </row>
    <row r="4894" spans="1:4" x14ac:dyDescent="0.25">
      <c r="A4894" s="6">
        <v>42578</v>
      </c>
      <c r="B4894" s="7">
        <v>1.79</v>
      </c>
      <c r="C4894" s="7">
        <v>1.71</v>
      </c>
      <c r="D4894" s="6">
        <f t="shared" si="76"/>
        <v>42582</v>
      </c>
    </row>
    <row r="4895" spans="1:4" x14ac:dyDescent="0.25">
      <c r="A4895" s="6">
        <v>42579</v>
      </c>
      <c r="B4895" s="7">
        <v>1.79</v>
      </c>
      <c r="C4895" s="7">
        <v>1.71</v>
      </c>
      <c r="D4895" s="6">
        <f t="shared" si="76"/>
        <v>42582</v>
      </c>
    </row>
    <row r="4896" spans="1:4" x14ac:dyDescent="0.25">
      <c r="A4896" s="6">
        <v>42580</v>
      </c>
      <c r="B4896" s="7">
        <v>1.79</v>
      </c>
      <c r="C4896" s="7">
        <v>1.71</v>
      </c>
      <c r="D4896" s="6">
        <f t="shared" si="76"/>
        <v>42582</v>
      </c>
    </row>
    <row r="4897" spans="1:4" x14ac:dyDescent="0.25">
      <c r="A4897" s="6">
        <v>42583</v>
      </c>
      <c r="B4897" s="7">
        <v>1.79</v>
      </c>
      <c r="C4897" s="7">
        <v>1.71</v>
      </c>
      <c r="D4897" s="6">
        <f t="shared" si="76"/>
        <v>42613</v>
      </c>
    </row>
    <row r="4898" spans="1:4" x14ac:dyDescent="0.25">
      <c r="A4898" s="6">
        <v>42584</v>
      </c>
      <c r="B4898" s="7">
        <v>1.79</v>
      </c>
      <c r="C4898" s="7">
        <v>1.71</v>
      </c>
      <c r="D4898" s="6">
        <f t="shared" si="76"/>
        <v>42613</v>
      </c>
    </row>
    <row r="4899" spans="1:4" x14ac:dyDescent="0.25">
      <c r="A4899" s="6">
        <v>42585</v>
      </c>
      <c r="B4899" s="7">
        <v>1.79</v>
      </c>
      <c r="C4899" s="7">
        <v>1.71</v>
      </c>
      <c r="D4899" s="6">
        <f t="shared" si="76"/>
        <v>42613</v>
      </c>
    </row>
    <row r="4900" spans="1:4" x14ac:dyDescent="0.25">
      <c r="A4900" s="6">
        <v>42586</v>
      </c>
      <c r="B4900" s="7">
        <v>1.79</v>
      </c>
      <c r="C4900" s="7">
        <v>1.71</v>
      </c>
      <c r="D4900" s="6">
        <f t="shared" si="76"/>
        <v>42613</v>
      </c>
    </row>
    <row r="4901" spans="1:4" x14ac:dyDescent="0.25">
      <c r="A4901" s="6">
        <v>42587</v>
      </c>
      <c r="B4901" s="7">
        <v>1.79</v>
      </c>
      <c r="C4901" s="7">
        <v>1.71</v>
      </c>
      <c r="D4901" s="6">
        <f t="shared" si="76"/>
        <v>42613</v>
      </c>
    </row>
    <row r="4902" spans="1:4" x14ac:dyDescent="0.25">
      <c r="A4902" s="6">
        <v>42590</v>
      </c>
      <c r="B4902" s="7">
        <v>1.79</v>
      </c>
      <c r="C4902" s="7">
        <v>1.71</v>
      </c>
      <c r="D4902" s="6">
        <f t="shared" si="76"/>
        <v>42613</v>
      </c>
    </row>
    <row r="4903" spans="1:4" x14ac:dyDescent="0.25">
      <c r="A4903" s="6">
        <v>42591</v>
      </c>
      <c r="B4903" s="7">
        <v>1.79</v>
      </c>
      <c r="C4903" s="7">
        <v>1.71</v>
      </c>
      <c r="D4903" s="6">
        <f t="shared" si="76"/>
        <v>42613</v>
      </c>
    </row>
    <row r="4904" spans="1:4" x14ac:dyDescent="0.25">
      <c r="A4904" s="6">
        <v>42592</v>
      </c>
      <c r="B4904" s="7">
        <v>1.79</v>
      </c>
      <c r="C4904" s="7">
        <v>1.71</v>
      </c>
      <c r="D4904" s="6">
        <f t="shared" si="76"/>
        <v>42613</v>
      </c>
    </row>
    <row r="4905" spans="1:4" x14ac:dyDescent="0.25">
      <c r="A4905" s="6">
        <v>42593</v>
      </c>
      <c r="B4905" s="7">
        <v>1.79</v>
      </c>
      <c r="C4905" s="7">
        <v>1.71</v>
      </c>
      <c r="D4905" s="6">
        <f t="shared" si="76"/>
        <v>42613</v>
      </c>
    </row>
    <row r="4906" spans="1:4" x14ac:dyDescent="0.25">
      <c r="A4906" s="6">
        <v>42594</v>
      </c>
      <c r="B4906" s="7">
        <v>1.79</v>
      </c>
      <c r="C4906" s="7">
        <v>1.71</v>
      </c>
      <c r="D4906" s="6">
        <f t="shared" si="76"/>
        <v>42613</v>
      </c>
    </row>
    <row r="4907" spans="1:4" x14ac:dyDescent="0.25">
      <c r="A4907" s="6">
        <v>42598</v>
      </c>
      <c r="B4907" s="7">
        <v>1.79</v>
      </c>
      <c r="C4907" s="7">
        <v>1.71</v>
      </c>
      <c r="D4907" s="6">
        <f t="shared" si="76"/>
        <v>42613</v>
      </c>
    </row>
    <row r="4908" spans="1:4" x14ac:dyDescent="0.25">
      <c r="A4908" s="6">
        <v>42599</v>
      </c>
      <c r="B4908" s="7">
        <v>1.79</v>
      </c>
      <c r="C4908" s="7">
        <v>1.71</v>
      </c>
      <c r="D4908" s="6">
        <f t="shared" si="76"/>
        <v>42613</v>
      </c>
    </row>
    <row r="4909" spans="1:4" x14ac:dyDescent="0.25">
      <c r="A4909" s="6">
        <v>42600</v>
      </c>
      <c r="B4909" s="7">
        <v>1.79</v>
      </c>
      <c r="C4909" s="7">
        <v>1.71</v>
      </c>
      <c r="D4909" s="6">
        <f t="shared" si="76"/>
        <v>42613</v>
      </c>
    </row>
    <row r="4910" spans="1:4" x14ac:dyDescent="0.25">
      <c r="A4910" s="6">
        <v>42601</v>
      </c>
      <c r="B4910" s="7">
        <v>1.79</v>
      </c>
      <c r="C4910" s="7">
        <v>1.71</v>
      </c>
      <c r="D4910" s="6">
        <f t="shared" si="76"/>
        <v>42613</v>
      </c>
    </row>
    <row r="4911" spans="1:4" x14ac:dyDescent="0.25">
      <c r="A4911" s="6">
        <v>42604</v>
      </c>
      <c r="B4911" s="7">
        <v>1.79</v>
      </c>
      <c r="C4911" s="7">
        <v>1.71</v>
      </c>
      <c r="D4911" s="6">
        <f t="shared" si="76"/>
        <v>42613</v>
      </c>
    </row>
    <row r="4912" spans="1:4" x14ac:dyDescent="0.25">
      <c r="A4912" s="6">
        <v>42605</v>
      </c>
      <c r="B4912" s="7">
        <v>1.79</v>
      </c>
      <c r="C4912" s="7">
        <v>1.71</v>
      </c>
      <c r="D4912" s="6">
        <f t="shared" si="76"/>
        <v>42613</v>
      </c>
    </row>
    <row r="4913" spans="1:4" x14ac:dyDescent="0.25">
      <c r="A4913" s="6">
        <v>42606</v>
      </c>
      <c r="B4913" s="7">
        <v>1.79</v>
      </c>
      <c r="C4913" s="7">
        <v>1.71</v>
      </c>
      <c r="D4913" s="6">
        <f t="shared" si="76"/>
        <v>42613</v>
      </c>
    </row>
    <row r="4914" spans="1:4" x14ac:dyDescent="0.25">
      <c r="A4914" s="6">
        <v>42607</v>
      </c>
      <c r="B4914" s="7">
        <v>1.79</v>
      </c>
      <c r="C4914" s="7">
        <v>1.71</v>
      </c>
      <c r="D4914" s="6">
        <f t="shared" si="76"/>
        <v>42613</v>
      </c>
    </row>
    <row r="4915" spans="1:4" x14ac:dyDescent="0.25">
      <c r="A4915" s="6">
        <v>42608</v>
      </c>
      <c r="B4915" s="7">
        <v>1.79</v>
      </c>
      <c r="C4915" s="7">
        <v>1.71</v>
      </c>
      <c r="D4915" s="6">
        <f t="shared" si="76"/>
        <v>42613</v>
      </c>
    </row>
    <row r="4916" spans="1:4" x14ac:dyDescent="0.25">
      <c r="A4916" s="6">
        <v>42611</v>
      </c>
      <c r="B4916" s="7">
        <v>1.79</v>
      </c>
      <c r="C4916" s="7">
        <v>1.71</v>
      </c>
      <c r="D4916" s="6">
        <f t="shared" si="76"/>
        <v>42613</v>
      </c>
    </row>
    <row r="4917" spans="1:4" x14ac:dyDescent="0.25">
      <c r="A4917" s="6">
        <v>42612</v>
      </c>
      <c r="B4917" s="7">
        <v>1.79</v>
      </c>
      <c r="C4917" s="7">
        <v>1.71</v>
      </c>
      <c r="D4917" s="6">
        <f t="shared" si="76"/>
        <v>42613</v>
      </c>
    </row>
    <row r="4918" spans="1:4" x14ac:dyDescent="0.25">
      <c r="A4918" s="6">
        <v>42613</v>
      </c>
      <c r="B4918" s="7">
        <v>1.79</v>
      </c>
      <c r="C4918" s="7">
        <v>1.71</v>
      </c>
      <c r="D4918" s="6">
        <f t="shared" si="76"/>
        <v>42613</v>
      </c>
    </row>
    <row r="4919" spans="1:4" x14ac:dyDescent="0.25">
      <c r="A4919" s="6">
        <v>42614</v>
      </c>
      <c r="B4919" s="7">
        <v>1.79</v>
      </c>
      <c r="C4919" s="7">
        <v>1.71</v>
      </c>
      <c r="D4919" s="6">
        <f t="shared" si="76"/>
        <v>42643</v>
      </c>
    </row>
    <row r="4920" spans="1:4" x14ac:dyDescent="0.25">
      <c r="A4920" s="6">
        <v>42615</v>
      </c>
      <c r="B4920" s="7">
        <v>1.79</v>
      </c>
      <c r="C4920" s="7">
        <v>1.71</v>
      </c>
      <c r="D4920" s="6">
        <f t="shared" si="76"/>
        <v>42643</v>
      </c>
    </row>
    <row r="4921" spans="1:4" x14ac:dyDescent="0.25">
      <c r="A4921" s="6">
        <v>42618</v>
      </c>
      <c r="B4921" s="7">
        <v>1.79</v>
      </c>
      <c r="C4921" s="7">
        <v>1.71</v>
      </c>
      <c r="D4921" s="6">
        <f t="shared" si="76"/>
        <v>42643</v>
      </c>
    </row>
    <row r="4922" spans="1:4" x14ac:dyDescent="0.25">
      <c r="A4922" s="6">
        <v>42619</v>
      </c>
      <c r="B4922" s="7">
        <v>1.79</v>
      </c>
      <c r="C4922" s="7">
        <v>1.71</v>
      </c>
      <c r="D4922" s="6">
        <f t="shared" si="76"/>
        <v>42643</v>
      </c>
    </row>
    <row r="4923" spans="1:4" x14ac:dyDescent="0.25">
      <c r="A4923" s="6">
        <v>42620</v>
      </c>
      <c r="B4923" s="7">
        <v>1.79</v>
      </c>
      <c r="C4923" s="7">
        <v>1.71</v>
      </c>
      <c r="D4923" s="6">
        <f t="shared" si="76"/>
        <v>42643</v>
      </c>
    </row>
    <row r="4924" spans="1:4" x14ac:dyDescent="0.25">
      <c r="A4924" s="6">
        <v>42621</v>
      </c>
      <c r="B4924" s="7">
        <v>1.79</v>
      </c>
      <c r="C4924" s="7">
        <v>1.71</v>
      </c>
      <c r="D4924" s="6">
        <f t="shared" si="76"/>
        <v>42643</v>
      </c>
    </row>
    <row r="4925" spans="1:4" x14ac:dyDescent="0.25">
      <c r="A4925" s="6">
        <v>42622</v>
      </c>
      <c r="B4925" s="7">
        <v>1.79</v>
      </c>
      <c r="C4925" s="7">
        <v>1.71</v>
      </c>
      <c r="D4925" s="6">
        <f t="shared" si="76"/>
        <v>42643</v>
      </c>
    </row>
    <row r="4926" spans="1:4" x14ac:dyDescent="0.25">
      <c r="A4926" s="6">
        <v>42625</v>
      </c>
      <c r="B4926" s="7">
        <v>1.79</v>
      </c>
      <c r="C4926" s="7">
        <v>1.71</v>
      </c>
      <c r="D4926" s="6">
        <f t="shared" si="76"/>
        <v>42643</v>
      </c>
    </row>
    <row r="4927" spans="1:4" x14ac:dyDescent="0.25">
      <c r="A4927" s="6">
        <v>42626</v>
      </c>
      <c r="B4927" s="7">
        <v>1.79</v>
      </c>
      <c r="C4927" s="7">
        <v>1.71</v>
      </c>
      <c r="D4927" s="6">
        <f t="shared" si="76"/>
        <v>42643</v>
      </c>
    </row>
    <row r="4928" spans="1:4" x14ac:dyDescent="0.25">
      <c r="A4928" s="6">
        <v>42627</v>
      </c>
      <c r="B4928" s="7">
        <v>1.79</v>
      </c>
      <c r="C4928" s="7">
        <v>1.71</v>
      </c>
      <c r="D4928" s="6">
        <f t="shared" si="76"/>
        <v>42643</v>
      </c>
    </row>
    <row r="4929" spans="1:4" x14ac:dyDescent="0.25">
      <c r="A4929" s="6">
        <v>42628</v>
      </c>
      <c r="B4929" s="7">
        <v>1.79</v>
      </c>
      <c r="C4929" s="7">
        <v>1.71</v>
      </c>
      <c r="D4929" s="6">
        <f t="shared" si="76"/>
        <v>42643</v>
      </c>
    </row>
    <row r="4930" spans="1:4" x14ac:dyDescent="0.25">
      <c r="A4930" s="6">
        <v>42629</v>
      </c>
      <c r="B4930" s="7">
        <v>1.79</v>
      </c>
      <c r="C4930" s="7">
        <v>1.71</v>
      </c>
      <c r="D4930" s="6">
        <f t="shared" si="76"/>
        <v>42643</v>
      </c>
    </row>
    <row r="4931" spans="1:4" x14ac:dyDescent="0.25">
      <c r="A4931" s="6">
        <v>42632</v>
      </c>
      <c r="B4931" s="7">
        <v>1.79</v>
      </c>
      <c r="C4931" s="7">
        <v>1.71</v>
      </c>
      <c r="D4931" s="6">
        <f t="shared" ref="D4931:D4994" si="77">EOMONTH(A4931,0)</f>
        <v>42643</v>
      </c>
    </row>
    <row r="4932" spans="1:4" x14ac:dyDescent="0.25">
      <c r="A4932" s="6">
        <v>42633</v>
      </c>
      <c r="B4932" s="7">
        <v>1.79</v>
      </c>
      <c r="C4932" s="7">
        <v>1.71</v>
      </c>
      <c r="D4932" s="6">
        <f t="shared" si="77"/>
        <v>42643</v>
      </c>
    </row>
    <row r="4933" spans="1:4" x14ac:dyDescent="0.25">
      <c r="A4933" s="6">
        <v>42634</v>
      </c>
      <c r="B4933" s="7">
        <v>1.79</v>
      </c>
      <c r="C4933" s="7">
        <v>1.71</v>
      </c>
      <c r="D4933" s="6">
        <f t="shared" si="77"/>
        <v>42643</v>
      </c>
    </row>
    <row r="4934" spans="1:4" x14ac:dyDescent="0.25">
      <c r="A4934" s="6">
        <v>42635</v>
      </c>
      <c r="B4934" s="7">
        <v>1.79</v>
      </c>
      <c r="C4934" s="7">
        <v>1.71</v>
      </c>
      <c r="D4934" s="6">
        <f t="shared" si="77"/>
        <v>42643</v>
      </c>
    </row>
    <row r="4935" spans="1:4" x14ac:dyDescent="0.25">
      <c r="A4935" s="6">
        <v>42636</v>
      </c>
      <c r="B4935" s="7">
        <v>1.79</v>
      </c>
      <c r="C4935" s="7">
        <v>1.71</v>
      </c>
      <c r="D4935" s="6">
        <f t="shared" si="77"/>
        <v>42643</v>
      </c>
    </row>
    <row r="4936" spans="1:4" x14ac:dyDescent="0.25">
      <c r="A4936" s="6">
        <v>42639</v>
      </c>
      <c r="B4936" s="7">
        <v>1.79</v>
      </c>
      <c r="C4936" s="7">
        <v>1.71</v>
      </c>
      <c r="D4936" s="6">
        <f t="shared" si="77"/>
        <v>42643</v>
      </c>
    </row>
    <row r="4937" spans="1:4" x14ac:dyDescent="0.25">
      <c r="A4937" s="6">
        <v>42640</v>
      </c>
      <c r="B4937" s="7">
        <v>1.79</v>
      </c>
      <c r="C4937" s="7">
        <v>1.71</v>
      </c>
      <c r="D4937" s="6">
        <f t="shared" si="77"/>
        <v>42643</v>
      </c>
    </row>
    <row r="4938" spans="1:4" x14ac:dyDescent="0.25">
      <c r="A4938" s="6">
        <v>42641</v>
      </c>
      <c r="B4938" s="7">
        <v>1.79</v>
      </c>
      <c r="C4938" s="7">
        <v>1.71</v>
      </c>
      <c r="D4938" s="6">
        <f t="shared" si="77"/>
        <v>42643</v>
      </c>
    </row>
    <row r="4939" spans="1:4" x14ac:dyDescent="0.25">
      <c r="A4939" s="6">
        <v>42642</v>
      </c>
      <c r="B4939" s="7">
        <v>1.79</v>
      </c>
      <c r="C4939" s="7">
        <v>1.71</v>
      </c>
      <c r="D4939" s="6">
        <f t="shared" si="77"/>
        <v>42643</v>
      </c>
    </row>
    <row r="4940" spans="1:4" x14ac:dyDescent="0.25">
      <c r="A4940" s="6">
        <v>42643</v>
      </c>
      <c r="B4940" s="7">
        <v>1.79</v>
      </c>
      <c r="C4940" s="7">
        <v>1.71</v>
      </c>
      <c r="D4940" s="6">
        <f t="shared" si="77"/>
        <v>42643</v>
      </c>
    </row>
    <row r="4941" spans="1:4" x14ac:dyDescent="0.25">
      <c r="A4941" s="6">
        <v>42646</v>
      </c>
      <c r="B4941" s="7">
        <v>1.79</v>
      </c>
      <c r="C4941" s="7">
        <v>1.71</v>
      </c>
      <c r="D4941" s="6">
        <f t="shared" si="77"/>
        <v>42674</v>
      </c>
    </row>
    <row r="4942" spans="1:4" x14ac:dyDescent="0.25">
      <c r="A4942" s="6">
        <v>42647</v>
      </c>
      <c r="B4942" s="7">
        <v>1.79</v>
      </c>
      <c r="C4942" s="7">
        <v>1.71</v>
      </c>
      <c r="D4942" s="6">
        <f t="shared" si="77"/>
        <v>42674</v>
      </c>
    </row>
    <row r="4943" spans="1:4" x14ac:dyDescent="0.25">
      <c r="A4943" s="6">
        <v>42648</v>
      </c>
      <c r="B4943" s="7">
        <v>1.79</v>
      </c>
      <c r="C4943" s="7">
        <v>1.71</v>
      </c>
      <c r="D4943" s="6">
        <f t="shared" si="77"/>
        <v>42674</v>
      </c>
    </row>
    <row r="4944" spans="1:4" x14ac:dyDescent="0.25">
      <c r="A4944" s="6">
        <v>42649</v>
      </c>
      <c r="B4944" s="7">
        <v>1.79</v>
      </c>
      <c r="C4944" s="7">
        <v>1.71</v>
      </c>
      <c r="D4944" s="6">
        <f t="shared" si="77"/>
        <v>42674</v>
      </c>
    </row>
    <row r="4945" spans="1:4" x14ac:dyDescent="0.25">
      <c r="A4945" s="6">
        <v>42650</v>
      </c>
      <c r="B4945" s="7">
        <v>1.79</v>
      </c>
      <c r="C4945" s="7">
        <v>1.71</v>
      </c>
      <c r="D4945" s="6">
        <f t="shared" si="77"/>
        <v>42674</v>
      </c>
    </row>
    <row r="4946" spans="1:4" x14ac:dyDescent="0.25">
      <c r="A4946" s="6">
        <v>42653</v>
      </c>
      <c r="B4946" s="7">
        <v>1.8</v>
      </c>
      <c r="C4946" s="7">
        <v>1.72</v>
      </c>
      <c r="D4946" s="6">
        <f t="shared" si="77"/>
        <v>42674</v>
      </c>
    </row>
    <row r="4947" spans="1:4" x14ac:dyDescent="0.25">
      <c r="A4947" s="6">
        <v>42654</v>
      </c>
      <c r="B4947" s="7">
        <v>1.8</v>
      </c>
      <c r="C4947" s="7">
        <v>1.72</v>
      </c>
      <c r="D4947" s="6">
        <f t="shared" si="77"/>
        <v>42674</v>
      </c>
    </row>
    <row r="4948" spans="1:4" x14ac:dyDescent="0.25">
      <c r="A4948" s="6">
        <v>42655</v>
      </c>
      <c r="B4948" s="7">
        <v>1.8</v>
      </c>
      <c r="C4948" s="7">
        <v>1.72</v>
      </c>
      <c r="D4948" s="6">
        <f t="shared" si="77"/>
        <v>42674</v>
      </c>
    </row>
    <row r="4949" spans="1:4" x14ac:dyDescent="0.25">
      <c r="A4949" s="6">
        <v>42656</v>
      </c>
      <c r="B4949" s="7">
        <v>1.8</v>
      </c>
      <c r="C4949" s="7">
        <v>1.72</v>
      </c>
      <c r="D4949" s="6">
        <f t="shared" si="77"/>
        <v>42674</v>
      </c>
    </row>
    <row r="4950" spans="1:4" x14ac:dyDescent="0.25">
      <c r="A4950" s="6">
        <v>42657</v>
      </c>
      <c r="B4950" s="7">
        <v>1.8</v>
      </c>
      <c r="C4950" s="7">
        <v>1.72</v>
      </c>
      <c r="D4950" s="6">
        <f t="shared" si="77"/>
        <v>42674</v>
      </c>
    </row>
    <row r="4951" spans="1:4" x14ac:dyDescent="0.25">
      <c r="A4951" s="6">
        <v>42660</v>
      </c>
      <c r="B4951" s="7">
        <v>1.8</v>
      </c>
      <c r="C4951" s="7">
        <v>1.72</v>
      </c>
      <c r="D4951" s="6">
        <f t="shared" si="77"/>
        <v>42674</v>
      </c>
    </row>
    <row r="4952" spans="1:4" x14ac:dyDescent="0.25">
      <c r="A4952" s="6">
        <v>42661</v>
      </c>
      <c r="B4952" s="7">
        <v>1.8</v>
      </c>
      <c r="C4952" s="7">
        <v>1.72</v>
      </c>
      <c r="D4952" s="6">
        <f t="shared" si="77"/>
        <v>42674</v>
      </c>
    </row>
    <row r="4953" spans="1:4" x14ac:dyDescent="0.25">
      <c r="A4953" s="6">
        <v>42662</v>
      </c>
      <c r="B4953" s="7">
        <v>1.8</v>
      </c>
      <c r="C4953" s="7">
        <v>1.72</v>
      </c>
      <c r="D4953" s="6">
        <f t="shared" si="77"/>
        <v>42674</v>
      </c>
    </row>
    <row r="4954" spans="1:4" x14ac:dyDescent="0.25">
      <c r="A4954" s="6">
        <v>42663</v>
      </c>
      <c r="B4954" s="7">
        <v>1.8</v>
      </c>
      <c r="C4954" s="7">
        <v>1.72</v>
      </c>
      <c r="D4954" s="6">
        <f t="shared" si="77"/>
        <v>42674</v>
      </c>
    </row>
    <row r="4955" spans="1:4" x14ac:dyDescent="0.25">
      <c r="A4955" s="6">
        <v>42664</v>
      </c>
      <c r="B4955" s="7">
        <v>1.8</v>
      </c>
      <c r="C4955" s="7">
        <v>1.72</v>
      </c>
      <c r="D4955" s="6">
        <f t="shared" si="77"/>
        <v>42674</v>
      </c>
    </row>
    <row r="4956" spans="1:4" x14ac:dyDescent="0.25">
      <c r="A4956" s="6">
        <v>42667</v>
      </c>
      <c r="B4956" s="7">
        <v>1.8</v>
      </c>
      <c r="C4956" s="7">
        <v>1.72</v>
      </c>
      <c r="D4956" s="6">
        <f t="shared" si="77"/>
        <v>42674</v>
      </c>
    </row>
    <row r="4957" spans="1:4" x14ac:dyDescent="0.25">
      <c r="A4957" s="6">
        <v>42668</v>
      </c>
      <c r="B4957" s="7">
        <v>1.8</v>
      </c>
      <c r="C4957" s="7">
        <v>1.72</v>
      </c>
      <c r="D4957" s="6">
        <f t="shared" si="77"/>
        <v>42674</v>
      </c>
    </row>
    <row r="4958" spans="1:4" x14ac:dyDescent="0.25">
      <c r="A4958" s="6">
        <v>42669</v>
      </c>
      <c r="B4958" s="7">
        <v>1.8</v>
      </c>
      <c r="C4958" s="7">
        <v>1.72</v>
      </c>
      <c r="D4958" s="6">
        <f t="shared" si="77"/>
        <v>42674</v>
      </c>
    </row>
    <row r="4959" spans="1:4" x14ac:dyDescent="0.25">
      <c r="A4959" s="6">
        <v>42670</v>
      </c>
      <c r="B4959" s="7">
        <v>1.8</v>
      </c>
      <c r="C4959" s="7">
        <v>1.72</v>
      </c>
      <c r="D4959" s="6">
        <f t="shared" si="77"/>
        <v>42674</v>
      </c>
    </row>
    <row r="4960" spans="1:4" x14ac:dyDescent="0.25">
      <c r="A4960" s="6">
        <v>42671</v>
      </c>
      <c r="B4960" s="7">
        <v>1.8</v>
      </c>
      <c r="C4960" s="7">
        <v>1.72</v>
      </c>
      <c r="D4960" s="6">
        <f t="shared" si="77"/>
        <v>42674</v>
      </c>
    </row>
    <row r="4961" spans="1:4" x14ac:dyDescent="0.25">
      <c r="A4961" s="6">
        <v>42674</v>
      </c>
      <c r="B4961" s="7">
        <v>1.8</v>
      </c>
      <c r="C4961" s="7">
        <v>1.72</v>
      </c>
      <c r="D4961" s="6">
        <f t="shared" si="77"/>
        <v>42674</v>
      </c>
    </row>
    <row r="4962" spans="1:4" x14ac:dyDescent="0.25">
      <c r="A4962" s="6">
        <v>42676</v>
      </c>
      <c r="B4962" s="7">
        <v>1.8</v>
      </c>
      <c r="C4962" s="7">
        <v>1.72</v>
      </c>
      <c r="D4962" s="6">
        <f t="shared" si="77"/>
        <v>42704</v>
      </c>
    </row>
    <row r="4963" spans="1:4" x14ac:dyDescent="0.25">
      <c r="A4963" s="6">
        <v>42677</v>
      </c>
      <c r="B4963" s="7">
        <v>1.8</v>
      </c>
      <c r="C4963" s="7">
        <v>1.72</v>
      </c>
      <c r="D4963" s="6">
        <f t="shared" si="77"/>
        <v>42704</v>
      </c>
    </row>
    <row r="4964" spans="1:4" x14ac:dyDescent="0.25">
      <c r="A4964" s="6">
        <v>42678</v>
      </c>
      <c r="B4964" s="7">
        <v>1.8</v>
      </c>
      <c r="C4964" s="7">
        <v>1.72</v>
      </c>
      <c r="D4964" s="6">
        <f t="shared" si="77"/>
        <v>42704</v>
      </c>
    </row>
    <row r="4965" spans="1:4" x14ac:dyDescent="0.25">
      <c r="A4965" s="6">
        <v>42681</v>
      </c>
      <c r="B4965" s="7">
        <v>1.8</v>
      </c>
      <c r="C4965" s="7">
        <v>1.72</v>
      </c>
      <c r="D4965" s="6">
        <f t="shared" si="77"/>
        <v>42704</v>
      </c>
    </row>
    <row r="4966" spans="1:4" x14ac:dyDescent="0.25">
      <c r="A4966" s="6">
        <v>42682</v>
      </c>
      <c r="B4966" s="7">
        <v>1.8</v>
      </c>
      <c r="C4966" s="7">
        <v>1.72</v>
      </c>
      <c r="D4966" s="6">
        <f t="shared" si="77"/>
        <v>42704</v>
      </c>
    </row>
    <row r="4967" spans="1:4" x14ac:dyDescent="0.25">
      <c r="A4967" s="6">
        <v>42683</v>
      </c>
      <c r="B4967" s="7">
        <v>1.81</v>
      </c>
      <c r="C4967" s="7">
        <v>1.73</v>
      </c>
      <c r="D4967" s="6">
        <f t="shared" si="77"/>
        <v>42704</v>
      </c>
    </row>
    <row r="4968" spans="1:4" x14ac:dyDescent="0.25">
      <c r="A4968" s="6">
        <v>42684</v>
      </c>
      <c r="B4968" s="7">
        <v>1.81</v>
      </c>
      <c r="C4968" s="7">
        <v>1.73</v>
      </c>
      <c r="D4968" s="6">
        <f t="shared" si="77"/>
        <v>42704</v>
      </c>
    </row>
    <row r="4969" spans="1:4" x14ac:dyDescent="0.25">
      <c r="A4969" s="6">
        <v>42688</v>
      </c>
      <c r="B4969" s="7">
        <v>1.81</v>
      </c>
      <c r="C4969" s="7">
        <v>1.73</v>
      </c>
      <c r="D4969" s="6">
        <f t="shared" si="77"/>
        <v>42704</v>
      </c>
    </row>
    <row r="4970" spans="1:4" x14ac:dyDescent="0.25">
      <c r="A4970" s="6">
        <v>42689</v>
      </c>
      <c r="B4970" s="7">
        <v>1.81</v>
      </c>
      <c r="C4970" s="7">
        <v>1.73</v>
      </c>
      <c r="D4970" s="6">
        <f t="shared" si="77"/>
        <v>42704</v>
      </c>
    </row>
    <row r="4971" spans="1:4" x14ac:dyDescent="0.25">
      <c r="A4971" s="6">
        <v>42690</v>
      </c>
      <c r="B4971" s="7">
        <v>1.81</v>
      </c>
      <c r="C4971" s="7">
        <v>1.73</v>
      </c>
      <c r="D4971" s="6">
        <f t="shared" si="77"/>
        <v>42704</v>
      </c>
    </row>
    <row r="4972" spans="1:4" x14ac:dyDescent="0.25">
      <c r="A4972" s="6">
        <v>42691</v>
      </c>
      <c r="B4972" s="7">
        <v>1.81</v>
      </c>
      <c r="C4972" s="7">
        <v>1.73</v>
      </c>
      <c r="D4972" s="6">
        <f t="shared" si="77"/>
        <v>42704</v>
      </c>
    </row>
    <row r="4973" spans="1:4" x14ac:dyDescent="0.25">
      <c r="A4973" s="6">
        <v>42692</v>
      </c>
      <c r="B4973" s="7">
        <v>1.81</v>
      </c>
      <c r="C4973" s="7">
        <v>1.73</v>
      </c>
      <c r="D4973" s="6">
        <f t="shared" si="77"/>
        <v>42704</v>
      </c>
    </row>
    <row r="4974" spans="1:4" x14ac:dyDescent="0.25">
      <c r="A4974" s="6">
        <v>42695</v>
      </c>
      <c r="B4974" s="7">
        <v>1.81</v>
      </c>
      <c r="C4974" s="7">
        <v>1.73</v>
      </c>
      <c r="D4974" s="6">
        <f t="shared" si="77"/>
        <v>42704</v>
      </c>
    </row>
    <row r="4975" spans="1:4" x14ac:dyDescent="0.25">
      <c r="A4975" s="6">
        <v>42696</v>
      </c>
      <c r="B4975" s="7">
        <v>1.81</v>
      </c>
      <c r="C4975" s="7">
        <v>1.73</v>
      </c>
      <c r="D4975" s="6">
        <f t="shared" si="77"/>
        <v>42704</v>
      </c>
    </row>
    <row r="4976" spans="1:4" x14ac:dyDescent="0.25">
      <c r="A4976" s="6">
        <v>42697</v>
      </c>
      <c r="B4976" s="7">
        <v>1.81</v>
      </c>
      <c r="C4976" s="7">
        <v>1.73</v>
      </c>
      <c r="D4976" s="6">
        <f t="shared" si="77"/>
        <v>42704</v>
      </c>
    </row>
    <row r="4977" spans="1:4" x14ac:dyDescent="0.25">
      <c r="A4977" s="6">
        <v>42698</v>
      </c>
      <c r="B4977" s="7">
        <v>1.81</v>
      </c>
      <c r="C4977" s="7">
        <v>1.73</v>
      </c>
      <c r="D4977" s="6">
        <f t="shared" si="77"/>
        <v>42704</v>
      </c>
    </row>
    <row r="4978" spans="1:4" x14ac:dyDescent="0.25">
      <c r="A4978" s="6">
        <v>42699</v>
      </c>
      <c r="B4978" s="7">
        <v>1.81</v>
      </c>
      <c r="C4978" s="7">
        <v>1.73</v>
      </c>
      <c r="D4978" s="6">
        <f t="shared" si="77"/>
        <v>42704</v>
      </c>
    </row>
    <row r="4979" spans="1:4" x14ac:dyDescent="0.25">
      <c r="A4979" s="6">
        <v>42702</v>
      </c>
      <c r="B4979" s="7">
        <v>1.81</v>
      </c>
      <c r="C4979" s="7">
        <v>1.73</v>
      </c>
      <c r="D4979" s="6">
        <f t="shared" si="77"/>
        <v>42704</v>
      </c>
    </row>
    <row r="4980" spans="1:4" x14ac:dyDescent="0.25">
      <c r="A4980" s="6">
        <v>42703</v>
      </c>
      <c r="B4980" s="7">
        <v>1.81</v>
      </c>
      <c r="C4980" s="7">
        <v>1.73</v>
      </c>
      <c r="D4980" s="6">
        <f t="shared" si="77"/>
        <v>42704</v>
      </c>
    </row>
    <row r="4981" spans="1:4" x14ac:dyDescent="0.25">
      <c r="A4981" s="6">
        <v>42704</v>
      </c>
      <c r="B4981" s="7">
        <v>1.81</v>
      </c>
      <c r="C4981" s="7">
        <v>1.73</v>
      </c>
      <c r="D4981" s="6">
        <f t="shared" si="77"/>
        <v>42704</v>
      </c>
    </row>
    <row r="4982" spans="1:4" x14ac:dyDescent="0.25">
      <c r="A4982" s="6">
        <v>42705</v>
      </c>
      <c r="B4982" s="7">
        <v>1.81</v>
      </c>
      <c r="C4982" s="7">
        <v>1.73</v>
      </c>
      <c r="D4982" s="6">
        <f t="shared" si="77"/>
        <v>42735</v>
      </c>
    </row>
    <row r="4983" spans="1:4" x14ac:dyDescent="0.25">
      <c r="A4983" s="6">
        <v>42706</v>
      </c>
      <c r="B4983" s="7">
        <v>1.81</v>
      </c>
      <c r="C4983" s="7">
        <v>1.73</v>
      </c>
      <c r="D4983" s="6">
        <f t="shared" si="77"/>
        <v>42735</v>
      </c>
    </row>
    <row r="4984" spans="1:4" x14ac:dyDescent="0.25">
      <c r="A4984" s="6">
        <v>42709</v>
      </c>
      <c r="B4984" s="7">
        <v>1.81</v>
      </c>
      <c r="C4984" s="7">
        <v>1.73</v>
      </c>
      <c r="D4984" s="6">
        <f t="shared" si="77"/>
        <v>42735</v>
      </c>
    </row>
    <row r="4985" spans="1:4" x14ac:dyDescent="0.25">
      <c r="A4985" s="6">
        <v>42710</v>
      </c>
      <c r="B4985" s="7">
        <v>1.81</v>
      </c>
      <c r="C4985" s="7">
        <v>1.73</v>
      </c>
      <c r="D4985" s="6">
        <f t="shared" si="77"/>
        <v>42735</v>
      </c>
    </row>
    <row r="4986" spans="1:4" x14ac:dyDescent="0.25">
      <c r="A4986" s="6">
        <v>42711</v>
      </c>
      <c r="B4986" s="7">
        <v>1.81</v>
      </c>
      <c r="C4986" s="7">
        <v>1.73</v>
      </c>
      <c r="D4986" s="6">
        <f t="shared" si="77"/>
        <v>42735</v>
      </c>
    </row>
    <row r="4987" spans="1:4" x14ac:dyDescent="0.25">
      <c r="A4987" s="6">
        <v>42712</v>
      </c>
      <c r="B4987" s="7">
        <v>1.81</v>
      </c>
      <c r="C4987" s="7">
        <v>1.73</v>
      </c>
      <c r="D4987" s="6">
        <f t="shared" si="77"/>
        <v>42735</v>
      </c>
    </row>
    <row r="4988" spans="1:4" x14ac:dyDescent="0.25">
      <c r="A4988" s="6">
        <v>42713</v>
      </c>
      <c r="B4988" s="7">
        <v>1.81</v>
      </c>
      <c r="C4988" s="7">
        <v>1.73</v>
      </c>
      <c r="D4988" s="6">
        <f t="shared" si="77"/>
        <v>42735</v>
      </c>
    </row>
    <row r="4989" spans="1:4" x14ac:dyDescent="0.25">
      <c r="A4989" s="6">
        <v>42716</v>
      </c>
      <c r="B4989" s="7">
        <v>1.81</v>
      </c>
      <c r="C4989" s="7">
        <v>1.73</v>
      </c>
      <c r="D4989" s="6">
        <f t="shared" si="77"/>
        <v>42735</v>
      </c>
    </row>
    <row r="4990" spans="1:4" x14ac:dyDescent="0.25">
      <c r="A4990" s="6">
        <v>42717</v>
      </c>
      <c r="B4990" s="7">
        <v>1.81</v>
      </c>
      <c r="C4990" s="7">
        <v>1.73</v>
      </c>
      <c r="D4990" s="6">
        <f t="shared" si="77"/>
        <v>42735</v>
      </c>
    </row>
    <row r="4991" spans="1:4" x14ac:dyDescent="0.25">
      <c r="A4991" s="6">
        <v>42718</v>
      </c>
      <c r="B4991" s="7">
        <v>1.81</v>
      </c>
      <c r="C4991" s="7">
        <v>1.73</v>
      </c>
      <c r="D4991" s="6">
        <f t="shared" si="77"/>
        <v>42735</v>
      </c>
    </row>
    <row r="4992" spans="1:4" x14ac:dyDescent="0.25">
      <c r="A4992" s="6">
        <v>42719</v>
      </c>
      <c r="B4992" s="7">
        <v>1.81</v>
      </c>
      <c r="C4992" s="7">
        <v>1.73</v>
      </c>
      <c r="D4992" s="6">
        <f t="shared" si="77"/>
        <v>42735</v>
      </c>
    </row>
    <row r="4993" spans="1:4" x14ac:dyDescent="0.25">
      <c r="A4993" s="6">
        <v>42720</v>
      </c>
      <c r="B4993" s="7">
        <v>1.81</v>
      </c>
      <c r="C4993" s="7">
        <v>1.73</v>
      </c>
      <c r="D4993" s="6">
        <f t="shared" si="77"/>
        <v>42735</v>
      </c>
    </row>
    <row r="4994" spans="1:4" x14ac:dyDescent="0.25">
      <c r="A4994" s="6">
        <v>42723</v>
      </c>
      <c r="B4994" s="7">
        <v>1.81</v>
      </c>
      <c r="C4994" s="7">
        <v>1.73</v>
      </c>
      <c r="D4994" s="6">
        <f t="shared" si="77"/>
        <v>42735</v>
      </c>
    </row>
    <row r="4995" spans="1:4" x14ac:dyDescent="0.25">
      <c r="A4995" s="6">
        <v>42724</v>
      </c>
      <c r="B4995" s="7">
        <v>1.81</v>
      </c>
      <c r="C4995" s="7">
        <v>1.73</v>
      </c>
      <c r="D4995" s="6">
        <f t="shared" ref="D4995:D5058" si="78">EOMONTH(A4995,0)</f>
        <v>42735</v>
      </c>
    </row>
    <row r="4996" spans="1:4" x14ac:dyDescent="0.25">
      <c r="A4996" s="6">
        <v>42725</v>
      </c>
      <c r="B4996" s="7">
        <v>1.81</v>
      </c>
      <c r="C4996" s="7">
        <v>1.73</v>
      </c>
      <c r="D4996" s="6">
        <f t="shared" si="78"/>
        <v>42735</v>
      </c>
    </row>
    <row r="4997" spans="1:4" x14ac:dyDescent="0.25">
      <c r="A4997" s="6">
        <v>42726</v>
      </c>
      <c r="B4997" s="7">
        <v>1.81</v>
      </c>
      <c r="C4997" s="7">
        <v>1.73</v>
      </c>
      <c r="D4997" s="6">
        <f t="shared" si="78"/>
        <v>42735</v>
      </c>
    </row>
    <row r="4998" spans="1:4" x14ac:dyDescent="0.25">
      <c r="A4998" s="6">
        <v>42727</v>
      </c>
      <c r="B4998" s="7">
        <v>1.81</v>
      </c>
      <c r="C4998" s="7">
        <v>1.73</v>
      </c>
      <c r="D4998" s="6">
        <f t="shared" si="78"/>
        <v>42735</v>
      </c>
    </row>
    <row r="4999" spans="1:4" x14ac:dyDescent="0.25">
      <c r="A4999" s="6">
        <v>42731</v>
      </c>
      <c r="B4999" s="7">
        <v>1.81</v>
      </c>
      <c r="C4999" s="7">
        <v>1.73</v>
      </c>
      <c r="D4999" s="6">
        <f t="shared" si="78"/>
        <v>42735</v>
      </c>
    </row>
    <row r="5000" spans="1:4" x14ac:dyDescent="0.25">
      <c r="A5000" s="6">
        <v>42732</v>
      </c>
      <c r="B5000" s="7">
        <v>1.81</v>
      </c>
      <c r="C5000" s="7">
        <v>1.73</v>
      </c>
      <c r="D5000" s="6">
        <f t="shared" si="78"/>
        <v>42735</v>
      </c>
    </row>
    <row r="5001" spans="1:4" x14ac:dyDescent="0.25">
      <c r="A5001" s="6">
        <v>42733</v>
      </c>
      <c r="B5001" s="7">
        <v>1.81</v>
      </c>
      <c r="C5001" s="7">
        <v>1.73</v>
      </c>
      <c r="D5001" s="6">
        <f t="shared" si="78"/>
        <v>42735</v>
      </c>
    </row>
    <row r="5002" spans="1:4" x14ac:dyDescent="0.25">
      <c r="A5002" s="6">
        <v>42734</v>
      </c>
      <c r="B5002" s="7">
        <v>1.81</v>
      </c>
      <c r="C5002" s="7">
        <v>1.73</v>
      </c>
      <c r="D5002" s="6">
        <f t="shared" si="78"/>
        <v>42735</v>
      </c>
    </row>
    <row r="5003" spans="1:4" x14ac:dyDescent="0.25">
      <c r="A5003" s="6">
        <v>42737</v>
      </c>
      <c r="B5003" s="7">
        <v>1.81</v>
      </c>
      <c r="C5003" s="7">
        <v>1.73</v>
      </c>
      <c r="D5003" s="6">
        <f t="shared" si="78"/>
        <v>42766</v>
      </c>
    </row>
    <row r="5004" spans="1:4" x14ac:dyDescent="0.25">
      <c r="A5004" s="6">
        <v>42738</v>
      </c>
      <c r="B5004" s="7">
        <v>1.81</v>
      </c>
      <c r="C5004" s="7">
        <v>1.73</v>
      </c>
      <c r="D5004" s="6">
        <f t="shared" si="78"/>
        <v>42766</v>
      </c>
    </row>
    <row r="5005" spans="1:4" x14ac:dyDescent="0.25">
      <c r="A5005" s="6">
        <v>42739</v>
      </c>
      <c r="B5005" s="7">
        <v>1.81</v>
      </c>
      <c r="C5005" s="7">
        <v>1.73</v>
      </c>
      <c r="D5005" s="6">
        <f t="shared" si="78"/>
        <v>42766</v>
      </c>
    </row>
    <row r="5006" spans="1:4" x14ac:dyDescent="0.25">
      <c r="A5006" s="6">
        <v>42740</v>
      </c>
      <c r="B5006" s="7">
        <v>1.81</v>
      </c>
      <c r="C5006" s="7">
        <v>1.73</v>
      </c>
      <c r="D5006" s="6">
        <f t="shared" si="78"/>
        <v>42766</v>
      </c>
    </row>
    <row r="5007" spans="1:4" x14ac:dyDescent="0.25">
      <c r="A5007" s="6">
        <v>42744</v>
      </c>
      <c r="B5007" s="7">
        <v>1.81</v>
      </c>
      <c r="C5007" s="7">
        <v>1.73</v>
      </c>
      <c r="D5007" s="6">
        <f t="shared" si="78"/>
        <v>42766</v>
      </c>
    </row>
    <row r="5008" spans="1:4" x14ac:dyDescent="0.25">
      <c r="A5008" s="6">
        <v>42745</v>
      </c>
      <c r="B5008" s="7">
        <v>1.81</v>
      </c>
      <c r="C5008" s="7">
        <v>1.73</v>
      </c>
      <c r="D5008" s="6">
        <f t="shared" si="78"/>
        <v>42766</v>
      </c>
    </row>
    <row r="5009" spans="1:4" x14ac:dyDescent="0.25">
      <c r="A5009" s="6">
        <v>42746</v>
      </c>
      <c r="B5009" s="7">
        <v>1.81</v>
      </c>
      <c r="C5009" s="7">
        <v>1.73</v>
      </c>
      <c r="D5009" s="6">
        <f t="shared" si="78"/>
        <v>42766</v>
      </c>
    </row>
    <row r="5010" spans="1:4" x14ac:dyDescent="0.25">
      <c r="A5010" s="6">
        <v>42747</v>
      </c>
      <c r="B5010" s="7">
        <v>1.81</v>
      </c>
      <c r="C5010" s="7">
        <v>1.73</v>
      </c>
      <c r="D5010" s="6">
        <f t="shared" si="78"/>
        <v>42766</v>
      </c>
    </row>
    <row r="5011" spans="1:4" x14ac:dyDescent="0.25">
      <c r="A5011" s="6">
        <v>42748</v>
      </c>
      <c r="B5011" s="7">
        <v>1.81</v>
      </c>
      <c r="C5011" s="7">
        <v>1.73</v>
      </c>
      <c r="D5011" s="6">
        <f t="shared" si="78"/>
        <v>42766</v>
      </c>
    </row>
    <row r="5012" spans="1:4" x14ac:dyDescent="0.25">
      <c r="A5012" s="6">
        <v>42751</v>
      </c>
      <c r="B5012" s="7">
        <v>1.81</v>
      </c>
      <c r="C5012" s="7">
        <v>1.73</v>
      </c>
      <c r="D5012" s="6">
        <f t="shared" si="78"/>
        <v>42766</v>
      </c>
    </row>
    <row r="5013" spans="1:4" x14ac:dyDescent="0.25">
      <c r="A5013" s="6">
        <v>42752</v>
      </c>
      <c r="B5013" s="7">
        <v>1.81</v>
      </c>
      <c r="C5013" s="7">
        <v>1.73</v>
      </c>
      <c r="D5013" s="6">
        <f t="shared" si="78"/>
        <v>42766</v>
      </c>
    </row>
    <row r="5014" spans="1:4" x14ac:dyDescent="0.25">
      <c r="A5014" s="6">
        <v>42753</v>
      </c>
      <c r="B5014" s="7">
        <v>1.81</v>
      </c>
      <c r="C5014" s="7">
        <v>1.73</v>
      </c>
      <c r="D5014" s="6">
        <f t="shared" si="78"/>
        <v>42766</v>
      </c>
    </row>
    <row r="5015" spans="1:4" x14ac:dyDescent="0.25">
      <c r="A5015" s="6">
        <v>42754</v>
      </c>
      <c r="B5015" s="7">
        <v>1.81</v>
      </c>
      <c r="C5015" s="7">
        <v>1.73</v>
      </c>
      <c r="D5015" s="6">
        <f t="shared" si="78"/>
        <v>42766</v>
      </c>
    </row>
    <row r="5016" spans="1:4" x14ac:dyDescent="0.25">
      <c r="A5016" s="6">
        <v>42755</v>
      </c>
      <c r="B5016" s="7">
        <v>1.81</v>
      </c>
      <c r="C5016" s="7">
        <v>1.73</v>
      </c>
      <c r="D5016" s="6">
        <f t="shared" si="78"/>
        <v>42766</v>
      </c>
    </row>
    <row r="5017" spans="1:4" x14ac:dyDescent="0.25">
      <c r="A5017" s="6">
        <v>42758</v>
      </c>
      <c r="B5017" s="7">
        <v>1.81</v>
      </c>
      <c r="C5017" s="7">
        <v>1.73</v>
      </c>
      <c r="D5017" s="6">
        <f t="shared" si="78"/>
        <v>42766</v>
      </c>
    </row>
    <row r="5018" spans="1:4" x14ac:dyDescent="0.25">
      <c r="A5018" s="6">
        <v>42759</v>
      </c>
      <c r="B5018" s="7">
        <v>1.81</v>
      </c>
      <c r="C5018" s="7">
        <v>1.73</v>
      </c>
      <c r="D5018" s="6">
        <f t="shared" si="78"/>
        <v>42766</v>
      </c>
    </row>
    <row r="5019" spans="1:4" x14ac:dyDescent="0.25">
      <c r="A5019" s="6">
        <v>42760</v>
      </c>
      <c r="B5019" s="7">
        <v>1.81</v>
      </c>
      <c r="C5019" s="7">
        <v>1.73</v>
      </c>
      <c r="D5019" s="6">
        <f t="shared" si="78"/>
        <v>42766</v>
      </c>
    </row>
    <row r="5020" spans="1:4" x14ac:dyDescent="0.25">
      <c r="A5020" s="6">
        <v>42761</v>
      </c>
      <c r="B5020" s="7">
        <v>1.81</v>
      </c>
      <c r="C5020" s="7">
        <v>1.73</v>
      </c>
      <c r="D5020" s="6">
        <f t="shared" si="78"/>
        <v>42766</v>
      </c>
    </row>
    <row r="5021" spans="1:4" x14ac:dyDescent="0.25">
      <c r="A5021" s="6">
        <v>42762</v>
      </c>
      <c r="B5021" s="7">
        <v>1.81</v>
      </c>
      <c r="C5021" s="7">
        <v>1.73</v>
      </c>
      <c r="D5021" s="6">
        <f t="shared" si="78"/>
        <v>42766</v>
      </c>
    </row>
    <row r="5022" spans="1:4" x14ac:dyDescent="0.25">
      <c r="A5022" s="6">
        <v>42765</v>
      </c>
      <c r="B5022" s="7">
        <v>1.81</v>
      </c>
      <c r="C5022" s="7">
        <v>1.73</v>
      </c>
      <c r="D5022" s="6">
        <f t="shared" si="78"/>
        <v>42766</v>
      </c>
    </row>
    <row r="5023" spans="1:4" x14ac:dyDescent="0.25">
      <c r="A5023" s="6">
        <v>42766</v>
      </c>
      <c r="B5023" s="7">
        <v>1.81</v>
      </c>
      <c r="C5023" s="7">
        <v>1.73</v>
      </c>
      <c r="D5023" s="6">
        <f t="shared" si="78"/>
        <v>42766</v>
      </c>
    </row>
    <row r="5024" spans="1:4" x14ac:dyDescent="0.25">
      <c r="A5024" s="6">
        <v>42767</v>
      </c>
      <c r="B5024" s="7">
        <v>1.81</v>
      </c>
      <c r="C5024" s="7">
        <v>1.73</v>
      </c>
      <c r="D5024" s="6">
        <f t="shared" si="78"/>
        <v>42794</v>
      </c>
    </row>
    <row r="5025" spans="1:4" x14ac:dyDescent="0.25">
      <c r="A5025" s="6">
        <v>42768</v>
      </c>
      <c r="B5025" s="7">
        <v>1.81</v>
      </c>
      <c r="C5025" s="7">
        <v>1.73</v>
      </c>
      <c r="D5025" s="6">
        <f t="shared" si="78"/>
        <v>42794</v>
      </c>
    </row>
    <row r="5026" spans="1:4" x14ac:dyDescent="0.25">
      <c r="A5026" s="6">
        <v>42769</v>
      </c>
      <c r="B5026" s="7">
        <v>1.81</v>
      </c>
      <c r="C5026" s="7">
        <v>1.73</v>
      </c>
      <c r="D5026" s="6">
        <f t="shared" si="78"/>
        <v>42794</v>
      </c>
    </row>
    <row r="5027" spans="1:4" x14ac:dyDescent="0.25">
      <c r="A5027" s="6">
        <v>42772</v>
      </c>
      <c r="B5027" s="7">
        <v>1.81</v>
      </c>
      <c r="C5027" s="7">
        <v>1.73</v>
      </c>
      <c r="D5027" s="6">
        <f t="shared" si="78"/>
        <v>42794</v>
      </c>
    </row>
    <row r="5028" spans="1:4" x14ac:dyDescent="0.25">
      <c r="A5028" s="6">
        <v>42773</v>
      </c>
      <c r="B5028" s="7">
        <v>1.81</v>
      </c>
      <c r="C5028" s="7">
        <v>1.73</v>
      </c>
      <c r="D5028" s="6">
        <f t="shared" si="78"/>
        <v>42794</v>
      </c>
    </row>
    <row r="5029" spans="1:4" x14ac:dyDescent="0.25">
      <c r="A5029" s="6">
        <v>42774</v>
      </c>
      <c r="B5029" s="7">
        <v>1.81</v>
      </c>
      <c r="C5029" s="7">
        <v>1.73</v>
      </c>
      <c r="D5029" s="6">
        <f t="shared" si="78"/>
        <v>42794</v>
      </c>
    </row>
    <row r="5030" spans="1:4" x14ac:dyDescent="0.25">
      <c r="A5030" s="6">
        <v>42775</v>
      </c>
      <c r="B5030" s="7">
        <v>1.81</v>
      </c>
      <c r="C5030" s="7">
        <v>1.73</v>
      </c>
      <c r="D5030" s="6">
        <f t="shared" si="78"/>
        <v>42794</v>
      </c>
    </row>
    <row r="5031" spans="1:4" x14ac:dyDescent="0.25">
      <c r="A5031" s="6">
        <v>42776</v>
      </c>
      <c r="B5031" s="7">
        <v>1.81</v>
      </c>
      <c r="C5031" s="7">
        <v>1.73</v>
      </c>
      <c r="D5031" s="6">
        <f t="shared" si="78"/>
        <v>42794</v>
      </c>
    </row>
    <row r="5032" spans="1:4" x14ac:dyDescent="0.25">
      <c r="A5032" s="6">
        <v>42779</v>
      </c>
      <c r="B5032" s="7">
        <v>1.81</v>
      </c>
      <c r="C5032" s="7">
        <v>1.73</v>
      </c>
      <c r="D5032" s="6">
        <f t="shared" si="78"/>
        <v>42794</v>
      </c>
    </row>
    <row r="5033" spans="1:4" x14ac:dyDescent="0.25">
      <c r="A5033" s="6">
        <v>42780</v>
      </c>
      <c r="B5033" s="7">
        <v>1.81</v>
      </c>
      <c r="C5033" s="7">
        <v>1.73</v>
      </c>
      <c r="D5033" s="6">
        <f t="shared" si="78"/>
        <v>42794</v>
      </c>
    </row>
    <row r="5034" spans="1:4" x14ac:dyDescent="0.25">
      <c r="A5034" s="6">
        <v>42781</v>
      </c>
      <c r="B5034" s="7">
        <v>1.81</v>
      </c>
      <c r="C5034" s="7">
        <v>1.73</v>
      </c>
      <c r="D5034" s="6">
        <f t="shared" si="78"/>
        <v>42794</v>
      </c>
    </row>
    <row r="5035" spans="1:4" x14ac:dyDescent="0.25">
      <c r="A5035" s="6">
        <v>42782</v>
      </c>
      <c r="B5035" s="7">
        <v>1.81</v>
      </c>
      <c r="C5035" s="7">
        <v>1.73</v>
      </c>
      <c r="D5035" s="6">
        <f t="shared" si="78"/>
        <v>42794</v>
      </c>
    </row>
    <row r="5036" spans="1:4" x14ac:dyDescent="0.25">
      <c r="A5036" s="6">
        <v>42783</v>
      </c>
      <c r="B5036" s="7">
        <v>1.81</v>
      </c>
      <c r="C5036" s="7">
        <v>1.73</v>
      </c>
      <c r="D5036" s="6">
        <f t="shared" si="78"/>
        <v>42794</v>
      </c>
    </row>
    <row r="5037" spans="1:4" x14ac:dyDescent="0.25">
      <c r="A5037" s="6">
        <v>42786</v>
      </c>
      <c r="B5037" s="7">
        <v>1.81</v>
      </c>
      <c r="C5037" s="7">
        <v>1.73</v>
      </c>
      <c r="D5037" s="6">
        <f t="shared" si="78"/>
        <v>42794</v>
      </c>
    </row>
    <row r="5038" spans="1:4" x14ac:dyDescent="0.25">
      <c r="A5038" s="6">
        <v>42787</v>
      </c>
      <c r="B5038" s="7">
        <v>1.81</v>
      </c>
      <c r="C5038" s="7">
        <v>1.73</v>
      </c>
      <c r="D5038" s="6">
        <f t="shared" si="78"/>
        <v>42794</v>
      </c>
    </row>
    <row r="5039" spans="1:4" x14ac:dyDescent="0.25">
      <c r="A5039" s="6">
        <v>42788</v>
      </c>
      <c r="B5039" s="7">
        <v>1.81</v>
      </c>
      <c r="C5039" s="7">
        <v>1.73</v>
      </c>
      <c r="D5039" s="6">
        <f t="shared" si="78"/>
        <v>42794</v>
      </c>
    </row>
    <row r="5040" spans="1:4" x14ac:dyDescent="0.25">
      <c r="A5040" s="6">
        <v>42789</v>
      </c>
      <c r="B5040" s="7">
        <v>1.81</v>
      </c>
      <c r="C5040" s="7">
        <v>1.73</v>
      </c>
      <c r="D5040" s="6">
        <f t="shared" si="78"/>
        <v>42794</v>
      </c>
    </row>
    <row r="5041" spans="1:4" x14ac:dyDescent="0.25">
      <c r="A5041" s="6">
        <v>42790</v>
      </c>
      <c r="B5041" s="7">
        <v>1.81</v>
      </c>
      <c r="C5041" s="7">
        <v>1.73</v>
      </c>
      <c r="D5041" s="6">
        <f t="shared" si="78"/>
        <v>42794</v>
      </c>
    </row>
    <row r="5042" spans="1:4" x14ac:dyDescent="0.25">
      <c r="A5042" s="6">
        <v>42793</v>
      </c>
      <c r="B5042" s="7">
        <v>1.81</v>
      </c>
      <c r="C5042" s="7">
        <v>1.73</v>
      </c>
      <c r="D5042" s="6">
        <f t="shared" si="78"/>
        <v>42794</v>
      </c>
    </row>
    <row r="5043" spans="1:4" x14ac:dyDescent="0.25">
      <c r="A5043" s="6">
        <v>42794</v>
      </c>
      <c r="B5043" s="7">
        <v>1.81</v>
      </c>
      <c r="C5043" s="7">
        <v>1.73</v>
      </c>
      <c r="D5043" s="6">
        <f t="shared" si="78"/>
        <v>42794</v>
      </c>
    </row>
    <row r="5044" spans="1:4" x14ac:dyDescent="0.25">
      <c r="A5044" s="6">
        <v>42795</v>
      </c>
      <c r="B5044" s="7">
        <v>1.81</v>
      </c>
      <c r="C5044" s="7">
        <v>1.73</v>
      </c>
      <c r="D5044" s="6">
        <f t="shared" si="78"/>
        <v>42825</v>
      </c>
    </row>
    <row r="5045" spans="1:4" x14ac:dyDescent="0.25">
      <c r="A5045" s="6">
        <v>42796</v>
      </c>
      <c r="B5045" s="7">
        <v>1.81</v>
      </c>
      <c r="C5045" s="7">
        <v>1.73</v>
      </c>
      <c r="D5045" s="6">
        <f t="shared" si="78"/>
        <v>42825</v>
      </c>
    </row>
    <row r="5046" spans="1:4" x14ac:dyDescent="0.25">
      <c r="A5046" s="6">
        <v>42797</v>
      </c>
      <c r="B5046" s="7">
        <v>1.81</v>
      </c>
      <c r="C5046" s="7">
        <v>1.73</v>
      </c>
      <c r="D5046" s="6">
        <f t="shared" si="78"/>
        <v>42825</v>
      </c>
    </row>
    <row r="5047" spans="1:4" x14ac:dyDescent="0.25">
      <c r="A5047" s="6">
        <v>42800</v>
      </c>
      <c r="B5047" s="7">
        <v>1.81</v>
      </c>
      <c r="C5047" s="7">
        <v>1.73</v>
      </c>
      <c r="D5047" s="6">
        <f t="shared" si="78"/>
        <v>42825</v>
      </c>
    </row>
    <row r="5048" spans="1:4" x14ac:dyDescent="0.25">
      <c r="A5048" s="6">
        <v>42801</v>
      </c>
      <c r="B5048" s="7">
        <v>1.81</v>
      </c>
      <c r="C5048" s="7">
        <v>1.73</v>
      </c>
      <c r="D5048" s="6">
        <f t="shared" si="78"/>
        <v>42825</v>
      </c>
    </row>
    <row r="5049" spans="1:4" x14ac:dyDescent="0.25">
      <c r="A5049" s="6">
        <v>42802</v>
      </c>
      <c r="B5049" s="7">
        <v>1.81</v>
      </c>
      <c r="C5049" s="7">
        <v>1.73</v>
      </c>
      <c r="D5049" s="6">
        <f t="shared" si="78"/>
        <v>42825</v>
      </c>
    </row>
    <row r="5050" spans="1:4" x14ac:dyDescent="0.25">
      <c r="A5050" s="6">
        <v>42803</v>
      </c>
      <c r="B5050" s="7">
        <v>1.81</v>
      </c>
      <c r="C5050" s="7">
        <v>1.73</v>
      </c>
      <c r="D5050" s="6">
        <f t="shared" si="78"/>
        <v>42825</v>
      </c>
    </row>
    <row r="5051" spans="1:4" x14ac:dyDescent="0.25">
      <c r="A5051" s="6">
        <v>42804</v>
      </c>
      <c r="B5051" s="7">
        <v>1.81</v>
      </c>
      <c r="C5051" s="7">
        <v>1.73</v>
      </c>
      <c r="D5051" s="6">
        <f t="shared" si="78"/>
        <v>42825</v>
      </c>
    </row>
    <row r="5052" spans="1:4" x14ac:dyDescent="0.25">
      <c r="A5052" s="6">
        <v>42807</v>
      </c>
      <c r="B5052" s="7">
        <v>1.81</v>
      </c>
      <c r="C5052" s="7">
        <v>1.73</v>
      </c>
      <c r="D5052" s="6">
        <f t="shared" si="78"/>
        <v>42825</v>
      </c>
    </row>
    <row r="5053" spans="1:4" x14ac:dyDescent="0.25">
      <c r="A5053" s="6">
        <v>42808</v>
      </c>
      <c r="B5053" s="7">
        <v>1.81</v>
      </c>
      <c r="C5053" s="7">
        <v>1.73</v>
      </c>
      <c r="D5053" s="6">
        <f t="shared" si="78"/>
        <v>42825</v>
      </c>
    </row>
    <row r="5054" spans="1:4" x14ac:dyDescent="0.25">
      <c r="A5054" s="6">
        <v>42809</v>
      </c>
      <c r="B5054" s="7">
        <v>1.81</v>
      </c>
      <c r="C5054" s="7">
        <v>1.73</v>
      </c>
      <c r="D5054" s="6">
        <f t="shared" si="78"/>
        <v>42825</v>
      </c>
    </row>
    <row r="5055" spans="1:4" x14ac:dyDescent="0.25">
      <c r="A5055" s="6">
        <v>42810</v>
      </c>
      <c r="B5055" s="7">
        <v>1.81</v>
      </c>
      <c r="C5055" s="7">
        <v>1.73</v>
      </c>
      <c r="D5055" s="6">
        <f t="shared" si="78"/>
        <v>42825</v>
      </c>
    </row>
    <row r="5056" spans="1:4" x14ac:dyDescent="0.25">
      <c r="A5056" s="6">
        <v>42811</v>
      </c>
      <c r="B5056" s="7">
        <v>1.81</v>
      </c>
      <c r="C5056" s="7">
        <v>1.73</v>
      </c>
      <c r="D5056" s="6">
        <f t="shared" si="78"/>
        <v>42825</v>
      </c>
    </row>
    <row r="5057" spans="1:4" x14ac:dyDescent="0.25">
      <c r="A5057" s="6">
        <v>42814</v>
      </c>
      <c r="B5057" s="7">
        <v>1.81</v>
      </c>
      <c r="C5057" s="7">
        <v>1.73</v>
      </c>
      <c r="D5057" s="6">
        <f t="shared" si="78"/>
        <v>42825</v>
      </c>
    </row>
    <row r="5058" spans="1:4" x14ac:dyDescent="0.25">
      <c r="A5058" s="6">
        <v>42815</v>
      </c>
      <c r="B5058" s="7">
        <v>1.81</v>
      </c>
      <c r="C5058" s="7">
        <v>1.73</v>
      </c>
      <c r="D5058" s="6">
        <f t="shared" si="78"/>
        <v>42825</v>
      </c>
    </row>
    <row r="5059" spans="1:4" x14ac:dyDescent="0.25">
      <c r="A5059" s="6">
        <v>42816</v>
      </c>
      <c r="B5059" s="7">
        <v>1.81</v>
      </c>
      <c r="C5059" s="7">
        <v>1.73</v>
      </c>
      <c r="D5059" s="6">
        <f t="shared" ref="D5059:D5122" si="79">EOMONTH(A5059,0)</f>
        <v>42825</v>
      </c>
    </row>
    <row r="5060" spans="1:4" x14ac:dyDescent="0.25">
      <c r="A5060" s="6">
        <v>42817</v>
      </c>
      <c r="B5060" s="7">
        <v>1.81</v>
      </c>
      <c r="C5060" s="7">
        <v>1.73</v>
      </c>
      <c r="D5060" s="6">
        <f t="shared" si="79"/>
        <v>42825</v>
      </c>
    </row>
    <row r="5061" spans="1:4" x14ac:dyDescent="0.25">
      <c r="A5061" s="6">
        <v>42818</v>
      </c>
      <c r="B5061" s="7">
        <v>1.81</v>
      </c>
      <c r="C5061" s="7">
        <v>1.73</v>
      </c>
      <c r="D5061" s="6">
        <f t="shared" si="79"/>
        <v>42825</v>
      </c>
    </row>
    <row r="5062" spans="1:4" x14ac:dyDescent="0.25">
      <c r="A5062" s="6">
        <v>42821</v>
      </c>
      <c r="B5062" s="7">
        <v>1.81</v>
      </c>
      <c r="C5062" s="7">
        <v>1.73</v>
      </c>
      <c r="D5062" s="6">
        <f t="shared" si="79"/>
        <v>42825</v>
      </c>
    </row>
    <row r="5063" spans="1:4" x14ac:dyDescent="0.25">
      <c r="A5063" s="6">
        <v>42822</v>
      </c>
      <c r="B5063" s="7">
        <v>1.81</v>
      </c>
      <c r="C5063" s="7">
        <v>1.73</v>
      </c>
      <c r="D5063" s="6">
        <f t="shared" si="79"/>
        <v>42825</v>
      </c>
    </row>
    <row r="5064" spans="1:4" x14ac:dyDescent="0.25">
      <c r="A5064" s="6">
        <v>42823</v>
      </c>
      <c r="B5064" s="7">
        <v>1.81</v>
      </c>
      <c r="C5064" s="7">
        <v>1.73</v>
      </c>
      <c r="D5064" s="6">
        <f t="shared" si="79"/>
        <v>42825</v>
      </c>
    </row>
    <row r="5065" spans="1:4" x14ac:dyDescent="0.25">
      <c r="A5065" s="6">
        <v>42824</v>
      </c>
      <c r="B5065" s="7">
        <v>1.81</v>
      </c>
      <c r="C5065" s="7">
        <v>1.73</v>
      </c>
      <c r="D5065" s="6">
        <f t="shared" si="79"/>
        <v>42825</v>
      </c>
    </row>
    <row r="5066" spans="1:4" x14ac:dyDescent="0.25">
      <c r="A5066" s="6">
        <v>42825</v>
      </c>
      <c r="B5066" s="7">
        <v>1.81</v>
      </c>
      <c r="C5066" s="7">
        <v>1.73</v>
      </c>
      <c r="D5066" s="6">
        <f t="shared" si="79"/>
        <v>42825</v>
      </c>
    </row>
    <row r="5067" spans="1:4" x14ac:dyDescent="0.25">
      <c r="A5067" s="6">
        <v>42828</v>
      </c>
      <c r="B5067" s="7">
        <v>1.81</v>
      </c>
      <c r="C5067" s="7">
        <v>1.73</v>
      </c>
      <c r="D5067" s="6">
        <f t="shared" si="79"/>
        <v>42855</v>
      </c>
    </row>
    <row r="5068" spans="1:4" x14ac:dyDescent="0.25">
      <c r="A5068" s="6">
        <v>42829</v>
      </c>
      <c r="B5068" s="7">
        <v>1.81</v>
      </c>
      <c r="C5068" s="7">
        <v>1.73</v>
      </c>
      <c r="D5068" s="6">
        <f t="shared" si="79"/>
        <v>42855</v>
      </c>
    </row>
    <row r="5069" spans="1:4" x14ac:dyDescent="0.25">
      <c r="A5069" s="6">
        <v>42830</v>
      </c>
      <c r="B5069" s="7">
        <v>1.81</v>
      </c>
      <c r="C5069" s="7">
        <v>1.73</v>
      </c>
      <c r="D5069" s="6">
        <f t="shared" si="79"/>
        <v>42855</v>
      </c>
    </row>
    <row r="5070" spans="1:4" x14ac:dyDescent="0.25">
      <c r="A5070" s="6">
        <v>42831</v>
      </c>
      <c r="B5070" s="7">
        <v>1.81</v>
      </c>
      <c r="C5070" s="7">
        <v>1.73</v>
      </c>
      <c r="D5070" s="6">
        <f t="shared" si="79"/>
        <v>42855</v>
      </c>
    </row>
    <row r="5071" spans="1:4" x14ac:dyDescent="0.25">
      <c r="A5071" s="6">
        <v>42832</v>
      </c>
      <c r="B5071" s="7">
        <v>1.81</v>
      </c>
      <c r="C5071" s="7">
        <v>1.73</v>
      </c>
      <c r="D5071" s="6">
        <f t="shared" si="79"/>
        <v>42855</v>
      </c>
    </row>
    <row r="5072" spans="1:4" x14ac:dyDescent="0.25">
      <c r="A5072" s="6">
        <v>42835</v>
      </c>
      <c r="B5072" s="7">
        <v>1.81</v>
      </c>
      <c r="C5072" s="7">
        <v>1.73</v>
      </c>
      <c r="D5072" s="6">
        <f t="shared" si="79"/>
        <v>42855</v>
      </c>
    </row>
    <row r="5073" spans="1:4" x14ac:dyDescent="0.25">
      <c r="A5073" s="6">
        <v>42836</v>
      </c>
      <c r="B5073" s="7">
        <v>1.81</v>
      </c>
      <c r="C5073" s="7">
        <v>1.73</v>
      </c>
      <c r="D5073" s="6">
        <f t="shared" si="79"/>
        <v>42855</v>
      </c>
    </row>
    <row r="5074" spans="1:4" x14ac:dyDescent="0.25">
      <c r="A5074" s="6">
        <v>42837</v>
      </c>
      <c r="B5074" s="7">
        <v>1.81</v>
      </c>
      <c r="C5074" s="7">
        <v>1.73</v>
      </c>
      <c r="D5074" s="6">
        <f t="shared" si="79"/>
        <v>42855</v>
      </c>
    </row>
    <row r="5075" spans="1:4" x14ac:dyDescent="0.25">
      <c r="A5075" s="6">
        <v>42838</v>
      </c>
      <c r="B5075" s="7">
        <v>1.81</v>
      </c>
      <c r="C5075" s="7">
        <v>1.73</v>
      </c>
      <c r="D5075" s="6">
        <f t="shared" si="79"/>
        <v>42855</v>
      </c>
    </row>
    <row r="5076" spans="1:4" x14ac:dyDescent="0.25">
      <c r="A5076" s="6">
        <v>42839</v>
      </c>
      <c r="B5076" s="7">
        <v>1.81</v>
      </c>
      <c r="C5076" s="7">
        <v>1.73</v>
      </c>
      <c r="D5076" s="6">
        <f t="shared" si="79"/>
        <v>42855</v>
      </c>
    </row>
    <row r="5077" spans="1:4" x14ac:dyDescent="0.25">
      <c r="A5077" s="6">
        <v>42843</v>
      </c>
      <c r="B5077" s="7">
        <v>1.81</v>
      </c>
      <c r="C5077" s="7">
        <v>1.73</v>
      </c>
      <c r="D5077" s="6">
        <f t="shared" si="79"/>
        <v>42855</v>
      </c>
    </row>
    <row r="5078" spans="1:4" x14ac:dyDescent="0.25">
      <c r="A5078" s="6">
        <v>42844</v>
      </c>
      <c r="B5078" s="7">
        <v>1.81</v>
      </c>
      <c r="C5078" s="7">
        <v>1.73</v>
      </c>
      <c r="D5078" s="6">
        <f t="shared" si="79"/>
        <v>42855</v>
      </c>
    </row>
    <row r="5079" spans="1:4" x14ac:dyDescent="0.25">
      <c r="A5079" s="6">
        <v>42845</v>
      </c>
      <c r="B5079" s="7">
        <v>1.81</v>
      </c>
      <c r="C5079" s="7">
        <v>1.73</v>
      </c>
      <c r="D5079" s="6">
        <f t="shared" si="79"/>
        <v>42855</v>
      </c>
    </row>
    <row r="5080" spans="1:4" x14ac:dyDescent="0.25">
      <c r="A5080" s="6">
        <v>42846</v>
      </c>
      <c r="B5080" s="7">
        <v>1.81</v>
      </c>
      <c r="C5080" s="7">
        <v>1.73</v>
      </c>
      <c r="D5080" s="6">
        <f t="shared" si="79"/>
        <v>42855</v>
      </c>
    </row>
    <row r="5081" spans="1:4" x14ac:dyDescent="0.25">
      <c r="A5081" s="6">
        <v>42849</v>
      </c>
      <c r="B5081" s="7">
        <v>1.81</v>
      </c>
      <c r="C5081" s="7">
        <v>1.73</v>
      </c>
      <c r="D5081" s="6">
        <f t="shared" si="79"/>
        <v>42855</v>
      </c>
    </row>
    <row r="5082" spans="1:4" x14ac:dyDescent="0.25">
      <c r="A5082" s="6">
        <v>42850</v>
      </c>
      <c r="B5082" s="7">
        <v>1.81</v>
      </c>
      <c r="C5082" s="7">
        <v>1.73</v>
      </c>
      <c r="D5082" s="6">
        <f t="shared" si="79"/>
        <v>42855</v>
      </c>
    </row>
    <row r="5083" spans="1:4" x14ac:dyDescent="0.25">
      <c r="A5083" s="6">
        <v>42851</v>
      </c>
      <c r="B5083" s="7">
        <v>1.81</v>
      </c>
      <c r="C5083" s="7">
        <v>1.73</v>
      </c>
      <c r="D5083" s="6">
        <f t="shared" si="79"/>
        <v>42855</v>
      </c>
    </row>
    <row r="5084" spans="1:4" x14ac:dyDescent="0.25">
      <c r="A5084" s="6">
        <v>42852</v>
      </c>
      <c r="B5084" s="7">
        <v>1.81</v>
      </c>
      <c r="C5084" s="7">
        <v>1.73</v>
      </c>
      <c r="D5084" s="6">
        <f t="shared" si="79"/>
        <v>42855</v>
      </c>
    </row>
    <row r="5085" spans="1:4" x14ac:dyDescent="0.25">
      <c r="A5085" s="6">
        <v>42853</v>
      </c>
      <c r="B5085" s="7">
        <v>1.81</v>
      </c>
      <c r="C5085" s="7">
        <v>1.73</v>
      </c>
      <c r="D5085" s="6">
        <f t="shared" si="79"/>
        <v>42855</v>
      </c>
    </row>
    <row r="5086" spans="1:4" x14ac:dyDescent="0.25">
      <c r="A5086" s="6">
        <v>42857</v>
      </c>
      <c r="B5086" s="7">
        <v>1.81</v>
      </c>
      <c r="C5086" s="7">
        <v>1.73</v>
      </c>
      <c r="D5086" s="6">
        <f t="shared" si="79"/>
        <v>42886</v>
      </c>
    </row>
    <row r="5087" spans="1:4" x14ac:dyDescent="0.25">
      <c r="A5087" s="6">
        <v>42859</v>
      </c>
      <c r="B5087" s="7">
        <v>1.81</v>
      </c>
      <c r="C5087" s="7">
        <v>1.73</v>
      </c>
      <c r="D5087" s="6">
        <f t="shared" si="79"/>
        <v>42886</v>
      </c>
    </row>
    <row r="5088" spans="1:4" x14ac:dyDescent="0.25">
      <c r="A5088" s="6">
        <v>42860</v>
      </c>
      <c r="B5088" s="7">
        <v>1.81</v>
      </c>
      <c r="C5088" s="7">
        <v>1.73</v>
      </c>
      <c r="D5088" s="6">
        <f t="shared" si="79"/>
        <v>42886</v>
      </c>
    </row>
    <row r="5089" spans="1:4" x14ac:dyDescent="0.25">
      <c r="A5089" s="6">
        <v>42863</v>
      </c>
      <c r="B5089" s="7">
        <v>1.81</v>
      </c>
      <c r="C5089" s="7">
        <v>1.73</v>
      </c>
      <c r="D5089" s="6">
        <f t="shared" si="79"/>
        <v>42886</v>
      </c>
    </row>
    <row r="5090" spans="1:4" x14ac:dyDescent="0.25">
      <c r="A5090" s="6">
        <v>42864</v>
      </c>
      <c r="B5090" s="7">
        <v>1.81</v>
      </c>
      <c r="C5090" s="7">
        <v>1.73</v>
      </c>
      <c r="D5090" s="6">
        <f t="shared" si="79"/>
        <v>42886</v>
      </c>
    </row>
    <row r="5091" spans="1:4" x14ac:dyDescent="0.25">
      <c r="A5091" s="6">
        <v>42865</v>
      </c>
      <c r="B5091" s="7">
        <v>1.81</v>
      </c>
      <c r="C5091" s="7">
        <v>1.73</v>
      </c>
      <c r="D5091" s="6">
        <f t="shared" si="79"/>
        <v>42886</v>
      </c>
    </row>
    <row r="5092" spans="1:4" x14ac:dyDescent="0.25">
      <c r="A5092" s="6">
        <v>42866</v>
      </c>
      <c r="B5092" s="7">
        <v>1.81</v>
      </c>
      <c r="C5092" s="7">
        <v>1.73</v>
      </c>
      <c r="D5092" s="6">
        <f t="shared" si="79"/>
        <v>42886</v>
      </c>
    </row>
    <row r="5093" spans="1:4" x14ac:dyDescent="0.25">
      <c r="A5093" s="6">
        <v>42867</v>
      </c>
      <c r="B5093" s="7">
        <v>1.81</v>
      </c>
      <c r="C5093" s="7">
        <v>1.73</v>
      </c>
      <c r="D5093" s="6">
        <f t="shared" si="79"/>
        <v>42886</v>
      </c>
    </row>
    <row r="5094" spans="1:4" x14ac:dyDescent="0.25">
      <c r="A5094" s="6">
        <v>42870</v>
      </c>
      <c r="B5094" s="7">
        <v>1.81</v>
      </c>
      <c r="C5094" s="7">
        <v>1.73</v>
      </c>
      <c r="D5094" s="6">
        <f t="shared" si="79"/>
        <v>42886</v>
      </c>
    </row>
    <row r="5095" spans="1:4" x14ac:dyDescent="0.25">
      <c r="A5095" s="6">
        <v>42871</v>
      </c>
      <c r="B5095" s="7">
        <v>1.81</v>
      </c>
      <c r="C5095" s="7">
        <v>1.73</v>
      </c>
      <c r="D5095" s="6">
        <f t="shared" si="79"/>
        <v>42886</v>
      </c>
    </row>
    <row r="5096" spans="1:4" x14ac:dyDescent="0.25">
      <c r="A5096" s="6">
        <v>42872</v>
      </c>
      <c r="B5096" s="7">
        <v>1.81</v>
      </c>
      <c r="C5096" s="7">
        <v>1.73</v>
      </c>
      <c r="D5096" s="6">
        <f t="shared" si="79"/>
        <v>42886</v>
      </c>
    </row>
    <row r="5097" spans="1:4" x14ac:dyDescent="0.25">
      <c r="A5097" s="6">
        <v>42873</v>
      </c>
      <c r="B5097" s="7">
        <v>1.81</v>
      </c>
      <c r="C5097" s="7">
        <v>1.73</v>
      </c>
      <c r="D5097" s="6">
        <f t="shared" si="79"/>
        <v>42886</v>
      </c>
    </row>
    <row r="5098" spans="1:4" x14ac:dyDescent="0.25">
      <c r="A5098" s="6">
        <v>42874</v>
      </c>
      <c r="B5098" s="7">
        <v>1.81</v>
      </c>
      <c r="C5098" s="7">
        <v>1.73</v>
      </c>
      <c r="D5098" s="6">
        <f t="shared" si="79"/>
        <v>42886</v>
      </c>
    </row>
    <row r="5099" spans="1:4" x14ac:dyDescent="0.25">
      <c r="A5099" s="6">
        <v>42877</v>
      </c>
      <c r="B5099" s="7">
        <v>1.81</v>
      </c>
      <c r="C5099" s="7">
        <v>1.73</v>
      </c>
      <c r="D5099" s="6">
        <f t="shared" si="79"/>
        <v>42886</v>
      </c>
    </row>
    <row r="5100" spans="1:4" x14ac:dyDescent="0.25">
      <c r="A5100" s="6">
        <v>42878</v>
      </c>
      <c r="B5100" s="7">
        <v>1.81</v>
      </c>
      <c r="C5100" s="7">
        <v>1.73</v>
      </c>
      <c r="D5100" s="6">
        <f t="shared" si="79"/>
        <v>42886</v>
      </c>
    </row>
    <row r="5101" spans="1:4" x14ac:dyDescent="0.25">
      <c r="A5101" s="6">
        <v>42879</v>
      </c>
      <c r="B5101" s="7">
        <v>1.81</v>
      </c>
      <c r="C5101" s="7">
        <v>1.73</v>
      </c>
      <c r="D5101" s="6">
        <f t="shared" si="79"/>
        <v>42886</v>
      </c>
    </row>
    <row r="5102" spans="1:4" x14ac:dyDescent="0.25">
      <c r="A5102" s="6">
        <v>42880</v>
      </c>
      <c r="B5102" s="7">
        <v>1.81</v>
      </c>
      <c r="C5102" s="7">
        <v>1.73</v>
      </c>
      <c r="D5102" s="6">
        <f t="shared" si="79"/>
        <v>42886</v>
      </c>
    </row>
    <row r="5103" spans="1:4" x14ac:dyDescent="0.25">
      <c r="A5103" s="6">
        <v>42881</v>
      </c>
      <c r="B5103" s="7">
        <v>1.81</v>
      </c>
      <c r="C5103" s="7">
        <v>1.73</v>
      </c>
      <c r="D5103" s="6">
        <f t="shared" si="79"/>
        <v>42886</v>
      </c>
    </row>
    <row r="5104" spans="1:4" x14ac:dyDescent="0.25">
      <c r="A5104" s="6">
        <v>42884</v>
      </c>
      <c r="B5104" s="7">
        <v>1.81</v>
      </c>
      <c r="C5104" s="7">
        <v>1.73</v>
      </c>
      <c r="D5104" s="6">
        <f t="shared" si="79"/>
        <v>42886</v>
      </c>
    </row>
    <row r="5105" spans="1:4" x14ac:dyDescent="0.25">
      <c r="A5105" s="6">
        <v>42885</v>
      </c>
      <c r="B5105" s="7">
        <v>1.81</v>
      </c>
      <c r="C5105" s="7">
        <v>1.73</v>
      </c>
      <c r="D5105" s="6">
        <f t="shared" si="79"/>
        <v>42886</v>
      </c>
    </row>
    <row r="5106" spans="1:4" x14ac:dyDescent="0.25">
      <c r="A5106" s="6">
        <v>42886</v>
      </c>
      <c r="B5106" s="7">
        <v>1.81</v>
      </c>
      <c r="C5106" s="7">
        <v>1.73</v>
      </c>
      <c r="D5106" s="6">
        <f t="shared" si="79"/>
        <v>42886</v>
      </c>
    </row>
    <row r="5107" spans="1:4" x14ac:dyDescent="0.25">
      <c r="A5107" s="6">
        <v>42887</v>
      </c>
      <c r="B5107" s="7">
        <v>1.81</v>
      </c>
      <c r="C5107" s="7">
        <v>1.73</v>
      </c>
      <c r="D5107" s="6">
        <f t="shared" si="79"/>
        <v>42916</v>
      </c>
    </row>
    <row r="5108" spans="1:4" x14ac:dyDescent="0.25">
      <c r="A5108" s="6">
        <v>42888</v>
      </c>
      <c r="B5108" s="7">
        <v>1.81</v>
      </c>
      <c r="C5108" s="7">
        <v>1.73</v>
      </c>
      <c r="D5108" s="6">
        <f t="shared" si="79"/>
        <v>42916</v>
      </c>
    </row>
    <row r="5109" spans="1:4" x14ac:dyDescent="0.25">
      <c r="A5109" s="6">
        <v>42891</v>
      </c>
      <c r="B5109" s="7">
        <v>1.81</v>
      </c>
      <c r="C5109" s="7">
        <v>1.73</v>
      </c>
      <c r="D5109" s="6">
        <f t="shared" si="79"/>
        <v>42916</v>
      </c>
    </row>
    <row r="5110" spans="1:4" x14ac:dyDescent="0.25">
      <c r="A5110" s="6">
        <v>42892</v>
      </c>
      <c r="B5110" s="7">
        <v>1.81</v>
      </c>
      <c r="C5110" s="7">
        <v>1.73</v>
      </c>
      <c r="D5110" s="6">
        <f t="shared" si="79"/>
        <v>42916</v>
      </c>
    </row>
    <row r="5111" spans="1:4" x14ac:dyDescent="0.25">
      <c r="A5111" s="6">
        <v>42893</v>
      </c>
      <c r="B5111" s="7">
        <v>1.81</v>
      </c>
      <c r="C5111" s="7">
        <v>1.73</v>
      </c>
      <c r="D5111" s="6">
        <f t="shared" si="79"/>
        <v>42916</v>
      </c>
    </row>
    <row r="5112" spans="1:4" x14ac:dyDescent="0.25">
      <c r="A5112" s="6">
        <v>42894</v>
      </c>
      <c r="B5112" s="7">
        <v>1.81</v>
      </c>
      <c r="C5112" s="7">
        <v>1.73</v>
      </c>
      <c r="D5112" s="6">
        <f t="shared" si="79"/>
        <v>42916</v>
      </c>
    </row>
    <row r="5113" spans="1:4" x14ac:dyDescent="0.25">
      <c r="A5113" s="6">
        <v>42895</v>
      </c>
      <c r="B5113" s="7">
        <v>1.81</v>
      </c>
      <c r="C5113" s="7">
        <v>1.73</v>
      </c>
      <c r="D5113" s="6">
        <f t="shared" si="79"/>
        <v>42916</v>
      </c>
    </row>
    <row r="5114" spans="1:4" x14ac:dyDescent="0.25">
      <c r="A5114" s="6">
        <v>42898</v>
      </c>
      <c r="B5114" s="7">
        <v>1.81</v>
      </c>
      <c r="C5114" s="7">
        <v>1.73</v>
      </c>
      <c r="D5114" s="6">
        <f t="shared" si="79"/>
        <v>42916</v>
      </c>
    </row>
    <row r="5115" spans="1:4" x14ac:dyDescent="0.25">
      <c r="A5115" s="6">
        <v>42899</v>
      </c>
      <c r="B5115" s="7">
        <v>1.81</v>
      </c>
      <c r="C5115" s="7">
        <v>1.73</v>
      </c>
      <c r="D5115" s="6">
        <f t="shared" si="79"/>
        <v>42916</v>
      </c>
    </row>
    <row r="5116" spans="1:4" x14ac:dyDescent="0.25">
      <c r="A5116" s="6">
        <v>42900</v>
      </c>
      <c r="B5116" s="7">
        <v>1.81</v>
      </c>
      <c r="C5116" s="7">
        <v>1.73</v>
      </c>
      <c r="D5116" s="6">
        <f t="shared" si="79"/>
        <v>42916</v>
      </c>
    </row>
    <row r="5117" spans="1:4" x14ac:dyDescent="0.25">
      <c r="A5117" s="6">
        <v>42902</v>
      </c>
      <c r="B5117" s="7">
        <v>1.81</v>
      </c>
      <c r="C5117" s="7">
        <v>1.73</v>
      </c>
      <c r="D5117" s="6">
        <f t="shared" si="79"/>
        <v>42916</v>
      </c>
    </row>
    <row r="5118" spans="1:4" x14ac:dyDescent="0.25">
      <c r="A5118" s="6">
        <v>42905</v>
      </c>
      <c r="B5118" s="7">
        <v>1.81</v>
      </c>
      <c r="C5118" s="7">
        <v>1.73</v>
      </c>
      <c r="D5118" s="6">
        <f t="shared" si="79"/>
        <v>42916</v>
      </c>
    </row>
    <row r="5119" spans="1:4" x14ac:dyDescent="0.25">
      <c r="A5119" s="6">
        <v>42906</v>
      </c>
      <c r="B5119" s="7">
        <v>1.81</v>
      </c>
      <c r="C5119" s="7">
        <v>1.73</v>
      </c>
      <c r="D5119" s="6">
        <f t="shared" si="79"/>
        <v>42916</v>
      </c>
    </row>
    <row r="5120" spans="1:4" x14ac:dyDescent="0.25">
      <c r="A5120" s="6">
        <v>42907</v>
      </c>
      <c r="B5120" s="7">
        <v>1.81</v>
      </c>
      <c r="C5120" s="7">
        <v>1.73</v>
      </c>
      <c r="D5120" s="6">
        <f t="shared" si="79"/>
        <v>42916</v>
      </c>
    </row>
    <row r="5121" spans="1:4" x14ac:dyDescent="0.25">
      <c r="A5121" s="6">
        <v>42908</v>
      </c>
      <c r="B5121" s="7">
        <v>1.81</v>
      </c>
      <c r="C5121" s="7">
        <v>1.73</v>
      </c>
      <c r="D5121" s="6">
        <f t="shared" si="79"/>
        <v>42916</v>
      </c>
    </row>
    <row r="5122" spans="1:4" x14ac:dyDescent="0.25">
      <c r="A5122" s="6">
        <v>42909</v>
      </c>
      <c r="B5122" s="7">
        <v>1.81</v>
      </c>
      <c r="C5122" s="7">
        <v>1.73</v>
      </c>
      <c r="D5122" s="6">
        <f t="shared" si="79"/>
        <v>42916</v>
      </c>
    </row>
    <row r="5123" spans="1:4" x14ac:dyDescent="0.25">
      <c r="A5123" s="6">
        <v>42912</v>
      </c>
      <c r="B5123" s="7">
        <v>1.81</v>
      </c>
      <c r="C5123" s="7">
        <v>1.73</v>
      </c>
      <c r="D5123" s="6">
        <f t="shared" ref="D5123:D5186" si="80">EOMONTH(A5123,0)</f>
        <v>42916</v>
      </c>
    </row>
    <row r="5124" spans="1:4" x14ac:dyDescent="0.25">
      <c r="A5124" s="6">
        <v>42913</v>
      </c>
      <c r="B5124" s="7">
        <v>1.81</v>
      </c>
      <c r="C5124" s="7">
        <v>1.73</v>
      </c>
      <c r="D5124" s="6">
        <f t="shared" si="80"/>
        <v>42916</v>
      </c>
    </row>
    <row r="5125" spans="1:4" x14ac:dyDescent="0.25">
      <c r="A5125" s="6">
        <v>42914</v>
      </c>
      <c r="B5125" s="7">
        <v>1.81</v>
      </c>
      <c r="C5125" s="7">
        <v>1.73</v>
      </c>
      <c r="D5125" s="6">
        <f t="shared" si="80"/>
        <v>42916</v>
      </c>
    </row>
    <row r="5126" spans="1:4" x14ac:dyDescent="0.25">
      <c r="A5126" s="6">
        <v>42915</v>
      </c>
      <c r="B5126" s="7">
        <v>1.81</v>
      </c>
      <c r="C5126" s="7">
        <v>1.73</v>
      </c>
      <c r="D5126" s="6">
        <f t="shared" si="80"/>
        <v>42916</v>
      </c>
    </row>
    <row r="5127" spans="1:4" x14ac:dyDescent="0.25">
      <c r="A5127" s="6">
        <v>42916</v>
      </c>
      <c r="B5127" s="7">
        <v>1.81</v>
      </c>
      <c r="C5127" s="7">
        <v>1.73</v>
      </c>
      <c r="D5127" s="6">
        <f t="shared" si="80"/>
        <v>42916</v>
      </c>
    </row>
    <row r="5128" spans="1:4" x14ac:dyDescent="0.25">
      <c r="A5128" s="6">
        <v>42919</v>
      </c>
      <c r="B5128" s="7">
        <v>1.81</v>
      </c>
      <c r="C5128" s="7">
        <v>1.73</v>
      </c>
      <c r="D5128" s="6">
        <f t="shared" si="80"/>
        <v>42947</v>
      </c>
    </row>
    <row r="5129" spans="1:4" x14ac:dyDescent="0.25">
      <c r="A5129" s="6">
        <v>42920</v>
      </c>
      <c r="B5129" s="7">
        <v>1.81</v>
      </c>
      <c r="C5129" s="7">
        <v>1.73</v>
      </c>
      <c r="D5129" s="6">
        <f t="shared" si="80"/>
        <v>42947</v>
      </c>
    </row>
    <row r="5130" spans="1:4" x14ac:dyDescent="0.25">
      <c r="A5130" s="6">
        <v>42921</v>
      </c>
      <c r="B5130" s="7">
        <v>1.81</v>
      </c>
      <c r="C5130" s="7">
        <v>1.73</v>
      </c>
      <c r="D5130" s="6">
        <f t="shared" si="80"/>
        <v>42947</v>
      </c>
    </row>
    <row r="5131" spans="1:4" x14ac:dyDescent="0.25">
      <c r="A5131" s="6">
        <v>42922</v>
      </c>
      <c r="B5131" s="7">
        <v>1.81</v>
      </c>
      <c r="C5131" s="7">
        <v>1.73</v>
      </c>
      <c r="D5131" s="6">
        <f t="shared" si="80"/>
        <v>42947</v>
      </c>
    </row>
    <row r="5132" spans="1:4" x14ac:dyDescent="0.25">
      <c r="A5132" s="6">
        <v>42923</v>
      </c>
      <c r="B5132" s="7">
        <v>1.81</v>
      </c>
      <c r="C5132" s="7">
        <v>1.73</v>
      </c>
      <c r="D5132" s="6">
        <f t="shared" si="80"/>
        <v>42947</v>
      </c>
    </row>
    <row r="5133" spans="1:4" x14ac:dyDescent="0.25">
      <c r="A5133" s="6">
        <v>42926</v>
      </c>
      <c r="B5133" s="7">
        <v>1.81</v>
      </c>
      <c r="C5133" s="7">
        <v>1.73</v>
      </c>
      <c r="D5133" s="6">
        <f t="shared" si="80"/>
        <v>42947</v>
      </c>
    </row>
    <row r="5134" spans="1:4" x14ac:dyDescent="0.25">
      <c r="A5134" s="6">
        <v>42927</v>
      </c>
      <c r="B5134" s="7">
        <v>1.81</v>
      </c>
      <c r="C5134" s="7">
        <v>1.73</v>
      </c>
      <c r="D5134" s="6">
        <f t="shared" si="80"/>
        <v>42947</v>
      </c>
    </row>
    <row r="5135" spans="1:4" x14ac:dyDescent="0.25">
      <c r="A5135" s="6">
        <v>42928</v>
      </c>
      <c r="B5135" s="7">
        <v>1.81</v>
      </c>
      <c r="C5135" s="7">
        <v>1.73</v>
      </c>
      <c r="D5135" s="6">
        <f t="shared" si="80"/>
        <v>42947</v>
      </c>
    </row>
    <row r="5136" spans="1:4" x14ac:dyDescent="0.25">
      <c r="A5136" s="6">
        <v>42929</v>
      </c>
      <c r="B5136" s="7">
        <v>1.81</v>
      </c>
      <c r="C5136" s="7">
        <v>1.73</v>
      </c>
      <c r="D5136" s="6">
        <f t="shared" si="80"/>
        <v>42947</v>
      </c>
    </row>
    <row r="5137" spans="1:4" x14ac:dyDescent="0.25">
      <c r="A5137" s="6">
        <v>42930</v>
      </c>
      <c r="B5137" s="7">
        <v>1.81</v>
      </c>
      <c r="C5137" s="7">
        <v>1.73</v>
      </c>
      <c r="D5137" s="6">
        <f t="shared" si="80"/>
        <v>42947</v>
      </c>
    </row>
    <row r="5138" spans="1:4" x14ac:dyDescent="0.25">
      <c r="A5138" s="6">
        <v>42933</v>
      </c>
      <c r="B5138" s="7">
        <v>1.81</v>
      </c>
      <c r="C5138" s="7">
        <v>1.73</v>
      </c>
      <c r="D5138" s="6">
        <f t="shared" si="80"/>
        <v>42947</v>
      </c>
    </row>
    <row r="5139" spans="1:4" x14ac:dyDescent="0.25">
      <c r="A5139" s="6">
        <v>42934</v>
      </c>
      <c r="B5139" s="7">
        <v>1.81</v>
      </c>
      <c r="C5139" s="7">
        <v>1.73</v>
      </c>
      <c r="D5139" s="6">
        <f t="shared" si="80"/>
        <v>42947</v>
      </c>
    </row>
    <row r="5140" spans="1:4" x14ac:dyDescent="0.25">
      <c r="A5140" s="6">
        <v>42935</v>
      </c>
      <c r="B5140" s="7">
        <v>1.81</v>
      </c>
      <c r="C5140" s="7">
        <v>1.73</v>
      </c>
      <c r="D5140" s="6">
        <f t="shared" si="80"/>
        <v>42947</v>
      </c>
    </row>
    <row r="5141" spans="1:4" x14ac:dyDescent="0.25">
      <c r="A5141" s="6">
        <v>42936</v>
      </c>
      <c r="B5141" s="7">
        <v>1.81</v>
      </c>
      <c r="C5141" s="7">
        <v>1.73</v>
      </c>
      <c r="D5141" s="6">
        <f t="shared" si="80"/>
        <v>42947</v>
      </c>
    </row>
    <row r="5142" spans="1:4" x14ac:dyDescent="0.25">
      <c r="A5142" s="6">
        <v>42937</v>
      </c>
      <c r="B5142" s="7">
        <v>1.81</v>
      </c>
      <c r="C5142" s="7">
        <v>1.73</v>
      </c>
      <c r="D5142" s="6">
        <f t="shared" si="80"/>
        <v>42947</v>
      </c>
    </row>
    <row r="5143" spans="1:4" x14ac:dyDescent="0.25">
      <c r="A5143" s="6">
        <v>42940</v>
      </c>
      <c r="B5143" s="7">
        <v>1.81</v>
      </c>
      <c r="C5143" s="7">
        <v>1.73</v>
      </c>
      <c r="D5143" s="6">
        <f t="shared" si="80"/>
        <v>42947</v>
      </c>
    </row>
    <row r="5144" spans="1:4" x14ac:dyDescent="0.25">
      <c r="A5144" s="6">
        <v>42941</v>
      </c>
      <c r="B5144" s="7">
        <v>1.81</v>
      </c>
      <c r="C5144" s="7">
        <v>1.73</v>
      </c>
      <c r="D5144" s="6">
        <f t="shared" si="80"/>
        <v>42947</v>
      </c>
    </row>
    <row r="5145" spans="1:4" x14ac:dyDescent="0.25">
      <c r="A5145" s="6">
        <v>42942</v>
      </c>
      <c r="B5145" s="7">
        <v>1.81</v>
      </c>
      <c r="C5145" s="7">
        <v>1.73</v>
      </c>
      <c r="D5145" s="6">
        <f t="shared" si="80"/>
        <v>42947</v>
      </c>
    </row>
    <row r="5146" spans="1:4" x14ac:dyDescent="0.25">
      <c r="A5146" s="6">
        <v>42943</v>
      </c>
      <c r="B5146" s="7">
        <v>1.81</v>
      </c>
      <c r="C5146" s="7">
        <v>1.73</v>
      </c>
      <c r="D5146" s="6">
        <f t="shared" si="80"/>
        <v>42947</v>
      </c>
    </row>
    <row r="5147" spans="1:4" x14ac:dyDescent="0.25">
      <c r="A5147" s="6">
        <v>42944</v>
      </c>
      <c r="B5147" s="7">
        <v>1.81</v>
      </c>
      <c r="C5147" s="7">
        <v>1.73</v>
      </c>
      <c r="D5147" s="6">
        <f t="shared" si="80"/>
        <v>42947</v>
      </c>
    </row>
    <row r="5148" spans="1:4" x14ac:dyDescent="0.25">
      <c r="A5148" s="6">
        <v>42947</v>
      </c>
      <c r="B5148" s="7">
        <v>1.81</v>
      </c>
      <c r="C5148" s="7">
        <v>1.73</v>
      </c>
      <c r="D5148" s="6">
        <f t="shared" si="80"/>
        <v>42947</v>
      </c>
    </row>
    <row r="5149" spans="1:4" x14ac:dyDescent="0.25">
      <c r="A5149" s="6">
        <v>42948</v>
      </c>
      <c r="B5149" s="7">
        <v>1.81</v>
      </c>
      <c r="C5149" s="7">
        <v>1.73</v>
      </c>
      <c r="D5149" s="6">
        <f t="shared" si="80"/>
        <v>42978</v>
      </c>
    </row>
    <row r="5150" spans="1:4" x14ac:dyDescent="0.25">
      <c r="A5150" s="6">
        <v>42949</v>
      </c>
      <c r="B5150" s="7">
        <v>1.81</v>
      </c>
      <c r="C5150" s="7">
        <v>1.73</v>
      </c>
      <c r="D5150" s="6">
        <f t="shared" si="80"/>
        <v>42978</v>
      </c>
    </row>
    <row r="5151" spans="1:4" x14ac:dyDescent="0.25">
      <c r="A5151" s="6">
        <v>42950</v>
      </c>
      <c r="B5151" s="7">
        <v>1.81</v>
      </c>
      <c r="C5151" s="7">
        <v>1.73</v>
      </c>
      <c r="D5151" s="6">
        <f t="shared" si="80"/>
        <v>42978</v>
      </c>
    </row>
    <row r="5152" spans="1:4" x14ac:dyDescent="0.25">
      <c r="A5152" s="6">
        <v>42951</v>
      </c>
      <c r="B5152" s="7">
        <v>1.81</v>
      </c>
      <c r="C5152" s="7">
        <v>1.73</v>
      </c>
      <c r="D5152" s="6">
        <f t="shared" si="80"/>
        <v>42978</v>
      </c>
    </row>
    <row r="5153" spans="1:4" x14ac:dyDescent="0.25">
      <c r="A5153" s="6">
        <v>42954</v>
      </c>
      <c r="B5153" s="7">
        <v>1.81</v>
      </c>
      <c r="C5153" s="7">
        <v>1.73</v>
      </c>
      <c r="D5153" s="6">
        <f t="shared" si="80"/>
        <v>42978</v>
      </c>
    </row>
    <row r="5154" spans="1:4" x14ac:dyDescent="0.25">
      <c r="A5154" s="6">
        <v>42955</v>
      </c>
      <c r="B5154" s="7">
        <v>1.81</v>
      </c>
      <c r="C5154" s="7">
        <v>1.73</v>
      </c>
      <c r="D5154" s="6">
        <f t="shared" si="80"/>
        <v>42978</v>
      </c>
    </row>
    <row r="5155" spans="1:4" x14ac:dyDescent="0.25">
      <c r="A5155" s="6">
        <v>42956</v>
      </c>
      <c r="B5155" s="7">
        <v>1.81</v>
      </c>
      <c r="C5155" s="7">
        <v>1.73</v>
      </c>
      <c r="D5155" s="6">
        <f t="shared" si="80"/>
        <v>42978</v>
      </c>
    </row>
    <row r="5156" spans="1:4" x14ac:dyDescent="0.25">
      <c r="A5156" s="6">
        <v>42957</v>
      </c>
      <c r="B5156" s="7">
        <v>1.81</v>
      </c>
      <c r="C5156" s="7">
        <v>1.73</v>
      </c>
      <c r="D5156" s="6">
        <f t="shared" si="80"/>
        <v>42978</v>
      </c>
    </row>
    <row r="5157" spans="1:4" x14ac:dyDescent="0.25">
      <c r="A5157" s="6">
        <v>42958</v>
      </c>
      <c r="B5157" s="7">
        <v>1.81</v>
      </c>
      <c r="C5157" s="7">
        <v>1.73</v>
      </c>
      <c r="D5157" s="6">
        <f t="shared" si="80"/>
        <v>42978</v>
      </c>
    </row>
    <row r="5158" spans="1:4" x14ac:dyDescent="0.25">
      <c r="A5158" s="6">
        <v>42961</v>
      </c>
      <c r="B5158" s="7">
        <v>1.81</v>
      </c>
      <c r="C5158" s="7">
        <v>1.73</v>
      </c>
      <c r="D5158" s="6">
        <f t="shared" si="80"/>
        <v>42978</v>
      </c>
    </row>
    <row r="5159" spans="1:4" x14ac:dyDescent="0.25">
      <c r="A5159" s="6">
        <v>42963</v>
      </c>
      <c r="B5159" s="7">
        <v>1.81</v>
      </c>
      <c r="C5159" s="7">
        <v>1.73</v>
      </c>
      <c r="D5159" s="6">
        <f t="shared" si="80"/>
        <v>42978</v>
      </c>
    </row>
    <row r="5160" spans="1:4" x14ac:dyDescent="0.25">
      <c r="A5160" s="6">
        <v>42964</v>
      </c>
      <c r="B5160" s="7">
        <v>1.81</v>
      </c>
      <c r="C5160" s="7">
        <v>1.73</v>
      </c>
      <c r="D5160" s="6">
        <f t="shared" si="80"/>
        <v>42978</v>
      </c>
    </row>
    <row r="5161" spans="1:4" x14ac:dyDescent="0.25">
      <c r="A5161" s="6">
        <v>42965</v>
      </c>
      <c r="B5161" s="7">
        <v>1.81</v>
      </c>
      <c r="C5161" s="7">
        <v>1.73</v>
      </c>
      <c r="D5161" s="6">
        <f t="shared" si="80"/>
        <v>42978</v>
      </c>
    </row>
    <row r="5162" spans="1:4" x14ac:dyDescent="0.25">
      <c r="A5162" s="6">
        <v>42968</v>
      </c>
      <c r="B5162" s="7">
        <v>1.81</v>
      </c>
      <c r="C5162" s="7">
        <v>1.73</v>
      </c>
      <c r="D5162" s="6">
        <f t="shared" si="80"/>
        <v>42978</v>
      </c>
    </row>
    <row r="5163" spans="1:4" x14ac:dyDescent="0.25">
      <c r="A5163" s="6">
        <v>42969</v>
      </c>
      <c r="B5163" s="7">
        <v>1.81</v>
      </c>
      <c r="C5163" s="7">
        <v>1.73</v>
      </c>
      <c r="D5163" s="6">
        <f t="shared" si="80"/>
        <v>42978</v>
      </c>
    </row>
    <row r="5164" spans="1:4" x14ac:dyDescent="0.25">
      <c r="A5164" s="6">
        <v>42970</v>
      </c>
      <c r="B5164" s="7">
        <v>1.81</v>
      </c>
      <c r="C5164" s="7">
        <v>1.73</v>
      </c>
      <c r="D5164" s="6">
        <f t="shared" si="80"/>
        <v>42978</v>
      </c>
    </row>
    <row r="5165" spans="1:4" x14ac:dyDescent="0.25">
      <c r="A5165" s="6">
        <v>42971</v>
      </c>
      <c r="B5165" s="7">
        <v>1.81</v>
      </c>
      <c r="C5165" s="7">
        <v>1.73</v>
      </c>
      <c r="D5165" s="6">
        <f t="shared" si="80"/>
        <v>42978</v>
      </c>
    </row>
    <row r="5166" spans="1:4" x14ac:dyDescent="0.25">
      <c r="A5166" s="6">
        <v>42972</v>
      </c>
      <c r="B5166" s="7">
        <v>1.81</v>
      </c>
      <c r="C5166" s="7">
        <v>1.73</v>
      </c>
      <c r="D5166" s="6">
        <f t="shared" si="80"/>
        <v>42978</v>
      </c>
    </row>
    <row r="5167" spans="1:4" x14ac:dyDescent="0.25">
      <c r="A5167" s="6">
        <v>42975</v>
      </c>
      <c r="B5167" s="7">
        <v>1.81</v>
      </c>
      <c r="C5167" s="7">
        <v>1.73</v>
      </c>
      <c r="D5167" s="6">
        <f t="shared" si="80"/>
        <v>42978</v>
      </c>
    </row>
    <row r="5168" spans="1:4" x14ac:dyDescent="0.25">
      <c r="A5168" s="6">
        <v>42976</v>
      </c>
      <c r="B5168" s="7">
        <v>1.81</v>
      </c>
      <c r="C5168" s="7">
        <v>1.73</v>
      </c>
      <c r="D5168" s="6">
        <f t="shared" si="80"/>
        <v>42978</v>
      </c>
    </row>
    <row r="5169" spans="1:4" x14ac:dyDescent="0.25">
      <c r="A5169" s="6">
        <v>42977</v>
      </c>
      <c r="B5169" s="7">
        <v>1.81</v>
      </c>
      <c r="C5169" s="7">
        <v>1.73</v>
      </c>
      <c r="D5169" s="6">
        <f t="shared" si="80"/>
        <v>42978</v>
      </c>
    </row>
    <row r="5170" spans="1:4" x14ac:dyDescent="0.25">
      <c r="A5170" s="6">
        <v>42978</v>
      </c>
      <c r="B5170" s="7">
        <v>1.81</v>
      </c>
      <c r="C5170" s="7">
        <v>1.73</v>
      </c>
      <c r="D5170" s="6">
        <f t="shared" si="80"/>
        <v>42978</v>
      </c>
    </row>
    <row r="5171" spans="1:4" x14ac:dyDescent="0.25">
      <c r="A5171" s="6">
        <v>42979</v>
      </c>
      <c r="B5171" s="7">
        <v>1.81</v>
      </c>
      <c r="C5171" s="7">
        <v>1.73</v>
      </c>
      <c r="D5171" s="6">
        <f t="shared" si="80"/>
        <v>43008</v>
      </c>
    </row>
    <row r="5172" spans="1:4" x14ac:dyDescent="0.25">
      <c r="A5172" s="6">
        <v>42982</v>
      </c>
      <c r="B5172" s="7">
        <v>1.81</v>
      </c>
      <c r="C5172" s="7">
        <v>1.73</v>
      </c>
      <c r="D5172" s="6">
        <f t="shared" si="80"/>
        <v>43008</v>
      </c>
    </row>
    <row r="5173" spans="1:4" x14ac:dyDescent="0.25">
      <c r="A5173" s="6">
        <v>42983</v>
      </c>
      <c r="B5173" s="7">
        <v>1.81</v>
      </c>
      <c r="C5173" s="7">
        <v>1.73</v>
      </c>
      <c r="D5173" s="6">
        <f t="shared" si="80"/>
        <v>43008</v>
      </c>
    </row>
    <row r="5174" spans="1:4" x14ac:dyDescent="0.25">
      <c r="A5174" s="6">
        <v>42984</v>
      </c>
      <c r="B5174" s="7">
        <v>1.81</v>
      </c>
      <c r="C5174" s="7">
        <v>1.73</v>
      </c>
      <c r="D5174" s="6">
        <f t="shared" si="80"/>
        <v>43008</v>
      </c>
    </row>
    <row r="5175" spans="1:4" x14ac:dyDescent="0.25">
      <c r="A5175" s="6">
        <v>42985</v>
      </c>
      <c r="B5175" s="7">
        <v>1.81</v>
      </c>
      <c r="C5175" s="7">
        <v>1.73</v>
      </c>
      <c r="D5175" s="6">
        <f t="shared" si="80"/>
        <v>43008</v>
      </c>
    </row>
    <row r="5176" spans="1:4" x14ac:dyDescent="0.25">
      <c r="A5176" s="6">
        <v>42986</v>
      </c>
      <c r="B5176" s="7">
        <v>1.81</v>
      </c>
      <c r="C5176" s="7">
        <v>1.73</v>
      </c>
      <c r="D5176" s="6">
        <f t="shared" si="80"/>
        <v>43008</v>
      </c>
    </row>
    <row r="5177" spans="1:4" x14ac:dyDescent="0.25">
      <c r="A5177" s="6">
        <v>42989</v>
      </c>
      <c r="B5177" s="7">
        <v>1.81</v>
      </c>
      <c r="C5177" s="7">
        <v>1.73</v>
      </c>
      <c r="D5177" s="6">
        <f t="shared" si="80"/>
        <v>43008</v>
      </c>
    </row>
    <row r="5178" spans="1:4" x14ac:dyDescent="0.25">
      <c r="A5178" s="6">
        <v>42990</v>
      </c>
      <c r="B5178" s="7">
        <v>1.81</v>
      </c>
      <c r="C5178" s="7">
        <v>1.73</v>
      </c>
      <c r="D5178" s="6">
        <f t="shared" si="80"/>
        <v>43008</v>
      </c>
    </row>
    <row r="5179" spans="1:4" x14ac:dyDescent="0.25">
      <c r="A5179" s="6">
        <v>42991</v>
      </c>
      <c r="B5179" s="7">
        <v>1.81</v>
      </c>
      <c r="C5179" s="7">
        <v>1.73</v>
      </c>
      <c r="D5179" s="6">
        <f t="shared" si="80"/>
        <v>43008</v>
      </c>
    </row>
    <row r="5180" spans="1:4" x14ac:dyDescent="0.25">
      <c r="A5180" s="6">
        <v>42992</v>
      </c>
      <c r="B5180" s="7">
        <v>1.81</v>
      </c>
      <c r="C5180" s="7">
        <v>1.73</v>
      </c>
      <c r="D5180" s="6">
        <f t="shared" si="80"/>
        <v>43008</v>
      </c>
    </row>
    <row r="5181" spans="1:4" x14ac:dyDescent="0.25">
      <c r="A5181" s="6">
        <v>42993</v>
      </c>
      <c r="B5181" s="7">
        <v>1.81</v>
      </c>
      <c r="C5181" s="7">
        <v>1.73</v>
      </c>
      <c r="D5181" s="6">
        <f t="shared" si="80"/>
        <v>43008</v>
      </c>
    </row>
    <row r="5182" spans="1:4" x14ac:dyDescent="0.25">
      <c r="A5182" s="6">
        <v>42996</v>
      </c>
      <c r="B5182" s="7">
        <v>1.81</v>
      </c>
      <c r="C5182" s="7">
        <v>1.73</v>
      </c>
      <c r="D5182" s="6">
        <f t="shared" si="80"/>
        <v>43008</v>
      </c>
    </row>
    <row r="5183" spans="1:4" x14ac:dyDescent="0.25">
      <c r="A5183" s="6">
        <v>42997</v>
      </c>
      <c r="B5183" s="7">
        <v>1.81</v>
      </c>
      <c r="C5183" s="7">
        <v>1.73</v>
      </c>
      <c r="D5183" s="6">
        <f t="shared" si="80"/>
        <v>43008</v>
      </c>
    </row>
    <row r="5184" spans="1:4" x14ac:dyDescent="0.25">
      <c r="A5184" s="6">
        <v>42998</v>
      </c>
      <c r="B5184" s="7">
        <v>1.81</v>
      </c>
      <c r="C5184" s="7">
        <v>1.73</v>
      </c>
      <c r="D5184" s="6">
        <f t="shared" si="80"/>
        <v>43008</v>
      </c>
    </row>
    <row r="5185" spans="1:4" x14ac:dyDescent="0.25">
      <c r="A5185" s="6">
        <v>42999</v>
      </c>
      <c r="B5185" s="7">
        <v>1.81</v>
      </c>
      <c r="C5185" s="7">
        <v>1.73</v>
      </c>
      <c r="D5185" s="6">
        <f t="shared" si="80"/>
        <v>43008</v>
      </c>
    </row>
    <row r="5186" spans="1:4" x14ac:dyDescent="0.25">
      <c r="A5186" s="6">
        <v>43000</v>
      </c>
      <c r="B5186" s="7">
        <v>1.81</v>
      </c>
      <c r="C5186" s="7">
        <v>1.73</v>
      </c>
      <c r="D5186" s="6">
        <f t="shared" si="80"/>
        <v>43008</v>
      </c>
    </row>
    <row r="5187" spans="1:4" x14ac:dyDescent="0.25">
      <c r="A5187" s="6">
        <v>43003</v>
      </c>
      <c r="B5187" s="7">
        <v>1.81</v>
      </c>
      <c r="C5187" s="7">
        <v>1.73</v>
      </c>
      <c r="D5187" s="6">
        <f t="shared" ref="D5187:D5250" si="81">EOMONTH(A5187,0)</f>
        <v>43008</v>
      </c>
    </row>
    <row r="5188" spans="1:4" x14ac:dyDescent="0.25">
      <c r="A5188" s="6">
        <v>43004</v>
      </c>
      <c r="B5188" s="7">
        <v>1.81</v>
      </c>
      <c r="C5188" s="7">
        <v>1.73</v>
      </c>
      <c r="D5188" s="6">
        <f t="shared" si="81"/>
        <v>43008</v>
      </c>
    </row>
    <row r="5189" spans="1:4" x14ac:dyDescent="0.25">
      <c r="A5189" s="6">
        <v>43005</v>
      </c>
      <c r="B5189" s="7">
        <v>1.81</v>
      </c>
      <c r="C5189" s="7">
        <v>1.73</v>
      </c>
      <c r="D5189" s="6">
        <f t="shared" si="81"/>
        <v>43008</v>
      </c>
    </row>
    <row r="5190" spans="1:4" x14ac:dyDescent="0.25">
      <c r="A5190" s="6">
        <v>43006</v>
      </c>
      <c r="B5190" s="7">
        <v>1.81</v>
      </c>
      <c r="C5190" s="7">
        <v>1.73</v>
      </c>
      <c r="D5190" s="6">
        <f t="shared" si="81"/>
        <v>43008</v>
      </c>
    </row>
    <row r="5191" spans="1:4" x14ac:dyDescent="0.25">
      <c r="A5191" s="6">
        <v>43007</v>
      </c>
      <c r="B5191" s="7">
        <v>1.81</v>
      </c>
      <c r="C5191" s="7">
        <v>1.73</v>
      </c>
      <c r="D5191" s="6">
        <f t="shared" si="81"/>
        <v>43008</v>
      </c>
    </row>
    <row r="5192" spans="1:4" x14ac:dyDescent="0.25">
      <c r="A5192" s="6">
        <v>43010</v>
      </c>
      <c r="B5192" s="7">
        <v>1.81</v>
      </c>
      <c r="C5192" s="7">
        <v>1.73</v>
      </c>
      <c r="D5192" s="6">
        <f t="shared" si="81"/>
        <v>43039</v>
      </c>
    </row>
    <row r="5193" spans="1:4" x14ac:dyDescent="0.25">
      <c r="A5193" s="6">
        <v>43011</v>
      </c>
      <c r="B5193" s="7">
        <v>1.81</v>
      </c>
      <c r="C5193" s="7">
        <v>1.73</v>
      </c>
      <c r="D5193" s="6">
        <f t="shared" si="81"/>
        <v>43039</v>
      </c>
    </row>
    <row r="5194" spans="1:4" x14ac:dyDescent="0.25">
      <c r="A5194" s="6">
        <v>43012</v>
      </c>
      <c r="B5194" s="7">
        <v>1.81</v>
      </c>
      <c r="C5194" s="7">
        <v>1.73</v>
      </c>
      <c r="D5194" s="6">
        <f t="shared" si="81"/>
        <v>43039</v>
      </c>
    </row>
    <row r="5195" spans="1:4" x14ac:dyDescent="0.25">
      <c r="A5195" s="6">
        <v>43013</v>
      </c>
      <c r="B5195" s="7">
        <v>1.81</v>
      </c>
      <c r="C5195" s="7">
        <v>1.73</v>
      </c>
      <c r="D5195" s="6">
        <f t="shared" si="81"/>
        <v>43039</v>
      </c>
    </row>
    <row r="5196" spans="1:4" x14ac:dyDescent="0.25">
      <c r="A5196" s="6">
        <v>43014</v>
      </c>
      <c r="B5196" s="7">
        <v>1.81</v>
      </c>
      <c r="C5196" s="7">
        <v>1.73</v>
      </c>
      <c r="D5196" s="6">
        <f t="shared" si="81"/>
        <v>43039</v>
      </c>
    </row>
    <row r="5197" spans="1:4" x14ac:dyDescent="0.25">
      <c r="A5197" s="6">
        <v>43017</v>
      </c>
      <c r="B5197" s="7">
        <v>1.81</v>
      </c>
      <c r="C5197" s="7">
        <v>1.73</v>
      </c>
      <c r="D5197" s="6">
        <f t="shared" si="81"/>
        <v>43039</v>
      </c>
    </row>
    <row r="5198" spans="1:4" x14ac:dyDescent="0.25">
      <c r="A5198" s="6">
        <v>43018</v>
      </c>
      <c r="B5198" s="7">
        <v>1.81</v>
      </c>
      <c r="C5198" s="7">
        <v>1.73</v>
      </c>
      <c r="D5198" s="6">
        <f t="shared" si="81"/>
        <v>43039</v>
      </c>
    </row>
    <row r="5199" spans="1:4" x14ac:dyDescent="0.25">
      <c r="A5199" s="6">
        <v>43019</v>
      </c>
      <c r="B5199" s="7">
        <v>1.81</v>
      </c>
      <c r="C5199" s="7">
        <v>1.73</v>
      </c>
      <c r="D5199" s="6">
        <f t="shared" si="81"/>
        <v>43039</v>
      </c>
    </row>
    <row r="5200" spans="1:4" x14ac:dyDescent="0.25">
      <c r="A5200" s="6">
        <v>43020</v>
      </c>
      <c r="B5200" s="7">
        <v>1.81</v>
      </c>
      <c r="C5200" s="7">
        <v>1.73</v>
      </c>
      <c r="D5200" s="6">
        <f t="shared" si="81"/>
        <v>43039</v>
      </c>
    </row>
    <row r="5201" spans="1:4" x14ac:dyDescent="0.25">
      <c r="A5201" s="6">
        <v>43021</v>
      </c>
      <c r="B5201" s="7">
        <v>1.81</v>
      </c>
      <c r="C5201" s="7">
        <v>1.73</v>
      </c>
      <c r="D5201" s="6">
        <f t="shared" si="81"/>
        <v>43039</v>
      </c>
    </row>
    <row r="5202" spans="1:4" x14ac:dyDescent="0.25">
      <c r="A5202" s="6">
        <v>43024</v>
      </c>
      <c r="B5202" s="7">
        <v>1.81</v>
      </c>
      <c r="C5202" s="7">
        <v>1.73</v>
      </c>
      <c r="D5202" s="6">
        <f t="shared" si="81"/>
        <v>43039</v>
      </c>
    </row>
    <row r="5203" spans="1:4" x14ac:dyDescent="0.25">
      <c r="A5203" s="6">
        <v>43025</v>
      </c>
      <c r="B5203" s="7">
        <v>1.81</v>
      </c>
      <c r="C5203" s="7">
        <v>1.73</v>
      </c>
      <c r="D5203" s="6">
        <f t="shared" si="81"/>
        <v>43039</v>
      </c>
    </row>
    <row r="5204" spans="1:4" x14ac:dyDescent="0.25">
      <c r="A5204" s="6">
        <v>43026</v>
      </c>
      <c r="B5204" s="7">
        <v>1.81</v>
      </c>
      <c r="C5204" s="7">
        <v>1.73</v>
      </c>
      <c r="D5204" s="6">
        <f t="shared" si="81"/>
        <v>43039</v>
      </c>
    </row>
    <row r="5205" spans="1:4" x14ac:dyDescent="0.25">
      <c r="A5205" s="6">
        <v>43027</v>
      </c>
      <c r="B5205" s="7">
        <v>1.81</v>
      </c>
      <c r="C5205" s="7">
        <v>1.73</v>
      </c>
      <c r="D5205" s="6">
        <f t="shared" si="81"/>
        <v>43039</v>
      </c>
    </row>
    <row r="5206" spans="1:4" x14ac:dyDescent="0.25">
      <c r="A5206" s="6">
        <v>43028</v>
      </c>
      <c r="B5206" s="7">
        <v>1.81</v>
      </c>
      <c r="C5206" s="7">
        <v>1.73</v>
      </c>
      <c r="D5206" s="6">
        <f t="shared" si="81"/>
        <v>43039</v>
      </c>
    </row>
    <row r="5207" spans="1:4" x14ac:dyDescent="0.25">
      <c r="A5207" s="6">
        <v>43031</v>
      </c>
      <c r="B5207" s="7">
        <v>1.81</v>
      </c>
      <c r="C5207" s="7">
        <v>1.73</v>
      </c>
      <c r="D5207" s="6">
        <f t="shared" si="81"/>
        <v>43039</v>
      </c>
    </row>
    <row r="5208" spans="1:4" x14ac:dyDescent="0.25">
      <c r="A5208" s="6">
        <v>43032</v>
      </c>
      <c r="B5208" s="7">
        <v>1.81</v>
      </c>
      <c r="C5208" s="7">
        <v>1.73</v>
      </c>
      <c r="D5208" s="6">
        <f t="shared" si="81"/>
        <v>43039</v>
      </c>
    </row>
    <row r="5209" spans="1:4" x14ac:dyDescent="0.25">
      <c r="A5209" s="6">
        <v>43033</v>
      </c>
      <c r="B5209" s="7">
        <v>1.81</v>
      </c>
      <c r="C5209" s="7">
        <v>1.73</v>
      </c>
      <c r="D5209" s="6">
        <f t="shared" si="81"/>
        <v>43039</v>
      </c>
    </row>
    <row r="5210" spans="1:4" x14ac:dyDescent="0.25">
      <c r="A5210" s="6">
        <v>43034</v>
      </c>
      <c r="B5210" s="7">
        <v>1.81</v>
      </c>
      <c r="C5210" s="7">
        <v>1.73</v>
      </c>
      <c r="D5210" s="6">
        <f t="shared" si="81"/>
        <v>43039</v>
      </c>
    </row>
    <row r="5211" spans="1:4" x14ac:dyDescent="0.25">
      <c r="A5211" s="6">
        <v>43035</v>
      </c>
      <c r="B5211" s="7">
        <v>1.81</v>
      </c>
      <c r="C5211" s="7">
        <v>1.73</v>
      </c>
      <c r="D5211" s="6">
        <f t="shared" si="81"/>
        <v>43039</v>
      </c>
    </row>
    <row r="5212" spans="1:4" x14ac:dyDescent="0.25">
      <c r="A5212" s="6">
        <v>43038</v>
      </c>
      <c r="B5212" s="7">
        <v>1.81</v>
      </c>
      <c r="C5212" s="7">
        <v>1.73</v>
      </c>
      <c r="D5212" s="6">
        <f t="shared" si="81"/>
        <v>43039</v>
      </c>
    </row>
    <row r="5213" spans="1:4" x14ac:dyDescent="0.25">
      <c r="A5213" s="6">
        <v>43039</v>
      </c>
      <c r="B5213" s="7">
        <v>1.81</v>
      </c>
      <c r="C5213" s="7">
        <v>1.73</v>
      </c>
      <c r="D5213" s="6">
        <f t="shared" si="81"/>
        <v>43039</v>
      </c>
    </row>
    <row r="5214" spans="1:4" x14ac:dyDescent="0.25">
      <c r="A5214" s="6">
        <v>43041</v>
      </c>
      <c r="B5214" s="7">
        <v>1.81</v>
      </c>
      <c r="C5214" s="7">
        <v>1.73</v>
      </c>
      <c r="D5214" s="6">
        <f t="shared" si="81"/>
        <v>43069</v>
      </c>
    </row>
    <row r="5215" spans="1:4" x14ac:dyDescent="0.25">
      <c r="A5215" s="6">
        <v>43042</v>
      </c>
      <c r="B5215" s="7">
        <v>1.81</v>
      </c>
      <c r="C5215" s="7">
        <v>1.73</v>
      </c>
      <c r="D5215" s="6">
        <f t="shared" si="81"/>
        <v>43069</v>
      </c>
    </row>
    <row r="5216" spans="1:4" x14ac:dyDescent="0.25">
      <c r="A5216" s="6">
        <v>43045</v>
      </c>
      <c r="B5216" s="7">
        <v>1.81</v>
      </c>
      <c r="C5216" s="7">
        <v>1.73</v>
      </c>
      <c r="D5216" s="6">
        <f t="shared" si="81"/>
        <v>43069</v>
      </c>
    </row>
    <row r="5217" spans="1:4" x14ac:dyDescent="0.25">
      <c r="A5217" s="6">
        <v>43046</v>
      </c>
      <c r="B5217" s="7">
        <v>1.81</v>
      </c>
      <c r="C5217" s="7">
        <v>1.73</v>
      </c>
      <c r="D5217" s="6">
        <f t="shared" si="81"/>
        <v>43069</v>
      </c>
    </row>
    <row r="5218" spans="1:4" x14ac:dyDescent="0.25">
      <c r="A5218" s="6">
        <v>43047</v>
      </c>
      <c r="B5218" s="7">
        <v>1.81</v>
      </c>
      <c r="C5218" s="7">
        <v>1.73</v>
      </c>
      <c r="D5218" s="6">
        <f t="shared" si="81"/>
        <v>43069</v>
      </c>
    </row>
    <row r="5219" spans="1:4" x14ac:dyDescent="0.25">
      <c r="A5219" s="6">
        <v>43048</v>
      </c>
      <c r="B5219" s="7">
        <v>1.81</v>
      </c>
      <c r="C5219" s="7">
        <v>1.73</v>
      </c>
      <c r="D5219" s="6">
        <f t="shared" si="81"/>
        <v>43069</v>
      </c>
    </row>
    <row r="5220" spans="1:4" x14ac:dyDescent="0.25">
      <c r="A5220" s="6">
        <v>43049</v>
      </c>
      <c r="B5220" s="7">
        <v>1.81</v>
      </c>
      <c r="C5220" s="7">
        <v>1.73</v>
      </c>
      <c r="D5220" s="6">
        <f t="shared" si="81"/>
        <v>43069</v>
      </c>
    </row>
    <row r="5221" spans="1:4" x14ac:dyDescent="0.25">
      <c r="A5221" s="6">
        <v>43052</v>
      </c>
      <c r="B5221" s="7">
        <v>1.81</v>
      </c>
      <c r="C5221" s="7">
        <v>1.73</v>
      </c>
      <c r="D5221" s="6">
        <f t="shared" si="81"/>
        <v>43069</v>
      </c>
    </row>
    <row r="5222" spans="1:4" x14ac:dyDescent="0.25">
      <c r="A5222" s="6">
        <v>43053</v>
      </c>
      <c r="B5222" s="7">
        <v>1.81</v>
      </c>
      <c r="C5222" s="7">
        <v>1.73</v>
      </c>
      <c r="D5222" s="6">
        <f t="shared" si="81"/>
        <v>43069</v>
      </c>
    </row>
    <row r="5223" spans="1:4" x14ac:dyDescent="0.25">
      <c r="A5223" s="6">
        <v>43054</v>
      </c>
      <c r="B5223" s="7">
        <v>1.81</v>
      </c>
      <c r="C5223" s="7">
        <v>1.73</v>
      </c>
      <c r="D5223" s="6">
        <f t="shared" si="81"/>
        <v>43069</v>
      </c>
    </row>
    <row r="5224" spans="1:4" x14ac:dyDescent="0.25">
      <c r="A5224" s="6">
        <v>43055</v>
      </c>
      <c r="B5224" s="7">
        <v>1.81</v>
      </c>
      <c r="C5224" s="7">
        <v>1.73</v>
      </c>
      <c r="D5224" s="6">
        <f t="shared" si="81"/>
        <v>43069</v>
      </c>
    </row>
    <row r="5225" spans="1:4" x14ac:dyDescent="0.25">
      <c r="A5225" s="6">
        <v>43056</v>
      </c>
      <c r="B5225" s="7">
        <v>1.81</v>
      </c>
      <c r="C5225" s="7">
        <v>1.73</v>
      </c>
      <c r="D5225" s="6">
        <f t="shared" si="81"/>
        <v>43069</v>
      </c>
    </row>
    <row r="5226" spans="1:4" x14ac:dyDescent="0.25">
      <c r="A5226" s="6">
        <v>43059</v>
      </c>
      <c r="B5226" s="7">
        <v>1.81</v>
      </c>
      <c r="C5226" s="7">
        <v>1.73</v>
      </c>
      <c r="D5226" s="6">
        <f t="shared" si="81"/>
        <v>43069</v>
      </c>
    </row>
    <row r="5227" spans="1:4" x14ac:dyDescent="0.25">
      <c r="A5227" s="6">
        <v>43060</v>
      </c>
      <c r="B5227" s="7">
        <v>1.81</v>
      </c>
      <c r="C5227" s="7">
        <v>1.73</v>
      </c>
      <c r="D5227" s="6">
        <f t="shared" si="81"/>
        <v>43069</v>
      </c>
    </row>
    <row r="5228" spans="1:4" x14ac:dyDescent="0.25">
      <c r="A5228" s="6">
        <v>43061</v>
      </c>
      <c r="B5228" s="7">
        <v>1.81</v>
      </c>
      <c r="C5228" s="7">
        <v>1.73</v>
      </c>
      <c r="D5228" s="6">
        <f t="shared" si="81"/>
        <v>43069</v>
      </c>
    </row>
    <row r="5229" spans="1:4" x14ac:dyDescent="0.25">
      <c r="A5229" s="6">
        <v>43062</v>
      </c>
      <c r="B5229" s="7">
        <v>1.81</v>
      </c>
      <c r="C5229" s="7">
        <v>1.73</v>
      </c>
      <c r="D5229" s="6">
        <f t="shared" si="81"/>
        <v>43069</v>
      </c>
    </row>
    <row r="5230" spans="1:4" x14ac:dyDescent="0.25">
      <c r="A5230" s="6">
        <v>43063</v>
      </c>
      <c r="B5230" s="7">
        <v>1.81</v>
      </c>
      <c r="C5230" s="7">
        <v>1.73</v>
      </c>
      <c r="D5230" s="6">
        <f t="shared" si="81"/>
        <v>43069</v>
      </c>
    </row>
    <row r="5231" spans="1:4" x14ac:dyDescent="0.25">
      <c r="A5231" s="6">
        <v>43066</v>
      </c>
      <c r="B5231" s="7">
        <v>1.81</v>
      </c>
      <c r="C5231" s="7">
        <v>1.73</v>
      </c>
      <c r="D5231" s="6">
        <f t="shared" si="81"/>
        <v>43069</v>
      </c>
    </row>
    <row r="5232" spans="1:4" x14ac:dyDescent="0.25">
      <c r="A5232" s="6">
        <v>43067</v>
      </c>
      <c r="B5232" s="7">
        <v>1.81</v>
      </c>
      <c r="C5232" s="7">
        <v>1.73</v>
      </c>
      <c r="D5232" s="6">
        <f t="shared" si="81"/>
        <v>43069</v>
      </c>
    </row>
    <row r="5233" spans="1:4" x14ac:dyDescent="0.25">
      <c r="A5233" s="6">
        <v>43068</v>
      </c>
      <c r="B5233" s="7">
        <v>1.81</v>
      </c>
      <c r="C5233" s="7">
        <v>1.73</v>
      </c>
      <c r="D5233" s="6">
        <f t="shared" si="81"/>
        <v>43069</v>
      </c>
    </row>
    <row r="5234" spans="1:4" x14ac:dyDescent="0.25">
      <c r="A5234" s="6">
        <v>43069</v>
      </c>
      <c r="B5234" s="7">
        <v>1.81</v>
      </c>
      <c r="C5234" s="7">
        <v>1.73</v>
      </c>
      <c r="D5234" s="6">
        <f t="shared" si="81"/>
        <v>43069</v>
      </c>
    </row>
    <row r="5235" spans="1:4" x14ac:dyDescent="0.25">
      <c r="A5235" s="6">
        <v>43070</v>
      </c>
      <c r="B5235" s="7">
        <v>1.81</v>
      </c>
      <c r="C5235" s="7">
        <v>1.73</v>
      </c>
      <c r="D5235" s="6">
        <f t="shared" si="81"/>
        <v>43100</v>
      </c>
    </row>
    <row r="5236" spans="1:4" x14ac:dyDescent="0.25">
      <c r="A5236" s="6">
        <v>43073</v>
      </c>
      <c r="B5236" s="7">
        <v>1.81</v>
      </c>
      <c r="C5236" s="7">
        <v>1.73</v>
      </c>
      <c r="D5236" s="6">
        <f t="shared" si="81"/>
        <v>43100</v>
      </c>
    </row>
    <row r="5237" spans="1:4" x14ac:dyDescent="0.25">
      <c r="A5237" s="6">
        <v>43074</v>
      </c>
      <c r="B5237" s="7">
        <v>1.81</v>
      </c>
      <c r="C5237" s="7">
        <v>1.73</v>
      </c>
      <c r="D5237" s="6">
        <f t="shared" si="81"/>
        <v>43100</v>
      </c>
    </row>
    <row r="5238" spans="1:4" x14ac:dyDescent="0.25">
      <c r="A5238" s="6">
        <v>43075</v>
      </c>
      <c r="B5238" s="7">
        <v>1.81</v>
      </c>
      <c r="C5238" s="7">
        <v>1.73</v>
      </c>
      <c r="D5238" s="6">
        <f t="shared" si="81"/>
        <v>43100</v>
      </c>
    </row>
    <row r="5239" spans="1:4" x14ac:dyDescent="0.25">
      <c r="A5239" s="6">
        <v>43076</v>
      </c>
      <c r="B5239" s="7">
        <v>1.81</v>
      </c>
      <c r="C5239" s="7">
        <v>1.72</v>
      </c>
      <c r="D5239" s="6">
        <f t="shared" si="81"/>
        <v>43100</v>
      </c>
    </row>
    <row r="5240" spans="1:4" x14ac:dyDescent="0.25">
      <c r="A5240" s="6">
        <v>43077</v>
      </c>
      <c r="B5240" s="7">
        <v>1.81</v>
      </c>
      <c r="C5240" s="7">
        <v>1.72</v>
      </c>
      <c r="D5240" s="6">
        <f t="shared" si="81"/>
        <v>43100</v>
      </c>
    </row>
    <row r="5241" spans="1:4" x14ac:dyDescent="0.25">
      <c r="A5241" s="6">
        <v>43080</v>
      </c>
      <c r="B5241" s="7">
        <v>1.81</v>
      </c>
      <c r="C5241" s="7">
        <v>1.72</v>
      </c>
      <c r="D5241" s="6">
        <f t="shared" si="81"/>
        <v>43100</v>
      </c>
    </row>
    <row r="5242" spans="1:4" x14ac:dyDescent="0.25">
      <c r="A5242" s="6">
        <v>43081</v>
      </c>
      <c r="B5242" s="7">
        <v>1.81</v>
      </c>
      <c r="C5242" s="7">
        <v>1.72</v>
      </c>
      <c r="D5242" s="6">
        <f t="shared" si="81"/>
        <v>43100</v>
      </c>
    </row>
    <row r="5243" spans="1:4" x14ac:dyDescent="0.25">
      <c r="A5243" s="6">
        <v>43082</v>
      </c>
      <c r="B5243" s="7">
        <v>1.81</v>
      </c>
      <c r="C5243" s="7">
        <v>1.72</v>
      </c>
      <c r="D5243" s="6">
        <f t="shared" si="81"/>
        <v>43100</v>
      </c>
    </row>
    <row r="5244" spans="1:4" x14ac:dyDescent="0.25">
      <c r="A5244" s="6">
        <v>43083</v>
      </c>
      <c r="B5244" s="7">
        <v>1.81</v>
      </c>
      <c r="C5244" s="7">
        <v>1.72</v>
      </c>
      <c r="D5244" s="6">
        <f t="shared" si="81"/>
        <v>43100</v>
      </c>
    </row>
    <row r="5245" spans="1:4" x14ac:dyDescent="0.25">
      <c r="A5245" s="6">
        <v>43084</v>
      </c>
      <c r="B5245" s="7">
        <v>1.81</v>
      </c>
      <c r="C5245" s="7">
        <v>1.72</v>
      </c>
      <c r="D5245" s="6">
        <f t="shared" si="81"/>
        <v>43100</v>
      </c>
    </row>
    <row r="5246" spans="1:4" x14ac:dyDescent="0.25">
      <c r="A5246" s="6">
        <v>43087</v>
      </c>
      <c r="B5246" s="7">
        <v>1.81</v>
      </c>
      <c r="C5246" s="7">
        <v>1.72</v>
      </c>
      <c r="D5246" s="6">
        <f t="shared" si="81"/>
        <v>43100</v>
      </c>
    </row>
    <row r="5247" spans="1:4" x14ac:dyDescent="0.25">
      <c r="A5247" s="6">
        <v>43088</v>
      </c>
      <c r="B5247" s="7">
        <v>1.81</v>
      </c>
      <c r="C5247" s="7">
        <v>1.72</v>
      </c>
      <c r="D5247" s="6">
        <f t="shared" si="81"/>
        <v>43100</v>
      </c>
    </row>
    <row r="5248" spans="1:4" x14ac:dyDescent="0.25">
      <c r="A5248" s="6">
        <v>43089</v>
      </c>
      <c r="B5248" s="7">
        <v>1.81</v>
      </c>
      <c r="C5248" s="7">
        <v>1.72</v>
      </c>
      <c r="D5248" s="6">
        <f t="shared" si="81"/>
        <v>43100</v>
      </c>
    </row>
    <row r="5249" spans="1:4" x14ac:dyDescent="0.25">
      <c r="A5249" s="6">
        <v>43090</v>
      </c>
      <c r="B5249" s="7">
        <v>1.81</v>
      </c>
      <c r="C5249" s="7">
        <v>1.72</v>
      </c>
      <c r="D5249" s="6">
        <f t="shared" si="81"/>
        <v>43100</v>
      </c>
    </row>
    <row r="5250" spans="1:4" x14ac:dyDescent="0.25">
      <c r="A5250" s="6">
        <v>43091</v>
      </c>
      <c r="B5250" s="7">
        <v>1.81</v>
      </c>
      <c r="C5250" s="7">
        <v>1.72</v>
      </c>
      <c r="D5250" s="6">
        <f t="shared" si="81"/>
        <v>43100</v>
      </c>
    </row>
    <row r="5251" spans="1:4" x14ac:dyDescent="0.25">
      <c r="A5251" s="6">
        <v>43096</v>
      </c>
      <c r="B5251" s="7">
        <v>1.81</v>
      </c>
      <c r="C5251" s="7">
        <v>1.72</v>
      </c>
      <c r="D5251" s="6">
        <f t="shared" ref="D5251:D5314" si="82">EOMONTH(A5251,0)</f>
        <v>43100</v>
      </c>
    </row>
    <row r="5252" spans="1:4" x14ac:dyDescent="0.25">
      <c r="A5252" s="6">
        <v>43097</v>
      </c>
      <c r="B5252" s="7">
        <v>1.81</v>
      </c>
      <c r="C5252" s="7">
        <v>1.72</v>
      </c>
      <c r="D5252" s="6">
        <f t="shared" si="82"/>
        <v>43100</v>
      </c>
    </row>
    <row r="5253" spans="1:4" x14ac:dyDescent="0.25">
      <c r="A5253" s="6">
        <v>43098</v>
      </c>
      <c r="B5253" s="7">
        <v>1.81</v>
      </c>
      <c r="C5253" s="7">
        <v>1.72</v>
      </c>
      <c r="D5253" s="6">
        <f t="shared" si="82"/>
        <v>43100</v>
      </c>
    </row>
    <row r="5254" spans="1:4" x14ac:dyDescent="0.25">
      <c r="A5254" s="6">
        <v>43102</v>
      </c>
      <c r="B5254" s="7">
        <v>1.81</v>
      </c>
      <c r="C5254" s="7">
        <v>1.72</v>
      </c>
      <c r="D5254" s="6">
        <f t="shared" si="82"/>
        <v>43131</v>
      </c>
    </row>
    <row r="5255" spans="1:4" x14ac:dyDescent="0.25">
      <c r="A5255" s="6">
        <v>43103</v>
      </c>
      <c r="B5255" s="7">
        <v>1.81</v>
      </c>
      <c r="C5255" s="7">
        <v>1.72</v>
      </c>
      <c r="D5255" s="6">
        <f t="shared" si="82"/>
        <v>43131</v>
      </c>
    </row>
    <row r="5256" spans="1:4" x14ac:dyDescent="0.25">
      <c r="A5256" s="6">
        <v>43104</v>
      </c>
      <c r="B5256" s="7">
        <v>1.81</v>
      </c>
      <c r="C5256" s="7">
        <v>1.72</v>
      </c>
      <c r="D5256" s="6">
        <f t="shared" si="82"/>
        <v>43131</v>
      </c>
    </row>
    <row r="5257" spans="1:4" x14ac:dyDescent="0.25">
      <c r="A5257" s="6">
        <v>43105</v>
      </c>
      <c r="B5257" s="7">
        <v>1.81</v>
      </c>
      <c r="C5257" s="7">
        <v>1.72</v>
      </c>
      <c r="D5257" s="6">
        <f t="shared" si="82"/>
        <v>43131</v>
      </c>
    </row>
    <row r="5258" spans="1:4" x14ac:dyDescent="0.25">
      <c r="A5258" s="6">
        <v>43108</v>
      </c>
      <c r="B5258" s="7">
        <v>1.81</v>
      </c>
      <c r="C5258" s="7">
        <v>1.72</v>
      </c>
      <c r="D5258" s="6">
        <f t="shared" si="82"/>
        <v>43131</v>
      </c>
    </row>
    <row r="5259" spans="1:4" x14ac:dyDescent="0.25">
      <c r="A5259" s="6">
        <v>43109</v>
      </c>
      <c r="B5259" s="7">
        <v>1.81</v>
      </c>
      <c r="C5259" s="7">
        <v>1.72</v>
      </c>
      <c r="D5259" s="6">
        <f t="shared" si="82"/>
        <v>43131</v>
      </c>
    </row>
    <row r="5260" spans="1:4" x14ac:dyDescent="0.25">
      <c r="A5260" s="6">
        <v>43110</v>
      </c>
      <c r="B5260" s="7">
        <v>1.81</v>
      </c>
      <c r="C5260" s="7">
        <v>1.72</v>
      </c>
      <c r="D5260" s="6">
        <f t="shared" si="82"/>
        <v>43131</v>
      </c>
    </row>
    <row r="5261" spans="1:4" x14ac:dyDescent="0.25">
      <c r="A5261" s="6">
        <v>43111</v>
      </c>
      <c r="B5261" s="7">
        <v>1.81</v>
      </c>
      <c r="C5261" s="7">
        <v>1.72</v>
      </c>
      <c r="D5261" s="6">
        <f t="shared" si="82"/>
        <v>43131</v>
      </c>
    </row>
    <row r="5262" spans="1:4" x14ac:dyDescent="0.25">
      <c r="A5262" s="6">
        <v>43112</v>
      </c>
      <c r="B5262" s="7">
        <v>1.81</v>
      </c>
      <c r="C5262" s="7">
        <v>1.72</v>
      </c>
      <c r="D5262" s="6">
        <f t="shared" si="82"/>
        <v>43131</v>
      </c>
    </row>
    <row r="5263" spans="1:4" x14ac:dyDescent="0.25">
      <c r="A5263" s="6">
        <v>43115</v>
      </c>
      <c r="B5263" s="7">
        <v>1.81</v>
      </c>
      <c r="C5263" s="7">
        <v>1.72</v>
      </c>
      <c r="D5263" s="6">
        <f t="shared" si="82"/>
        <v>43131</v>
      </c>
    </row>
    <row r="5264" spans="1:4" x14ac:dyDescent="0.25">
      <c r="A5264" s="6">
        <v>43116</v>
      </c>
      <c r="B5264" s="7">
        <v>1.81</v>
      </c>
      <c r="C5264" s="7">
        <v>1.72</v>
      </c>
      <c r="D5264" s="6">
        <f t="shared" si="82"/>
        <v>43131</v>
      </c>
    </row>
    <row r="5265" spans="1:4" x14ac:dyDescent="0.25">
      <c r="A5265" s="6">
        <v>43117</v>
      </c>
      <c r="B5265" s="7">
        <v>1.81</v>
      </c>
      <c r="C5265" s="7">
        <v>1.72</v>
      </c>
      <c r="D5265" s="6">
        <f t="shared" si="82"/>
        <v>43131</v>
      </c>
    </row>
    <row r="5266" spans="1:4" x14ac:dyDescent="0.25">
      <c r="A5266" s="6">
        <v>43118</v>
      </c>
      <c r="B5266" s="7">
        <v>1.81</v>
      </c>
      <c r="C5266" s="7">
        <v>1.72</v>
      </c>
      <c r="D5266" s="6">
        <f t="shared" si="82"/>
        <v>43131</v>
      </c>
    </row>
    <row r="5267" spans="1:4" x14ac:dyDescent="0.25">
      <c r="A5267" s="6">
        <v>43119</v>
      </c>
      <c r="B5267" s="7">
        <v>1.81</v>
      </c>
      <c r="C5267" s="7">
        <v>1.72</v>
      </c>
      <c r="D5267" s="6">
        <f t="shared" si="82"/>
        <v>43131</v>
      </c>
    </row>
    <row r="5268" spans="1:4" x14ac:dyDescent="0.25">
      <c r="A5268" s="6">
        <v>43122</v>
      </c>
      <c r="B5268" s="7">
        <v>1.81</v>
      </c>
      <c r="C5268" s="7">
        <v>1.72</v>
      </c>
      <c r="D5268" s="6">
        <f t="shared" si="82"/>
        <v>43131</v>
      </c>
    </row>
    <row r="5269" spans="1:4" x14ac:dyDescent="0.25">
      <c r="A5269" s="6">
        <v>43123</v>
      </c>
      <c r="B5269" s="7">
        <v>1.81</v>
      </c>
      <c r="C5269" s="7">
        <v>1.72</v>
      </c>
      <c r="D5269" s="6">
        <f t="shared" si="82"/>
        <v>43131</v>
      </c>
    </row>
    <row r="5270" spans="1:4" x14ac:dyDescent="0.25">
      <c r="A5270" s="6">
        <v>43124</v>
      </c>
      <c r="B5270" s="7">
        <v>1.81</v>
      </c>
      <c r="C5270" s="7">
        <v>1.72</v>
      </c>
      <c r="D5270" s="6">
        <f t="shared" si="82"/>
        <v>43131</v>
      </c>
    </row>
    <row r="5271" spans="1:4" x14ac:dyDescent="0.25">
      <c r="A5271" s="6">
        <v>43125</v>
      </c>
      <c r="B5271" s="7">
        <v>1.81</v>
      </c>
      <c r="C5271" s="7">
        <v>1.72</v>
      </c>
      <c r="D5271" s="6">
        <f t="shared" si="82"/>
        <v>43131</v>
      </c>
    </row>
    <row r="5272" spans="1:4" x14ac:dyDescent="0.25">
      <c r="A5272" s="6">
        <v>43126</v>
      </c>
      <c r="B5272" s="7">
        <v>1.81</v>
      </c>
      <c r="C5272" s="7">
        <v>1.72</v>
      </c>
      <c r="D5272" s="6">
        <f t="shared" si="82"/>
        <v>43131</v>
      </c>
    </row>
    <row r="5273" spans="1:4" x14ac:dyDescent="0.25">
      <c r="A5273" s="6">
        <v>43129</v>
      </c>
      <c r="B5273" s="7">
        <v>1.81</v>
      </c>
      <c r="C5273" s="7">
        <v>1.72</v>
      </c>
      <c r="D5273" s="6">
        <f t="shared" si="82"/>
        <v>43131</v>
      </c>
    </row>
    <row r="5274" spans="1:4" x14ac:dyDescent="0.25">
      <c r="A5274" s="6">
        <v>43130</v>
      </c>
      <c r="B5274" s="7">
        <v>1.81</v>
      </c>
      <c r="C5274" s="7">
        <v>1.72</v>
      </c>
      <c r="D5274" s="6">
        <f t="shared" si="82"/>
        <v>43131</v>
      </c>
    </row>
    <row r="5275" spans="1:4" x14ac:dyDescent="0.25">
      <c r="A5275" s="6">
        <v>43131</v>
      </c>
      <c r="B5275" s="7">
        <v>1.81</v>
      </c>
      <c r="C5275" s="7">
        <v>1.72</v>
      </c>
      <c r="D5275" s="6">
        <f t="shared" si="82"/>
        <v>43131</v>
      </c>
    </row>
    <row r="5276" spans="1:4" x14ac:dyDescent="0.25">
      <c r="A5276" s="6">
        <v>43132</v>
      </c>
      <c r="B5276" s="7">
        <v>1.81</v>
      </c>
      <c r="C5276" s="7">
        <v>1.72</v>
      </c>
      <c r="D5276" s="6">
        <f t="shared" si="82"/>
        <v>43159</v>
      </c>
    </row>
    <row r="5277" spans="1:4" x14ac:dyDescent="0.25">
      <c r="A5277" s="6">
        <v>43133</v>
      </c>
      <c r="B5277" s="7">
        <v>1.81</v>
      </c>
      <c r="C5277" s="7">
        <v>1.72</v>
      </c>
      <c r="D5277" s="6">
        <f t="shared" si="82"/>
        <v>43159</v>
      </c>
    </row>
    <row r="5278" spans="1:4" x14ac:dyDescent="0.25">
      <c r="A5278" s="6">
        <v>43136</v>
      </c>
      <c r="B5278" s="7">
        <v>1.81</v>
      </c>
      <c r="C5278" s="7">
        <v>1.72</v>
      </c>
      <c r="D5278" s="6">
        <f t="shared" si="82"/>
        <v>43159</v>
      </c>
    </row>
    <row r="5279" spans="1:4" x14ac:dyDescent="0.25">
      <c r="A5279" s="6">
        <v>43137</v>
      </c>
      <c r="B5279" s="7">
        <v>1.81</v>
      </c>
      <c r="C5279" s="7">
        <v>1.72</v>
      </c>
      <c r="D5279" s="6">
        <f t="shared" si="82"/>
        <v>43159</v>
      </c>
    </row>
    <row r="5280" spans="1:4" x14ac:dyDescent="0.25">
      <c r="A5280" s="6">
        <v>43138</v>
      </c>
      <c r="B5280" s="7">
        <v>1.81</v>
      </c>
      <c r="C5280" s="7">
        <v>1.72</v>
      </c>
      <c r="D5280" s="6">
        <f t="shared" si="82"/>
        <v>43159</v>
      </c>
    </row>
    <row r="5281" spans="1:4" x14ac:dyDescent="0.25">
      <c r="A5281" s="6">
        <v>43139</v>
      </c>
      <c r="B5281" s="7">
        <v>1.81</v>
      </c>
      <c r="C5281" s="7">
        <v>1.72</v>
      </c>
      <c r="D5281" s="6">
        <f t="shared" si="82"/>
        <v>43159</v>
      </c>
    </row>
    <row r="5282" spans="1:4" x14ac:dyDescent="0.25">
      <c r="A5282" s="6">
        <v>43140</v>
      </c>
      <c r="B5282" s="7">
        <v>1.81</v>
      </c>
      <c r="C5282" s="7">
        <v>1.72</v>
      </c>
      <c r="D5282" s="6">
        <f t="shared" si="82"/>
        <v>43159</v>
      </c>
    </row>
    <row r="5283" spans="1:4" x14ac:dyDescent="0.25">
      <c r="A5283" s="6">
        <v>43143</v>
      </c>
      <c r="B5283" s="7">
        <v>1.81</v>
      </c>
      <c r="C5283" s="7">
        <v>1.72</v>
      </c>
      <c r="D5283" s="6">
        <f t="shared" si="82"/>
        <v>43159</v>
      </c>
    </row>
    <row r="5284" spans="1:4" x14ac:dyDescent="0.25">
      <c r="A5284" s="6">
        <v>43144</v>
      </c>
      <c r="B5284" s="7">
        <v>1.81</v>
      </c>
      <c r="C5284" s="7">
        <v>1.72</v>
      </c>
      <c r="D5284" s="6">
        <f t="shared" si="82"/>
        <v>43159</v>
      </c>
    </row>
    <row r="5285" spans="1:4" x14ac:dyDescent="0.25">
      <c r="A5285" s="6">
        <v>43145</v>
      </c>
      <c r="B5285" s="7">
        <v>1.81</v>
      </c>
      <c r="C5285" s="7">
        <v>1.72</v>
      </c>
      <c r="D5285" s="6">
        <f t="shared" si="82"/>
        <v>43159</v>
      </c>
    </row>
    <row r="5286" spans="1:4" x14ac:dyDescent="0.25">
      <c r="A5286" s="6">
        <v>43146</v>
      </c>
      <c r="B5286" s="7">
        <v>1.81</v>
      </c>
      <c r="C5286" s="7">
        <v>1.72</v>
      </c>
      <c r="D5286" s="6">
        <f t="shared" si="82"/>
        <v>43159</v>
      </c>
    </row>
    <row r="5287" spans="1:4" x14ac:dyDescent="0.25">
      <c r="A5287" s="6">
        <v>43147</v>
      </c>
      <c r="B5287" s="7">
        <v>1.81</v>
      </c>
      <c r="C5287" s="7">
        <v>1.72</v>
      </c>
      <c r="D5287" s="6">
        <f t="shared" si="82"/>
        <v>43159</v>
      </c>
    </row>
    <row r="5288" spans="1:4" x14ac:dyDescent="0.25">
      <c r="A5288" s="6">
        <v>43150</v>
      </c>
      <c r="B5288" s="7">
        <v>1.81</v>
      </c>
      <c r="C5288" s="7">
        <v>1.72</v>
      </c>
      <c r="D5288" s="6">
        <f t="shared" si="82"/>
        <v>43159</v>
      </c>
    </row>
    <row r="5289" spans="1:4" x14ac:dyDescent="0.25">
      <c r="A5289" s="6">
        <v>43151</v>
      </c>
      <c r="B5289" s="7">
        <v>1.81</v>
      </c>
      <c r="C5289" s="7">
        <v>1.72</v>
      </c>
      <c r="D5289" s="6">
        <f t="shared" si="82"/>
        <v>43159</v>
      </c>
    </row>
    <row r="5290" spans="1:4" x14ac:dyDescent="0.25">
      <c r="A5290" s="6">
        <v>43152</v>
      </c>
      <c r="B5290" s="7">
        <v>1.81</v>
      </c>
      <c r="C5290" s="7">
        <v>1.72</v>
      </c>
      <c r="D5290" s="6">
        <f t="shared" si="82"/>
        <v>43159</v>
      </c>
    </row>
    <row r="5291" spans="1:4" x14ac:dyDescent="0.25">
      <c r="A5291" s="6">
        <v>43153</v>
      </c>
      <c r="B5291" s="7">
        <v>1.81</v>
      </c>
      <c r="C5291" s="7">
        <v>1.72</v>
      </c>
      <c r="D5291" s="6">
        <f t="shared" si="82"/>
        <v>43159</v>
      </c>
    </row>
    <row r="5292" spans="1:4" x14ac:dyDescent="0.25">
      <c r="A5292" s="6">
        <v>43154</v>
      </c>
      <c r="B5292" s="7">
        <v>1.81</v>
      </c>
      <c r="C5292" s="7">
        <v>1.72</v>
      </c>
      <c r="D5292" s="6">
        <f t="shared" si="82"/>
        <v>43159</v>
      </c>
    </row>
    <row r="5293" spans="1:4" x14ac:dyDescent="0.25">
      <c r="A5293" s="6">
        <v>43157</v>
      </c>
      <c r="B5293" s="7">
        <v>1.81</v>
      </c>
      <c r="C5293" s="7">
        <v>1.72</v>
      </c>
      <c r="D5293" s="6">
        <f t="shared" si="82"/>
        <v>43159</v>
      </c>
    </row>
    <row r="5294" spans="1:4" x14ac:dyDescent="0.25">
      <c r="A5294" s="6">
        <v>43158</v>
      </c>
      <c r="B5294" s="7">
        <v>1.81</v>
      </c>
      <c r="C5294" s="7">
        <v>1.72</v>
      </c>
      <c r="D5294" s="6">
        <f t="shared" si="82"/>
        <v>43159</v>
      </c>
    </row>
    <row r="5295" spans="1:4" x14ac:dyDescent="0.25">
      <c r="A5295" s="6">
        <v>43159</v>
      </c>
      <c r="B5295" s="7">
        <v>1.81</v>
      </c>
      <c r="C5295" s="7">
        <v>1.72</v>
      </c>
      <c r="D5295" s="6">
        <f t="shared" si="82"/>
        <v>43159</v>
      </c>
    </row>
    <row r="5296" spans="1:4" x14ac:dyDescent="0.25">
      <c r="A5296" s="6">
        <v>43160</v>
      </c>
      <c r="B5296" s="7">
        <v>1.81</v>
      </c>
      <c r="C5296" s="7">
        <v>1.72</v>
      </c>
      <c r="D5296" s="6">
        <f t="shared" si="82"/>
        <v>43190</v>
      </c>
    </row>
    <row r="5297" spans="1:4" x14ac:dyDescent="0.25">
      <c r="A5297" s="6">
        <v>43161</v>
      </c>
      <c r="B5297" s="7">
        <v>1.81</v>
      </c>
      <c r="C5297" s="7">
        <v>1.72</v>
      </c>
      <c r="D5297" s="6">
        <f t="shared" si="82"/>
        <v>43190</v>
      </c>
    </row>
    <row r="5298" spans="1:4" x14ac:dyDescent="0.25">
      <c r="A5298" s="6">
        <v>43164</v>
      </c>
      <c r="B5298" s="7">
        <v>1.81</v>
      </c>
      <c r="C5298" s="7">
        <v>1.72</v>
      </c>
      <c r="D5298" s="6">
        <f t="shared" si="82"/>
        <v>43190</v>
      </c>
    </row>
    <row r="5299" spans="1:4" x14ac:dyDescent="0.25">
      <c r="A5299" s="6">
        <v>43165</v>
      </c>
      <c r="B5299" s="7">
        <v>1.81</v>
      </c>
      <c r="C5299" s="7">
        <v>1.72</v>
      </c>
      <c r="D5299" s="6">
        <f t="shared" si="82"/>
        <v>43190</v>
      </c>
    </row>
    <row r="5300" spans="1:4" x14ac:dyDescent="0.25">
      <c r="A5300" s="6">
        <v>43166</v>
      </c>
      <c r="B5300" s="7">
        <v>1.81</v>
      </c>
      <c r="C5300" s="7">
        <v>1.72</v>
      </c>
      <c r="D5300" s="6">
        <f t="shared" si="82"/>
        <v>43190</v>
      </c>
    </row>
    <row r="5301" spans="1:4" x14ac:dyDescent="0.25">
      <c r="A5301" s="6">
        <v>43167</v>
      </c>
      <c r="B5301" s="7">
        <v>1.8</v>
      </c>
      <c r="C5301" s="7">
        <v>1.71</v>
      </c>
      <c r="D5301" s="6">
        <f t="shared" si="82"/>
        <v>43190</v>
      </c>
    </row>
    <row r="5302" spans="1:4" x14ac:dyDescent="0.25">
      <c r="A5302" s="6">
        <v>43168</v>
      </c>
      <c r="B5302" s="7">
        <v>1.8</v>
      </c>
      <c r="C5302" s="7">
        <v>1.71</v>
      </c>
      <c r="D5302" s="6">
        <f t="shared" si="82"/>
        <v>43190</v>
      </c>
    </row>
    <row r="5303" spans="1:4" x14ac:dyDescent="0.25">
      <c r="A5303" s="6">
        <v>43171</v>
      </c>
      <c r="B5303" s="7">
        <v>1.79</v>
      </c>
      <c r="C5303" s="7">
        <v>1.71</v>
      </c>
      <c r="D5303" s="6">
        <f t="shared" si="82"/>
        <v>43190</v>
      </c>
    </row>
    <row r="5304" spans="1:4" x14ac:dyDescent="0.25">
      <c r="A5304" s="6">
        <v>43172</v>
      </c>
      <c r="B5304" s="7">
        <v>1.79</v>
      </c>
      <c r="C5304" s="7">
        <v>1.71</v>
      </c>
      <c r="D5304" s="6">
        <f t="shared" si="82"/>
        <v>43190</v>
      </c>
    </row>
    <row r="5305" spans="1:4" x14ac:dyDescent="0.25">
      <c r="A5305" s="6">
        <v>43173</v>
      </c>
      <c r="B5305" s="7">
        <v>1.79</v>
      </c>
      <c r="C5305" s="7">
        <v>1.71</v>
      </c>
      <c r="D5305" s="6">
        <f t="shared" si="82"/>
        <v>43190</v>
      </c>
    </row>
    <row r="5306" spans="1:4" x14ac:dyDescent="0.25">
      <c r="A5306" s="6">
        <v>43174</v>
      </c>
      <c r="B5306" s="7">
        <v>1.78</v>
      </c>
      <c r="C5306" s="7">
        <v>1.7</v>
      </c>
      <c r="D5306" s="6">
        <f t="shared" si="82"/>
        <v>43190</v>
      </c>
    </row>
    <row r="5307" spans="1:4" x14ac:dyDescent="0.25">
      <c r="A5307" s="6">
        <v>43175</v>
      </c>
      <c r="B5307" s="7">
        <v>1.78</v>
      </c>
      <c r="C5307" s="7">
        <v>1.7</v>
      </c>
      <c r="D5307" s="6">
        <f t="shared" si="82"/>
        <v>43190</v>
      </c>
    </row>
    <row r="5308" spans="1:4" x14ac:dyDescent="0.25">
      <c r="A5308" s="6">
        <v>43178</v>
      </c>
      <c r="B5308" s="7">
        <v>1.78</v>
      </c>
      <c r="C5308" s="7">
        <v>1.7</v>
      </c>
      <c r="D5308" s="6">
        <f t="shared" si="82"/>
        <v>43190</v>
      </c>
    </row>
    <row r="5309" spans="1:4" x14ac:dyDescent="0.25">
      <c r="A5309" s="6">
        <v>43179</v>
      </c>
      <c r="B5309" s="7">
        <v>1.78</v>
      </c>
      <c r="C5309" s="7">
        <v>1.7</v>
      </c>
      <c r="D5309" s="6">
        <f t="shared" si="82"/>
        <v>43190</v>
      </c>
    </row>
    <row r="5310" spans="1:4" x14ac:dyDescent="0.25">
      <c r="A5310" s="6">
        <v>43180</v>
      </c>
      <c r="B5310" s="7">
        <v>1.78</v>
      </c>
      <c r="C5310" s="7">
        <v>1.7</v>
      </c>
      <c r="D5310" s="6">
        <f t="shared" si="82"/>
        <v>43190</v>
      </c>
    </row>
    <row r="5311" spans="1:4" x14ac:dyDescent="0.25">
      <c r="A5311" s="6">
        <v>43181</v>
      </c>
      <c r="B5311" s="7">
        <v>1.78</v>
      </c>
      <c r="C5311" s="7">
        <v>1.7</v>
      </c>
      <c r="D5311" s="6">
        <f t="shared" si="82"/>
        <v>43190</v>
      </c>
    </row>
    <row r="5312" spans="1:4" x14ac:dyDescent="0.25">
      <c r="A5312" s="6">
        <v>43182</v>
      </c>
      <c r="B5312" s="7">
        <v>1.78</v>
      </c>
      <c r="C5312" s="7">
        <v>1.7</v>
      </c>
      <c r="D5312" s="6">
        <f t="shared" si="82"/>
        <v>43190</v>
      </c>
    </row>
    <row r="5313" spans="1:4" x14ac:dyDescent="0.25">
      <c r="A5313" s="6">
        <v>43185</v>
      </c>
      <c r="B5313" s="7">
        <v>1.78</v>
      </c>
      <c r="C5313" s="7">
        <v>1.7</v>
      </c>
      <c r="D5313" s="6">
        <f t="shared" si="82"/>
        <v>43190</v>
      </c>
    </row>
    <row r="5314" spans="1:4" x14ac:dyDescent="0.25">
      <c r="A5314" s="6">
        <v>43186</v>
      </c>
      <c r="B5314" s="7">
        <v>1.78</v>
      </c>
      <c r="C5314" s="7">
        <v>1.7</v>
      </c>
      <c r="D5314" s="6">
        <f t="shared" si="82"/>
        <v>43190</v>
      </c>
    </row>
    <row r="5315" spans="1:4" x14ac:dyDescent="0.25">
      <c r="A5315" s="6">
        <v>43187</v>
      </c>
      <c r="B5315" s="7">
        <v>1.78</v>
      </c>
      <c r="C5315" s="7">
        <v>1.7</v>
      </c>
      <c r="D5315" s="6">
        <f t="shared" ref="D5315:D5378" si="83">EOMONTH(A5315,0)</f>
        <v>43190</v>
      </c>
    </row>
    <row r="5316" spans="1:4" x14ac:dyDescent="0.25">
      <c r="A5316" s="6">
        <v>43188</v>
      </c>
      <c r="B5316" s="7">
        <v>1.78</v>
      </c>
      <c r="C5316" s="7">
        <v>1.7</v>
      </c>
      <c r="D5316" s="6">
        <f t="shared" si="83"/>
        <v>43190</v>
      </c>
    </row>
    <row r="5317" spans="1:4" x14ac:dyDescent="0.25">
      <c r="A5317" s="6">
        <v>43189</v>
      </c>
      <c r="B5317" s="7">
        <v>1.78</v>
      </c>
      <c r="C5317" s="7">
        <v>1.7</v>
      </c>
      <c r="D5317" s="6">
        <f t="shared" si="83"/>
        <v>43190</v>
      </c>
    </row>
    <row r="5318" spans="1:4" x14ac:dyDescent="0.25">
      <c r="A5318" s="6">
        <v>43193</v>
      </c>
      <c r="B5318" s="7">
        <v>1.78</v>
      </c>
      <c r="C5318" s="7">
        <v>1.7</v>
      </c>
      <c r="D5318" s="6">
        <f t="shared" si="83"/>
        <v>43220</v>
      </c>
    </row>
    <row r="5319" spans="1:4" x14ac:dyDescent="0.25">
      <c r="A5319" s="6">
        <v>43194</v>
      </c>
      <c r="B5319" s="7">
        <v>1.78</v>
      </c>
      <c r="C5319" s="7">
        <v>1.7</v>
      </c>
      <c r="D5319" s="6">
        <f t="shared" si="83"/>
        <v>43220</v>
      </c>
    </row>
    <row r="5320" spans="1:4" x14ac:dyDescent="0.25">
      <c r="A5320" s="6">
        <v>43195</v>
      </c>
      <c r="B5320" s="7">
        <v>1.78</v>
      </c>
      <c r="C5320" s="7">
        <v>1.7</v>
      </c>
      <c r="D5320" s="6">
        <f t="shared" si="83"/>
        <v>43220</v>
      </c>
    </row>
    <row r="5321" spans="1:4" x14ac:dyDescent="0.25">
      <c r="A5321" s="6">
        <v>43196</v>
      </c>
      <c r="B5321" s="7">
        <v>1.78</v>
      </c>
      <c r="C5321" s="7">
        <v>1.7</v>
      </c>
      <c r="D5321" s="6">
        <f t="shared" si="83"/>
        <v>43220</v>
      </c>
    </row>
    <row r="5322" spans="1:4" x14ac:dyDescent="0.25">
      <c r="A5322" s="6">
        <v>43199</v>
      </c>
      <c r="B5322" s="7">
        <v>1.78</v>
      </c>
      <c r="C5322" s="7">
        <v>1.7</v>
      </c>
      <c r="D5322" s="6">
        <f t="shared" si="83"/>
        <v>43220</v>
      </c>
    </row>
    <row r="5323" spans="1:4" x14ac:dyDescent="0.25">
      <c r="A5323" s="6">
        <v>43200</v>
      </c>
      <c r="B5323" s="7">
        <v>1.78</v>
      </c>
      <c r="C5323" s="7">
        <v>1.7</v>
      </c>
      <c r="D5323" s="6">
        <f t="shared" si="83"/>
        <v>43220</v>
      </c>
    </row>
    <row r="5324" spans="1:4" x14ac:dyDescent="0.25">
      <c r="A5324" s="6">
        <v>43201</v>
      </c>
      <c r="B5324" s="7">
        <v>1.78</v>
      </c>
      <c r="C5324" s="7">
        <v>1.7</v>
      </c>
      <c r="D5324" s="6">
        <f t="shared" si="83"/>
        <v>43220</v>
      </c>
    </row>
    <row r="5325" spans="1:4" x14ac:dyDescent="0.25">
      <c r="A5325" s="6">
        <v>43202</v>
      </c>
      <c r="B5325" s="7">
        <v>1.78</v>
      </c>
      <c r="C5325" s="7">
        <v>1.7</v>
      </c>
      <c r="D5325" s="6">
        <f t="shared" si="83"/>
        <v>43220</v>
      </c>
    </row>
    <row r="5326" spans="1:4" x14ac:dyDescent="0.25">
      <c r="A5326" s="6">
        <v>43203</v>
      </c>
      <c r="B5326" s="7">
        <v>1.78</v>
      </c>
      <c r="C5326" s="7">
        <v>1.7</v>
      </c>
      <c r="D5326" s="6">
        <f t="shared" si="83"/>
        <v>43220</v>
      </c>
    </row>
    <row r="5327" spans="1:4" x14ac:dyDescent="0.25">
      <c r="A5327" s="6">
        <v>43206</v>
      </c>
      <c r="B5327" s="7">
        <v>1.78</v>
      </c>
      <c r="C5327" s="7">
        <v>1.7</v>
      </c>
      <c r="D5327" s="6">
        <f t="shared" si="83"/>
        <v>43220</v>
      </c>
    </row>
    <row r="5328" spans="1:4" x14ac:dyDescent="0.25">
      <c r="A5328" s="6">
        <v>43207</v>
      </c>
      <c r="B5328" s="7">
        <v>1.78</v>
      </c>
      <c r="C5328" s="7">
        <v>1.7</v>
      </c>
      <c r="D5328" s="6">
        <f t="shared" si="83"/>
        <v>43220</v>
      </c>
    </row>
    <row r="5329" spans="1:4" x14ac:dyDescent="0.25">
      <c r="A5329" s="6">
        <v>43208</v>
      </c>
      <c r="B5329" s="7">
        <v>1.78</v>
      </c>
      <c r="C5329" s="7">
        <v>1.7</v>
      </c>
      <c r="D5329" s="6">
        <f t="shared" si="83"/>
        <v>43220</v>
      </c>
    </row>
    <row r="5330" spans="1:4" x14ac:dyDescent="0.25">
      <c r="A5330" s="6">
        <v>43209</v>
      </c>
      <c r="B5330" s="7">
        <v>1.78</v>
      </c>
      <c r="C5330" s="7">
        <v>1.7</v>
      </c>
      <c r="D5330" s="6">
        <f t="shared" si="83"/>
        <v>43220</v>
      </c>
    </row>
    <row r="5331" spans="1:4" x14ac:dyDescent="0.25">
      <c r="A5331" s="6">
        <v>43210</v>
      </c>
      <c r="B5331" s="7">
        <v>1.78</v>
      </c>
      <c r="C5331" s="7">
        <v>1.7</v>
      </c>
      <c r="D5331" s="6">
        <f t="shared" si="83"/>
        <v>43220</v>
      </c>
    </row>
    <row r="5332" spans="1:4" x14ac:dyDescent="0.25">
      <c r="A5332" s="6">
        <v>43213</v>
      </c>
      <c r="B5332" s="7">
        <v>1.78</v>
      </c>
      <c r="C5332" s="7">
        <v>1.7</v>
      </c>
      <c r="D5332" s="6">
        <f t="shared" si="83"/>
        <v>43220</v>
      </c>
    </row>
    <row r="5333" spans="1:4" x14ac:dyDescent="0.25">
      <c r="A5333" s="6">
        <v>43214</v>
      </c>
      <c r="B5333" s="7">
        <v>1.78</v>
      </c>
      <c r="C5333" s="7">
        <v>1.7</v>
      </c>
      <c r="D5333" s="6">
        <f t="shared" si="83"/>
        <v>43220</v>
      </c>
    </row>
    <row r="5334" spans="1:4" x14ac:dyDescent="0.25">
      <c r="A5334" s="6">
        <v>43215</v>
      </c>
      <c r="B5334" s="7">
        <v>1.78</v>
      </c>
      <c r="C5334" s="7">
        <v>1.7</v>
      </c>
      <c r="D5334" s="6">
        <f t="shared" si="83"/>
        <v>43220</v>
      </c>
    </row>
    <row r="5335" spans="1:4" x14ac:dyDescent="0.25">
      <c r="A5335" s="6">
        <v>43216</v>
      </c>
      <c r="B5335" s="7">
        <v>1.78</v>
      </c>
      <c r="C5335" s="7">
        <v>1.7</v>
      </c>
      <c r="D5335" s="6">
        <f t="shared" si="83"/>
        <v>43220</v>
      </c>
    </row>
    <row r="5336" spans="1:4" x14ac:dyDescent="0.25">
      <c r="A5336" s="6">
        <v>43217</v>
      </c>
      <c r="B5336" s="7">
        <v>1.78</v>
      </c>
      <c r="C5336" s="7">
        <v>1.7</v>
      </c>
      <c r="D5336" s="6">
        <f t="shared" si="83"/>
        <v>43220</v>
      </c>
    </row>
    <row r="5337" spans="1:4" x14ac:dyDescent="0.25">
      <c r="A5337" s="6">
        <v>43220</v>
      </c>
      <c r="B5337" s="7">
        <v>1.78</v>
      </c>
      <c r="C5337" s="7">
        <v>1.7</v>
      </c>
      <c r="D5337" s="6">
        <f t="shared" si="83"/>
        <v>43220</v>
      </c>
    </row>
    <row r="5338" spans="1:4" x14ac:dyDescent="0.25">
      <c r="A5338" s="6">
        <v>43222</v>
      </c>
      <c r="B5338" s="7">
        <v>1.78</v>
      </c>
      <c r="C5338" s="7">
        <v>1.7</v>
      </c>
      <c r="D5338" s="6">
        <f t="shared" si="83"/>
        <v>43251</v>
      </c>
    </row>
    <row r="5339" spans="1:4" x14ac:dyDescent="0.25">
      <c r="A5339" s="6">
        <v>43224</v>
      </c>
      <c r="B5339" s="7">
        <v>1.78</v>
      </c>
      <c r="C5339" s="7">
        <v>1.7</v>
      </c>
      <c r="D5339" s="6">
        <f t="shared" si="83"/>
        <v>43251</v>
      </c>
    </row>
    <row r="5340" spans="1:4" x14ac:dyDescent="0.25">
      <c r="A5340" s="6">
        <v>43227</v>
      </c>
      <c r="B5340" s="7">
        <v>1.78</v>
      </c>
      <c r="C5340" s="7">
        <v>1.7</v>
      </c>
      <c r="D5340" s="6">
        <f t="shared" si="83"/>
        <v>43251</v>
      </c>
    </row>
    <row r="5341" spans="1:4" x14ac:dyDescent="0.25">
      <c r="A5341" s="6">
        <v>43228</v>
      </c>
      <c r="B5341" s="7">
        <v>1.78</v>
      </c>
      <c r="C5341" s="7">
        <v>1.7</v>
      </c>
      <c r="D5341" s="6">
        <f t="shared" si="83"/>
        <v>43251</v>
      </c>
    </row>
    <row r="5342" spans="1:4" x14ac:dyDescent="0.25">
      <c r="A5342" s="6">
        <v>43229</v>
      </c>
      <c r="B5342" s="7">
        <v>1.78</v>
      </c>
      <c r="C5342" s="7">
        <v>1.7</v>
      </c>
      <c r="D5342" s="6">
        <f t="shared" si="83"/>
        <v>43251</v>
      </c>
    </row>
    <row r="5343" spans="1:4" x14ac:dyDescent="0.25">
      <c r="A5343" s="6">
        <v>43230</v>
      </c>
      <c r="B5343" s="7">
        <v>1.78</v>
      </c>
      <c r="C5343" s="7">
        <v>1.7</v>
      </c>
      <c r="D5343" s="6">
        <f t="shared" si="83"/>
        <v>43251</v>
      </c>
    </row>
    <row r="5344" spans="1:4" x14ac:dyDescent="0.25">
      <c r="A5344" s="6">
        <v>43231</v>
      </c>
      <c r="B5344" s="7">
        <v>1.78</v>
      </c>
      <c r="C5344" s="7">
        <v>1.7</v>
      </c>
      <c r="D5344" s="6">
        <f t="shared" si="83"/>
        <v>43251</v>
      </c>
    </row>
    <row r="5345" spans="1:4" x14ac:dyDescent="0.25">
      <c r="A5345" s="6">
        <v>43234</v>
      </c>
      <c r="B5345" s="7">
        <v>1.78</v>
      </c>
      <c r="C5345" s="7">
        <v>1.7</v>
      </c>
      <c r="D5345" s="6">
        <f t="shared" si="83"/>
        <v>43251</v>
      </c>
    </row>
    <row r="5346" spans="1:4" x14ac:dyDescent="0.25">
      <c r="A5346" s="6">
        <v>43235</v>
      </c>
      <c r="B5346" s="7">
        <v>1.78</v>
      </c>
      <c r="C5346" s="7">
        <v>1.7</v>
      </c>
      <c r="D5346" s="6">
        <f t="shared" si="83"/>
        <v>43251</v>
      </c>
    </row>
    <row r="5347" spans="1:4" x14ac:dyDescent="0.25">
      <c r="A5347" s="6">
        <v>43236</v>
      </c>
      <c r="B5347" s="7">
        <v>1.78</v>
      </c>
      <c r="C5347" s="7">
        <v>1.7</v>
      </c>
      <c r="D5347" s="6">
        <f t="shared" si="83"/>
        <v>43251</v>
      </c>
    </row>
    <row r="5348" spans="1:4" x14ac:dyDescent="0.25">
      <c r="A5348" s="6">
        <v>43237</v>
      </c>
      <c r="B5348" s="7">
        <v>1.78</v>
      </c>
      <c r="C5348" s="7">
        <v>1.7</v>
      </c>
      <c r="D5348" s="6">
        <f t="shared" si="83"/>
        <v>43251</v>
      </c>
    </row>
    <row r="5349" spans="1:4" x14ac:dyDescent="0.25">
      <c r="A5349" s="6">
        <v>43238</v>
      </c>
      <c r="B5349" s="7">
        <v>1.78</v>
      </c>
      <c r="C5349" s="7">
        <v>1.7</v>
      </c>
      <c r="D5349" s="6">
        <f t="shared" si="83"/>
        <v>43251</v>
      </c>
    </row>
    <row r="5350" spans="1:4" x14ac:dyDescent="0.25">
      <c r="A5350" s="6">
        <v>43241</v>
      </c>
      <c r="B5350" s="7">
        <v>1.78</v>
      </c>
      <c r="C5350" s="7">
        <v>1.7</v>
      </c>
      <c r="D5350" s="6">
        <f t="shared" si="83"/>
        <v>43251</v>
      </c>
    </row>
    <row r="5351" spans="1:4" x14ac:dyDescent="0.25">
      <c r="A5351" s="6">
        <v>43242</v>
      </c>
      <c r="B5351" s="7">
        <v>1.78</v>
      </c>
      <c r="C5351" s="7">
        <v>1.7</v>
      </c>
      <c r="D5351" s="6">
        <f t="shared" si="83"/>
        <v>43251</v>
      </c>
    </row>
    <row r="5352" spans="1:4" x14ac:dyDescent="0.25">
      <c r="A5352" s="6">
        <v>43243</v>
      </c>
      <c r="B5352" s="7">
        <v>1.78</v>
      </c>
      <c r="C5352" s="7">
        <v>1.7</v>
      </c>
      <c r="D5352" s="6">
        <f t="shared" si="83"/>
        <v>43251</v>
      </c>
    </row>
    <row r="5353" spans="1:4" x14ac:dyDescent="0.25">
      <c r="A5353" s="6">
        <v>43244</v>
      </c>
      <c r="B5353" s="7">
        <v>1.78</v>
      </c>
      <c r="C5353" s="7">
        <v>1.7</v>
      </c>
      <c r="D5353" s="6">
        <f t="shared" si="83"/>
        <v>43251</v>
      </c>
    </row>
    <row r="5354" spans="1:4" x14ac:dyDescent="0.25">
      <c r="A5354" s="6">
        <v>43245</v>
      </c>
      <c r="B5354" s="7">
        <v>1.78</v>
      </c>
      <c r="C5354" s="7">
        <v>1.7</v>
      </c>
      <c r="D5354" s="6">
        <f t="shared" si="83"/>
        <v>43251</v>
      </c>
    </row>
    <row r="5355" spans="1:4" x14ac:dyDescent="0.25">
      <c r="A5355" s="6">
        <v>43248</v>
      </c>
      <c r="B5355" s="7">
        <v>1.78</v>
      </c>
      <c r="C5355" s="7">
        <v>1.7</v>
      </c>
      <c r="D5355" s="6">
        <f t="shared" si="83"/>
        <v>43251</v>
      </c>
    </row>
    <row r="5356" spans="1:4" x14ac:dyDescent="0.25">
      <c r="A5356" s="6">
        <v>43249</v>
      </c>
      <c r="B5356" s="7">
        <v>1.78</v>
      </c>
      <c r="C5356" s="7">
        <v>1.7</v>
      </c>
      <c r="D5356" s="6">
        <f t="shared" si="83"/>
        <v>43251</v>
      </c>
    </row>
    <row r="5357" spans="1:4" x14ac:dyDescent="0.25">
      <c r="A5357" s="6">
        <v>43250</v>
      </c>
      <c r="B5357" s="7">
        <v>1.78</v>
      </c>
      <c r="C5357" s="7">
        <v>1.7</v>
      </c>
      <c r="D5357" s="6">
        <f t="shared" si="83"/>
        <v>43251</v>
      </c>
    </row>
    <row r="5358" spans="1:4" x14ac:dyDescent="0.25">
      <c r="A5358" s="6">
        <v>43252</v>
      </c>
      <c r="B5358" s="7">
        <v>1.78</v>
      </c>
      <c r="C5358" s="7">
        <v>1.7</v>
      </c>
      <c r="D5358" s="6">
        <f t="shared" si="83"/>
        <v>43281</v>
      </c>
    </row>
    <row r="5359" spans="1:4" x14ac:dyDescent="0.25">
      <c r="A5359" s="6">
        <v>43255</v>
      </c>
      <c r="B5359" s="7">
        <v>1.78</v>
      </c>
      <c r="C5359" s="7">
        <v>1.7</v>
      </c>
      <c r="D5359" s="6">
        <f t="shared" si="83"/>
        <v>43281</v>
      </c>
    </row>
    <row r="5360" spans="1:4" x14ac:dyDescent="0.25">
      <c r="A5360" s="6">
        <v>43256</v>
      </c>
      <c r="B5360" s="7">
        <v>1.78</v>
      </c>
      <c r="C5360" s="7">
        <v>1.7</v>
      </c>
      <c r="D5360" s="6">
        <f t="shared" si="83"/>
        <v>43281</v>
      </c>
    </row>
    <row r="5361" spans="1:4" x14ac:dyDescent="0.25">
      <c r="A5361" s="6">
        <v>43257</v>
      </c>
      <c r="B5361" s="7">
        <v>1.78</v>
      </c>
      <c r="C5361" s="7">
        <v>1.7</v>
      </c>
      <c r="D5361" s="6">
        <f t="shared" si="83"/>
        <v>43281</v>
      </c>
    </row>
    <row r="5362" spans="1:4" x14ac:dyDescent="0.25">
      <c r="A5362" s="6">
        <v>43258</v>
      </c>
      <c r="B5362" s="7">
        <v>1.78</v>
      </c>
      <c r="C5362" s="7">
        <v>1.7</v>
      </c>
      <c r="D5362" s="6">
        <f t="shared" si="83"/>
        <v>43281</v>
      </c>
    </row>
    <row r="5363" spans="1:4" x14ac:dyDescent="0.25">
      <c r="A5363" s="6">
        <v>43259</v>
      </c>
      <c r="B5363" s="7">
        <v>1.78</v>
      </c>
      <c r="C5363" s="7">
        <v>1.7</v>
      </c>
      <c r="D5363" s="6">
        <f t="shared" si="83"/>
        <v>43281</v>
      </c>
    </row>
    <row r="5364" spans="1:4" x14ac:dyDescent="0.25">
      <c r="A5364" s="6">
        <v>43262</v>
      </c>
      <c r="B5364" s="7">
        <v>1.78</v>
      </c>
      <c r="C5364" s="7">
        <v>1.7</v>
      </c>
      <c r="D5364" s="6">
        <f t="shared" si="83"/>
        <v>43281</v>
      </c>
    </row>
    <row r="5365" spans="1:4" x14ac:dyDescent="0.25">
      <c r="A5365" s="6">
        <v>43263</v>
      </c>
      <c r="B5365" s="7">
        <v>1.78</v>
      </c>
      <c r="C5365" s="7">
        <v>1.7</v>
      </c>
      <c r="D5365" s="6">
        <f t="shared" si="83"/>
        <v>43281</v>
      </c>
    </row>
    <row r="5366" spans="1:4" x14ac:dyDescent="0.25">
      <c r="A5366" s="6">
        <v>43264</v>
      </c>
      <c r="B5366" s="7">
        <v>1.78</v>
      </c>
      <c r="C5366" s="7">
        <v>1.7</v>
      </c>
      <c r="D5366" s="6">
        <f t="shared" si="83"/>
        <v>43281</v>
      </c>
    </row>
    <row r="5367" spans="1:4" x14ac:dyDescent="0.25">
      <c r="A5367" s="6">
        <v>43265</v>
      </c>
      <c r="B5367" s="7">
        <v>1.78</v>
      </c>
      <c r="C5367" s="7">
        <v>1.7</v>
      </c>
      <c r="D5367" s="6">
        <f t="shared" si="83"/>
        <v>43281</v>
      </c>
    </row>
    <row r="5368" spans="1:4" x14ac:dyDescent="0.25">
      <c r="A5368" s="6">
        <v>43266</v>
      </c>
      <c r="B5368" s="7">
        <v>1.78</v>
      </c>
      <c r="C5368" s="7">
        <v>1.7</v>
      </c>
      <c r="D5368" s="6">
        <f t="shared" si="83"/>
        <v>43281</v>
      </c>
    </row>
    <row r="5369" spans="1:4" x14ac:dyDescent="0.25">
      <c r="A5369" s="6">
        <v>43269</v>
      </c>
      <c r="B5369" s="7">
        <v>1.78</v>
      </c>
      <c r="C5369" s="7">
        <v>1.7</v>
      </c>
      <c r="D5369" s="6">
        <f t="shared" si="83"/>
        <v>43281</v>
      </c>
    </row>
    <row r="5370" spans="1:4" x14ac:dyDescent="0.25">
      <c r="A5370" s="6">
        <v>43270</v>
      </c>
      <c r="B5370" s="7">
        <v>1.78</v>
      </c>
      <c r="C5370" s="7">
        <v>1.7</v>
      </c>
      <c r="D5370" s="6">
        <f t="shared" si="83"/>
        <v>43281</v>
      </c>
    </row>
    <row r="5371" spans="1:4" x14ac:dyDescent="0.25">
      <c r="A5371" s="6">
        <v>43271</v>
      </c>
      <c r="B5371" s="7">
        <v>1.78</v>
      </c>
      <c r="C5371" s="7">
        <v>1.7</v>
      </c>
      <c r="D5371" s="6">
        <f t="shared" si="83"/>
        <v>43281</v>
      </c>
    </row>
    <row r="5372" spans="1:4" x14ac:dyDescent="0.25">
      <c r="A5372" s="6">
        <v>43272</v>
      </c>
      <c r="B5372" s="7">
        <v>1.78</v>
      </c>
      <c r="C5372" s="7">
        <v>1.7</v>
      </c>
      <c r="D5372" s="6">
        <f t="shared" si="83"/>
        <v>43281</v>
      </c>
    </row>
    <row r="5373" spans="1:4" x14ac:dyDescent="0.25">
      <c r="A5373" s="6">
        <v>43273</v>
      </c>
      <c r="B5373" s="7">
        <v>1.78</v>
      </c>
      <c r="C5373" s="7">
        <v>1.7</v>
      </c>
      <c r="D5373" s="6">
        <f t="shared" si="83"/>
        <v>43281</v>
      </c>
    </row>
    <row r="5374" spans="1:4" x14ac:dyDescent="0.25">
      <c r="A5374" s="6">
        <v>43276</v>
      </c>
      <c r="B5374" s="7">
        <v>1.78</v>
      </c>
      <c r="C5374" s="7">
        <v>1.7</v>
      </c>
      <c r="D5374" s="6">
        <f t="shared" si="83"/>
        <v>43281</v>
      </c>
    </row>
    <row r="5375" spans="1:4" x14ac:dyDescent="0.25">
      <c r="A5375" s="6">
        <v>43277</v>
      </c>
      <c r="B5375" s="7">
        <v>1.78</v>
      </c>
      <c r="C5375" s="7">
        <v>1.7</v>
      </c>
      <c r="D5375" s="6">
        <f t="shared" si="83"/>
        <v>43281</v>
      </c>
    </row>
    <row r="5376" spans="1:4" x14ac:dyDescent="0.25">
      <c r="A5376" s="6">
        <v>43278</v>
      </c>
      <c r="B5376" s="7">
        <v>1.78</v>
      </c>
      <c r="C5376" s="7">
        <v>1.7</v>
      </c>
      <c r="D5376" s="6">
        <f t="shared" si="83"/>
        <v>43281</v>
      </c>
    </row>
    <row r="5377" spans="1:4" x14ac:dyDescent="0.25">
      <c r="A5377" s="6">
        <v>43279</v>
      </c>
      <c r="B5377" s="7">
        <v>1.78</v>
      </c>
      <c r="C5377" s="7">
        <v>1.7</v>
      </c>
      <c r="D5377" s="6">
        <f t="shared" si="83"/>
        <v>43281</v>
      </c>
    </row>
    <row r="5378" spans="1:4" x14ac:dyDescent="0.25">
      <c r="A5378" s="6">
        <v>43280</v>
      </c>
      <c r="B5378" s="7">
        <v>1.78</v>
      </c>
      <c r="C5378" s="7">
        <v>1.7</v>
      </c>
      <c r="D5378" s="6">
        <f t="shared" si="83"/>
        <v>43281</v>
      </c>
    </row>
    <row r="5379" spans="1:4" x14ac:dyDescent="0.25">
      <c r="A5379" s="6">
        <v>43283</v>
      </c>
      <c r="B5379" s="7">
        <v>1.78</v>
      </c>
      <c r="C5379" s="7">
        <v>1.7</v>
      </c>
      <c r="D5379" s="6">
        <f t="shared" ref="D5379:D5442" si="84">EOMONTH(A5379,0)</f>
        <v>43312</v>
      </c>
    </row>
    <row r="5380" spans="1:4" x14ac:dyDescent="0.25">
      <c r="A5380" s="6">
        <v>43284</v>
      </c>
      <c r="B5380" s="7">
        <v>1.78</v>
      </c>
      <c r="C5380" s="7">
        <v>1.7</v>
      </c>
      <c r="D5380" s="6">
        <f t="shared" si="84"/>
        <v>43312</v>
      </c>
    </row>
    <row r="5381" spans="1:4" x14ac:dyDescent="0.25">
      <c r="A5381" s="6">
        <v>43285</v>
      </c>
      <c r="B5381" s="7">
        <v>1.78</v>
      </c>
      <c r="C5381" s="7">
        <v>1.7</v>
      </c>
      <c r="D5381" s="6">
        <f t="shared" si="84"/>
        <v>43312</v>
      </c>
    </row>
    <row r="5382" spans="1:4" x14ac:dyDescent="0.25">
      <c r="A5382" s="6">
        <v>43286</v>
      </c>
      <c r="B5382" s="7">
        <v>1.78</v>
      </c>
      <c r="C5382" s="7">
        <v>1.7</v>
      </c>
      <c r="D5382" s="6">
        <f t="shared" si="84"/>
        <v>43312</v>
      </c>
    </row>
    <row r="5383" spans="1:4" x14ac:dyDescent="0.25">
      <c r="A5383" s="6">
        <v>43287</v>
      </c>
      <c r="B5383" s="7">
        <v>1.78</v>
      </c>
      <c r="C5383" s="7">
        <v>1.7</v>
      </c>
      <c r="D5383" s="6">
        <f t="shared" si="84"/>
        <v>43312</v>
      </c>
    </row>
    <row r="5384" spans="1:4" x14ac:dyDescent="0.25">
      <c r="A5384" s="6">
        <v>43290</v>
      </c>
      <c r="B5384" s="7">
        <v>1.78</v>
      </c>
      <c r="C5384" s="7">
        <v>1.7</v>
      </c>
      <c r="D5384" s="6">
        <f t="shared" si="84"/>
        <v>43312</v>
      </c>
    </row>
    <row r="5385" spans="1:4" x14ac:dyDescent="0.25">
      <c r="A5385" s="6">
        <v>43291</v>
      </c>
      <c r="B5385" s="7">
        <v>1.78</v>
      </c>
      <c r="C5385" s="7">
        <v>1.7</v>
      </c>
      <c r="D5385" s="6">
        <f t="shared" si="84"/>
        <v>43312</v>
      </c>
    </row>
    <row r="5386" spans="1:4" x14ac:dyDescent="0.25">
      <c r="A5386" s="6">
        <v>43292</v>
      </c>
      <c r="B5386" s="7">
        <v>1.78</v>
      </c>
      <c r="C5386" s="7">
        <v>1.7</v>
      </c>
      <c r="D5386" s="6">
        <f t="shared" si="84"/>
        <v>43312</v>
      </c>
    </row>
    <row r="5387" spans="1:4" x14ac:dyDescent="0.25">
      <c r="A5387" s="6">
        <v>43293</v>
      </c>
      <c r="B5387" s="7">
        <v>1.78</v>
      </c>
      <c r="C5387" s="7">
        <v>1.7</v>
      </c>
      <c r="D5387" s="6">
        <f t="shared" si="84"/>
        <v>43312</v>
      </c>
    </row>
    <row r="5388" spans="1:4" x14ac:dyDescent="0.25">
      <c r="A5388" s="6">
        <v>43294</v>
      </c>
      <c r="B5388" s="7">
        <v>1.78</v>
      </c>
      <c r="C5388" s="7">
        <v>1.7</v>
      </c>
      <c r="D5388" s="6">
        <f t="shared" si="84"/>
        <v>43312</v>
      </c>
    </row>
    <row r="5389" spans="1:4" x14ac:dyDescent="0.25">
      <c r="A5389" s="6">
        <v>43297</v>
      </c>
      <c r="B5389" s="7">
        <v>1.78</v>
      </c>
      <c r="C5389" s="7">
        <v>1.7</v>
      </c>
      <c r="D5389" s="6">
        <f t="shared" si="84"/>
        <v>43312</v>
      </c>
    </row>
    <row r="5390" spans="1:4" x14ac:dyDescent="0.25">
      <c r="A5390" s="6">
        <v>43298</v>
      </c>
      <c r="B5390" s="7">
        <v>1.78</v>
      </c>
      <c r="C5390" s="7">
        <v>1.7</v>
      </c>
      <c r="D5390" s="6">
        <f t="shared" si="84"/>
        <v>43312</v>
      </c>
    </row>
    <row r="5391" spans="1:4" x14ac:dyDescent="0.25">
      <c r="A5391" s="6">
        <v>43299</v>
      </c>
      <c r="B5391" s="7">
        <v>1.78</v>
      </c>
      <c r="C5391" s="7">
        <v>1.7</v>
      </c>
      <c r="D5391" s="6">
        <f t="shared" si="84"/>
        <v>43312</v>
      </c>
    </row>
    <row r="5392" spans="1:4" x14ac:dyDescent="0.25">
      <c r="A5392" s="6">
        <v>43300</v>
      </c>
      <c r="B5392" s="7">
        <v>1.78</v>
      </c>
      <c r="C5392" s="7">
        <v>1.7</v>
      </c>
      <c r="D5392" s="6">
        <f t="shared" si="84"/>
        <v>43312</v>
      </c>
    </row>
    <row r="5393" spans="1:4" x14ac:dyDescent="0.25">
      <c r="A5393" s="6">
        <v>43301</v>
      </c>
      <c r="B5393" s="7">
        <v>1.78</v>
      </c>
      <c r="C5393" s="7">
        <v>1.7</v>
      </c>
      <c r="D5393" s="6">
        <f t="shared" si="84"/>
        <v>43312</v>
      </c>
    </row>
    <row r="5394" spans="1:4" x14ac:dyDescent="0.25">
      <c r="A5394" s="6">
        <v>43304</v>
      </c>
      <c r="B5394" s="7">
        <v>1.78</v>
      </c>
      <c r="C5394" s="7">
        <v>1.7</v>
      </c>
      <c r="D5394" s="6">
        <f t="shared" si="84"/>
        <v>43312</v>
      </c>
    </row>
    <row r="5395" spans="1:4" x14ac:dyDescent="0.25">
      <c r="A5395" s="6">
        <v>43305</v>
      </c>
      <c r="B5395" s="7">
        <v>1.78</v>
      </c>
      <c r="C5395" s="7">
        <v>1.7</v>
      </c>
      <c r="D5395" s="6">
        <f t="shared" si="84"/>
        <v>43312</v>
      </c>
    </row>
    <row r="5396" spans="1:4" x14ac:dyDescent="0.25">
      <c r="A5396" s="6">
        <v>43306</v>
      </c>
      <c r="B5396" s="7">
        <v>1.78</v>
      </c>
      <c r="C5396" s="7">
        <v>1.7</v>
      </c>
      <c r="D5396" s="6">
        <f t="shared" si="84"/>
        <v>43312</v>
      </c>
    </row>
    <row r="5397" spans="1:4" x14ac:dyDescent="0.25">
      <c r="A5397" s="6">
        <v>43307</v>
      </c>
      <c r="B5397" s="7">
        <v>1.78</v>
      </c>
      <c r="C5397" s="7">
        <v>1.7</v>
      </c>
      <c r="D5397" s="6">
        <f t="shared" si="84"/>
        <v>43312</v>
      </c>
    </row>
    <row r="5398" spans="1:4" x14ac:dyDescent="0.25">
      <c r="A5398" s="6">
        <v>43308</v>
      </c>
      <c r="B5398" s="7">
        <v>1.78</v>
      </c>
      <c r="C5398" s="7">
        <v>1.7</v>
      </c>
      <c r="D5398" s="6">
        <f t="shared" si="84"/>
        <v>43312</v>
      </c>
    </row>
    <row r="5399" spans="1:4" x14ac:dyDescent="0.25">
      <c r="A5399" s="6">
        <v>43311</v>
      </c>
      <c r="B5399" s="7">
        <v>1.78</v>
      </c>
      <c r="C5399" s="7">
        <v>1.7</v>
      </c>
      <c r="D5399" s="6">
        <f t="shared" si="84"/>
        <v>43312</v>
      </c>
    </row>
    <row r="5400" spans="1:4" x14ac:dyDescent="0.25">
      <c r="A5400" s="6">
        <v>43312</v>
      </c>
      <c r="B5400" s="7">
        <v>1.78</v>
      </c>
      <c r="C5400" s="7">
        <v>1.7</v>
      </c>
      <c r="D5400" s="6">
        <f t="shared" si="84"/>
        <v>43312</v>
      </c>
    </row>
    <row r="5401" spans="1:4" x14ac:dyDescent="0.25">
      <c r="A5401" s="6">
        <v>43313</v>
      </c>
      <c r="B5401" s="7">
        <v>1.78</v>
      </c>
      <c r="C5401" s="7">
        <v>1.7</v>
      </c>
      <c r="D5401" s="6">
        <f t="shared" si="84"/>
        <v>43343</v>
      </c>
    </row>
    <row r="5402" spans="1:4" x14ac:dyDescent="0.25">
      <c r="A5402" s="6">
        <v>43314</v>
      </c>
      <c r="B5402" s="7">
        <v>1.78</v>
      </c>
      <c r="C5402" s="7">
        <v>1.7</v>
      </c>
      <c r="D5402" s="6">
        <f t="shared" si="84"/>
        <v>43343</v>
      </c>
    </row>
    <row r="5403" spans="1:4" x14ac:dyDescent="0.25">
      <c r="A5403" s="6">
        <v>43315</v>
      </c>
      <c r="B5403" s="7">
        <v>1.78</v>
      </c>
      <c r="C5403" s="7">
        <v>1.7</v>
      </c>
      <c r="D5403" s="6">
        <f t="shared" si="84"/>
        <v>43343</v>
      </c>
    </row>
    <row r="5404" spans="1:4" x14ac:dyDescent="0.25">
      <c r="A5404" s="6">
        <v>43318</v>
      </c>
      <c r="B5404" s="7">
        <v>1.78</v>
      </c>
      <c r="C5404" s="7">
        <v>1.7</v>
      </c>
      <c r="D5404" s="6">
        <f t="shared" si="84"/>
        <v>43343</v>
      </c>
    </row>
    <row r="5405" spans="1:4" x14ac:dyDescent="0.25">
      <c r="A5405" s="6">
        <v>43319</v>
      </c>
      <c r="B5405" s="7">
        <v>1.78</v>
      </c>
      <c r="C5405" s="7">
        <v>1.7</v>
      </c>
      <c r="D5405" s="6">
        <f t="shared" si="84"/>
        <v>43343</v>
      </c>
    </row>
    <row r="5406" spans="1:4" x14ac:dyDescent="0.25">
      <c r="A5406" s="6">
        <v>43320</v>
      </c>
      <c r="B5406" s="7">
        <v>1.78</v>
      </c>
      <c r="C5406" s="7">
        <v>1.7</v>
      </c>
      <c r="D5406" s="6">
        <f t="shared" si="84"/>
        <v>43343</v>
      </c>
    </row>
    <row r="5407" spans="1:4" x14ac:dyDescent="0.25">
      <c r="A5407" s="6">
        <v>43321</v>
      </c>
      <c r="B5407" s="7">
        <v>1.78</v>
      </c>
      <c r="C5407" s="7">
        <v>1.7</v>
      </c>
      <c r="D5407" s="6">
        <f t="shared" si="84"/>
        <v>43343</v>
      </c>
    </row>
    <row r="5408" spans="1:4" x14ac:dyDescent="0.25">
      <c r="A5408" s="6">
        <v>43322</v>
      </c>
      <c r="B5408" s="7">
        <v>1.78</v>
      </c>
      <c r="C5408" s="7">
        <v>1.7</v>
      </c>
      <c r="D5408" s="6">
        <f t="shared" si="84"/>
        <v>43343</v>
      </c>
    </row>
    <row r="5409" spans="1:4" x14ac:dyDescent="0.25">
      <c r="A5409" s="6">
        <v>43325</v>
      </c>
      <c r="B5409" s="7">
        <v>1.78</v>
      </c>
      <c r="C5409" s="7">
        <v>1.7</v>
      </c>
      <c r="D5409" s="6">
        <f t="shared" si="84"/>
        <v>43343</v>
      </c>
    </row>
    <row r="5410" spans="1:4" x14ac:dyDescent="0.25">
      <c r="A5410" s="6">
        <v>43326</v>
      </c>
      <c r="B5410" s="7">
        <v>1.78</v>
      </c>
      <c r="C5410" s="7">
        <v>1.7</v>
      </c>
      <c r="D5410" s="6">
        <f t="shared" si="84"/>
        <v>43343</v>
      </c>
    </row>
    <row r="5411" spans="1:4" x14ac:dyDescent="0.25">
      <c r="A5411" s="6">
        <v>43328</v>
      </c>
      <c r="B5411" s="7">
        <v>1.78</v>
      </c>
      <c r="C5411" s="7">
        <v>1.7</v>
      </c>
      <c r="D5411" s="6">
        <f t="shared" si="84"/>
        <v>43343</v>
      </c>
    </row>
    <row r="5412" spans="1:4" x14ac:dyDescent="0.25">
      <c r="A5412" s="6">
        <v>43329</v>
      </c>
      <c r="B5412" s="7">
        <v>1.78</v>
      </c>
      <c r="C5412" s="7">
        <v>1.7</v>
      </c>
      <c r="D5412" s="6">
        <f t="shared" si="84"/>
        <v>43343</v>
      </c>
    </row>
    <row r="5413" spans="1:4" x14ac:dyDescent="0.25">
      <c r="A5413" s="6">
        <v>43332</v>
      </c>
      <c r="B5413" s="7">
        <v>1.79</v>
      </c>
      <c r="C5413" s="7">
        <v>1.71</v>
      </c>
      <c r="D5413" s="6">
        <f t="shared" si="84"/>
        <v>43343</v>
      </c>
    </row>
    <row r="5414" spans="1:4" x14ac:dyDescent="0.25">
      <c r="A5414" s="6">
        <v>43333</v>
      </c>
      <c r="B5414" s="7">
        <v>1.79</v>
      </c>
      <c r="C5414" s="7">
        <v>1.71</v>
      </c>
      <c r="D5414" s="6">
        <f t="shared" si="84"/>
        <v>43343</v>
      </c>
    </row>
    <row r="5415" spans="1:4" x14ac:dyDescent="0.25">
      <c r="A5415" s="6">
        <v>43334</v>
      </c>
      <c r="B5415" s="7">
        <v>1.79</v>
      </c>
      <c r="C5415" s="7">
        <v>1.71</v>
      </c>
      <c r="D5415" s="6">
        <f t="shared" si="84"/>
        <v>43343</v>
      </c>
    </row>
    <row r="5416" spans="1:4" x14ac:dyDescent="0.25">
      <c r="A5416" s="6">
        <v>43335</v>
      </c>
      <c r="B5416" s="7">
        <v>1.79</v>
      </c>
      <c r="C5416" s="7">
        <v>1.71</v>
      </c>
      <c r="D5416" s="6">
        <f t="shared" si="84"/>
        <v>43343</v>
      </c>
    </row>
    <row r="5417" spans="1:4" x14ac:dyDescent="0.25">
      <c r="A5417" s="6">
        <v>43336</v>
      </c>
      <c r="B5417" s="7">
        <v>1.79</v>
      </c>
      <c r="C5417" s="7">
        <v>1.71</v>
      </c>
      <c r="D5417" s="6">
        <f t="shared" si="84"/>
        <v>43343</v>
      </c>
    </row>
    <row r="5418" spans="1:4" x14ac:dyDescent="0.25">
      <c r="A5418" s="6">
        <v>43339</v>
      </c>
      <c r="B5418" s="7">
        <v>1.79</v>
      </c>
      <c r="C5418" s="7">
        <v>1.71</v>
      </c>
      <c r="D5418" s="6">
        <f t="shared" si="84"/>
        <v>43343</v>
      </c>
    </row>
    <row r="5419" spans="1:4" x14ac:dyDescent="0.25">
      <c r="A5419" s="6">
        <v>43340</v>
      </c>
      <c r="B5419" s="7">
        <v>1.79</v>
      </c>
      <c r="C5419" s="7">
        <v>1.71</v>
      </c>
      <c r="D5419" s="6">
        <f t="shared" si="84"/>
        <v>43343</v>
      </c>
    </row>
    <row r="5420" spans="1:4" x14ac:dyDescent="0.25">
      <c r="A5420" s="6">
        <v>43341</v>
      </c>
      <c r="B5420" s="7">
        <v>1.79</v>
      </c>
      <c r="C5420" s="7">
        <v>1.71</v>
      </c>
      <c r="D5420" s="6">
        <f t="shared" si="84"/>
        <v>43343</v>
      </c>
    </row>
    <row r="5421" spans="1:4" x14ac:dyDescent="0.25">
      <c r="A5421" s="6">
        <v>43342</v>
      </c>
      <c r="B5421" s="7">
        <v>1.79</v>
      </c>
      <c r="C5421" s="7">
        <v>1.71</v>
      </c>
      <c r="D5421" s="6">
        <f t="shared" si="84"/>
        <v>43343</v>
      </c>
    </row>
    <row r="5422" spans="1:4" x14ac:dyDescent="0.25">
      <c r="A5422" s="6">
        <v>43343</v>
      </c>
      <c r="B5422" s="7">
        <v>1.79</v>
      </c>
      <c r="C5422" s="7">
        <v>1.71</v>
      </c>
      <c r="D5422" s="6">
        <f t="shared" si="84"/>
        <v>43343</v>
      </c>
    </row>
    <row r="5423" spans="1:4" x14ac:dyDescent="0.25">
      <c r="A5423" s="6">
        <v>43346</v>
      </c>
      <c r="B5423" s="7">
        <v>1.79</v>
      </c>
      <c r="C5423" s="7">
        <v>1.71</v>
      </c>
      <c r="D5423" s="6">
        <f t="shared" si="84"/>
        <v>43373</v>
      </c>
    </row>
    <row r="5424" spans="1:4" x14ac:dyDescent="0.25">
      <c r="A5424" s="6">
        <v>43347</v>
      </c>
      <c r="B5424" s="7">
        <v>1.79</v>
      </c>
      <c r="C5424" s="7">
        <v>1.71</v>
      </c>
      <c r="D5424" s="6">
        <f t="shared" si="84"/>
        <v>43373</v>
      </c>
    </row>
    <row r="5425" spans="1:4" x14ac:dyDescent="0.25">
      <c r="A5425" s="6">
        <v>43348</v>
      </c>
      <c r="B5425" s="7">
        <v>1.79</v>
      </c>
      <c r="C5425" s="7">
        <v>1.71</v>
      </c>
      <c r="D5425" s="6">
        <f t="shared" si="84"/>
        <v>43373</v>
      </c>
    </row>
    <row r="5426" spans="1:4" x14ac:dyDescent="0.25">
      <c r="A5426" s="6">
        <v>43349</v>
      </c>
      <c r="B5426" s="7">
        <v>1.79</v>
      </c>
      <c r="C5426" s="7">
        <v>1.71</v>
      </c>
      <c r="D5426" s="6">
        <f t="shared" si="84"/>
        <v>43373</v>
      </c>
    </row>
    <row r="5427" spans="1:4" x14ac:dyDescent="0.25">
      <c r="A5427" s="6">
        <v>43350</v>
      </c>
      <c r="B5427" s="7">
        <v>1.79</v>
      </c>
      <c r="C5427" s="7">
        <v>1.71</v>
      </c>
      <c r="D5427" s="6">
        <f t="shared" si="84"/>
        <v>43373</v>
      </c>
    </row>
    <row r="5428" spans="1:4" x14ac:dyDescent="0.25">
      <c r="A5428" s="6">
        <v>43353</v>
      </c>
      <c r="B5428" s="7">
        <v>1.79</v>
      </c>
      <c r="C5428" s="7">
        <v>1.71</v>
      </c>
      <c r="D5428" s="6">
        <f t="shared" si="84"/>
        <v>43373</v>
      </c>
    </row>
    <row r="5429" spans="1:4" x14ac:dyDescent="0.25">
      <c r="A5429" s="6">
        <v>43354</v>
      </c>
      <c r="B5429" s="7">
        <v>1.79</v>
      </c>
      <c r="C5429" s="7">
        <v>1.71</v>
      </c>
      <c r="D5429" s="6">
        <f t="shared" si="84"/>
        <v>43373</v>
      </c>
    </row>
    <row r="5430" spans="1:4" x14ac:dyDescent="0.25">
      <c r="A5430" s="6">
        <v>43355</v>
      </c>
      <c r="B5430" s="7">
        <v>1.79</v>
      </c>
      <c r="C5430" s="7">
        <v>1.71</v>
      </c>
      <c r="D5430" s="6">
        <f t="shared" si="84"/>
        <v>43373</v>
      </c>
    </row>
    <row r="5431" spans="1:4" x14ac:dyDescent="0.25">
      <c r="A5431" s="6">
        <v>43356</v>
      </c>
      <c r="B5431" s="7">
        <v>1.79</v>
      </c>
      <c r="C5431" s="7">
        <v>1.71</v>
      </c>
      <c r="D5431" s="6">
        <f t="shared" si="84"/>
        <v>43373</v>
      </c>
    </row>
    <row r="5432" spans="1:4" x14ac:dyDescent="0.25">
      <c r="A5432" s="6">
        <v>43357</v>
      </c>
      <c r="B5432" s="7">
        <v>1.79</v>
      </c>
      <c r="C5432" s="7">
        <v>1.71</v>
      </c>
      <c r="D5432" s="6">
        <f t="shared" si="84"/>
        <v>43373</v>
      </c>
    </row>
    <row r="5433" spans="1:4" x14ac:dyDescent="0.25">
      <c r="A5433" s="6">
        <v>43360</v>
      </c>
      <c r="B5433" s="7">
        <v>1.79</v>
      </c>
      <c r="C5433" s="7">
        <v>1.72</v>
      </c>
      <c r="D5433" s="6">
        <f t="shared" si="84"/>
        <v>43373</v>
      </c>
    </row>
    <row r="5434" spans="1:4" x14ac:dyDescent="0.25">
      <c r="A5434" s="6">
        <v>43361</v>
      </c>
      <c r="B5434" s="7">
        <v>1.79</v>
      </c>
      <c r="C5434" s="7">
        <v>1.72</v>
      </c>
      <c r="D5434" s="6">
        <f t="shared" si="84"/>
        <v>43373</v>
      </c>
    </row>
    <row r="5435" spans="1:4" x14ac:dyDescent="0.25">
      <c r="A5435" s="6">
        <v>43362</v>
      </c>
      <c r="B5435" s="7">
        <v>1.79</v>
      </c>
      <c r="C5435" s="7">
        <v>1.72</v>
      </c>
      <c r="D5435" s="6">
        <f t="shared" si="84"/>
        <v>43373</v>
      </c>
    </row>
    <row r="5436" spans="1:4" x14ac:dyDescent="0.25">
      <c r="A5436" s="6">
        <v>43363</v>
      </c>
      <c r="B5436" s="7">
        <v>1.79</v>
      </c>
      <c r="C5436" s="7">
        <v>1.72</v>
      </c>
      <c r="D5436" s="6">
        <f t="shared" si="84"/>
        <v>43373</v>
      </c>
    </row>
    <row r="5437" spans="1:4" x14ac:dyDescent="0.25">
      <c r="A5437" s="6">
        <v>43364</v>
      </c>
      <c r="B5437" s="7">
        <v>1.79</v>
      </c>
      <c r="C5437" s="7">
        <v>1.72</v>
      </c>
      <c r="D5437" s="6">
        <f t="shared" si="84"/>
        <v>43373</v>
      </c>
    </row>
    <row r="5438" spans="1:4" x14ac:dyDescent="0.25">
      <c r="A5438" s="6">
        <v>43367</v>
      </c>
      <c r="B5438" s="7">
        <v>1.79</v>
      </c>
      <c r="C5438" s="7">
        <v>1.72</v>
      </c>
      <c r="D5438" s="6">
        <f t="shared" si="84"/>
        <v>43373</v>
      </c>
    </row>
    <row r="5439" spans="1:4" x14ac:dyDescent="0.25">
      <c r="A5439" s="6">
        <v>43368</v>
      </c>
      <c r="B5439" s="7">
        <v>1.79</v>
      </c>
      <c r="C5439" s="7">
        <v>1.72</v>
      </c>
      <c r="D5439" s="6">
        <f t="shared" si="84"/>
        <v>43373</v>
      </c>
    </row>
    <row r="5440" spans="1:4" x14ac:dyDescent="0.25">
      <c r="A5440" s="6">
        <v>43369</v>
      </c>
      <c r="B5440" s="7">
        <v>1.79</v>
      </c>
      <c r="C5440" s="7">
        <v>1.72</v>
      </c>
      <c r="D5440" s="6">
        <f t="shared" si="84"/>
        <v>43373</v>
      </c>
    </row>
    <row r="5441" spans="1:4" x14ac:dyDescent="0.25">
      <c r="A5441" s="6">
        <v>43370</v>
      </c>
      <c r="B5441" s="7">
        <v>1.79</v>
      </c>
      <c r="C5441" s="7">
        <v>1.72</v>
      </c>
      <c r="D5441" s="6">
        <f t="shared" si="84"/>
        <v>43373</v>
      </c>
    </row>
    <row r="5442" spans="1:4" x14ac:dyDescent="0.25">
      <c r="A5442" s="6">
        <v>43371</v>
      </c>
      <c r="B5442" s="7">
        <v>1.79</v>
      </c>
      <c r="C5442" s="7">
        <v>1.72</v>
      </c>
      <c r="D5442" s="6">
        <f t="shared" si="84"/>
        <v>43373</v>
      </c>
    </row>
    <row r="5443" spans="1:4" x14ac:dyDescent="0.25">
      <c r="A5443" s="6">
        <v>43374</v>
      </c>
      <c r="B5443" s="7">
        <v>1.79</v>
      </c>
      <c r="C5443" s="7">
        <v>1.72</v>
      </c>
      <c r="D5443" s="6">
        <f t="shared" ref="D5443:D5506" si="85">EOMONTH(A5443,0)</f>
        <v>43404</v>
      </c>
    </row>
    <row r="5444" spans="1:4" x14ac:dyDescent="0.25">
      <c r="A5444" s="6">
        <v>43375</v>
      </c>
      <c r="B5444" s="7">
        <v>1.79</v>
      </c>
      <c r="C5444" s="7">
        <v>1.72</v>
      </c>
      <c r="D5444" s="6">
        <f t="shared" si="85"/>
        <v>43404</v>
      </c>
    </row>
    <row r="5445" spans="1:4" x14ac:dyDescent="0.25">
      <c r="A5445" s="6">
        <v>43376</v>
      </c>
      <c r="B5445" s="7">
        <v>1.79</v>
      </c>
      <c r="C5445" s="7">
        <v>1.72</v>
      </c>
      <c r="D5445" s="6">
        <f t="shared" si="85"/>
        <v>43404</v>
      </c>
    </row>
    <row r="5446" spans="1:4" x14ac:dyDescent="0.25">
      <c r="A5446" s="6">
        <v>43377</v>
      </c>
      <c r="B5446" s="7">
        <v>1.79</v>
      </c>
      <c r="C5446" s="7">
        <v>1.72</v>
      </c>
      <c r="D5446" s="6">
        <f t="shared" si="85"/>
        <v>43404</v>
      </c>
    </row>
    <row r="5447" spans="1:4" x14ac:dyDescent="0.25">
      <c r="A5447" s="6">
        <v>43378</v>
      </c>
      <c r="B5447" s="7">
        <v>1.79</v>
      </c>
      <c r="C5447" s="7">
        <v>1.72</v>
      </c>
      <c r="D5447" s="6">
        <f t="shared" si="85"/>
        <v>43404</v>
      </c>
    </row>
    <row r="5448" spans="1:4" x14ac:dyDescent="0.25">
      <c r="A5448" s="6">
        <v>43381</v>
      </c>
      <c r="B5448" s="7">
        <v>1.79</v>
      </c>
      <c r="C5448" s="7">
        <v>1.72</v>
      </c>
      <c r="D5448" s="6">
        <f t="shared" si="85"/>
        <v>43404</v>
      </c>
    </row>
    <row r="5449" spans="1:4" x14ac:dyDescent="0.25">
      <c r="A5449" s="6">
        <v>43382</v>
      </c>
      <c r="B5449" s="7">
        <v>1.79</v>
      </c>
      <c r="C5449" s="7">
        <v>1.72</v>
      </c>
      <c r="D5449" s="6">
        <f t="shared" si="85"/>
        <v>43404</v>
      </c>
    </row>
    <row r="5450" spans="1:4" x14ac:dyDescent="0.25">
      <c r="A5450" s="6">
        <v>43383</v>
      </c>
      <c r="B5450" s="7">
        <v>1.79</v>
      </c>
      <c r="C5450" s="7">
        <v>1.72</v>
      </c>
      <c r="D5450" s="6">
        <f t="shared" si="85"/>
        <v>43404</v>
      </c>
    </row>
    <row r="5451" spans="1:4" x14ac:dyDescent="0.25">
      <c r="A5451" s="6">
        <v>43384</v>
      </c>
      <c r="B5451" s="7">
        <v>1.79</v>
      </c>
      <c r="C5451" s="7">
        <v>1.72</v>
      </c>
      <c r="D5451" s="6">
        <f t="shared" si="85"/>
        <v>43404</v>
      </c>
    </row>
    <row r="5452" spans="1:4" x14ac:dyDescent="0.25">
      <c r="A5452" s="6">
        <v>43385</v>
      </c>
      <c r="B5452" s="7">
        <v>1.79</v>
      </c>
      <c r="C5452" s="7">
        <v>1.72</v>
      </c>
      <c r="D5452" s="6">
        <f t="shared" si="85"/>
        <v>43404</v>
      </c>
    </row>
    <row r="5453" spans="1:4" x14ac:dyDescent="0.25">
      <c r="A5453" s="6">
        <v>43388</v>
      </c>
      <c r="B5453" s="7">
        <v>1.79</v>
      </c>
      <c r="C5453" s="7">
        <v>1.72</v>
      </c>
      <c r="D5453" s="6">
        <f t="shared" si="85"/>
        <v>43404</v>
      </c>
    </row>
    <row r="5454" spans="1:4" x14ac:dyDescent="0.25">
      <c r="A5454" s="6">
        <v>43389</v>
      </c>
      <c r="B5454" s="7">
        <v>1.79</v>
      </c>
      <c r="C5454" s="7">
        <v>1.72</v>
      </c>
      <c r="D5454" s="6">
        <f t="shared" si="85"/>
        <v>43404</v>
      </c>
    </row>
    <row r="5455" spans="1:4" x14ac:dyDescent="0.25">
      <c r="A5455" s="6">
        <v>43390</v>
      </c>
      <c r="B5455" s="7">
        <v>1.79</v>
      </c>
      <c r="C5455" s="7">
        <v>1.72</v>
      </c>
      <c r="D5455" s="6">
        <f t="shared" si="85"/>
        <v>43404</v>
      </c>
    </row>
    <row r="5456" spans="1:4" x14ac:dyDescent="0.25">
      <c r="A5456" s="6">
        <v>43391</v>
      </c>
      <c r="B5456" s="7">
        <v>1.79</v>
      </c>
      <c r="C5456" s="7">
        <v>1.72</v>
      </c>
      <c r="D5456" s="6">
        <f t="shared" si="85"/>
        <v>43404</v>
      </c>
    </row>
    <row r="5457" spans="1:4" x14ac:dyDescent="0.25">
      <c r="A5457" s="6">
        <v>43392</v>
      </c>
      <c r="B5457" s="7">
        <v>1.79</v>
      </c>
      <c r="C5457" s="7">
        <v>1.72</v>
      </c>
      <c r="D5457" s="6">
        <f t="shared" si="85"/>
        <v>43404</v>
      </c>
    </row>
    <row r="5458" spans="1:4" x14ac:dyDescent="0.25">
      <c r="A5458" s="6">
        <v>43395</v>
      </c>
      <c r="B5458" s="7">
        <v>1.79</v>
      </c>
      <c r="C5458" s="7">
        <v>1.72</v>
      </c>
      <c r="D5458" s="6">
        <f t="shared" si="85"/>
        <v>43404</v>
      </c>
    </row>
    <row r="5459" spans="1:4" x14ac:dyDescent="0.25">
      <c r="A5459" s="6">
        <v>43396</v>
      </c>
      <c r="B5459" s="7">
        <v>1.79</v>
      </c>
      <c r="C5459" s="7">
        <v>1.72</v>
      </c>
      <c r="D5459" s="6">
        <f t="shared" si="85"/>
        <v>43404</v>
      </c>
    </row>
    <row r="5460" spans="1:4" x14ac:dyDescent="0.25">
      <c r="A5460" s="6">
        <v>43397</v>
      </c>
      <c r="B5460" s="7">
        <v>1.79</v>
      </c>
      <c r="C5460" s="7">
        <v>1.72</v>
      </c>
      <c r="D5460" s="6">
        <f t="shared" si="85"/>
        <v>43404</v>
      </c>
    </row>
    <row r="5461" spans="1:4" x14ac:dyDescent="0.25">
      <c r="A5461" s="6">
        <v>43398</v>
      </c>
      <c r="B5461" s="7">
        <v>1.79</v>
      </c>
      <c r="C5461" s="7">
        <v>1.72</v>
      </c>
      <c r="D5461" s="6">
        <f t="shared" si="85"/>
        <v>43404</v>
      </c>
    </row>
    <row r="5462" spans="1:4" x14ac:dyDescent="0.25">
      <c r="A5462" s="6">
        <v>43399</v>
      </c>
      <c r="B5462" s="7">
        <v>1.79</v>
      </c>
      <c r="C5462" s="7">
        <v>1.72</v>
      </c>
      <c r="D5462" s="6">
        <f t="shared" si="85"/>
        <v>43404</v>
      </c>
    </row>
    <row r="5463" spans="1:4" x14ac:dyDescent="0.25">
      <c r="A5463" s="6">
        <v>43402</v>
      </c>
      <c r="B5463" s="7">
        <v>1.79</v>
      </c>
      <c r="C5463" s="7">
        <v>1.72</v>
      </c>
      <c r="D5463" s="6">
        <f t="shared" si="85"/>
        <v>43404</v>
      </c>
    </row>
    <row r="5464" spans="1:4" x14ac:dyDescent="0.25">
      <c r="A5464" s="6">
        <v>43403</v>
      </c>
      <c r="B5464" s="7">
        <v>1.79</v>
      </c>
      <c r="C5464" s="7">
        <v>1.72</v>
      </c>
      <c r="D5464" s="6">
        <f t="shared" si="85"/>
        <v>43404</v>
      </c>
    </row>
    <row r="5465" spans="1:4" x14ac:dyDescent="0.25">
      <c r="A5465" s="6">
        <v>43404</v>
      </c>
      <c r="B5465" s="7">
        <v>1.79</v>
      </c>
      <c r="C5465" s="7">
        <v>1.72</v>
      </c>
      <c r="D5465" s="6">
        <f t="shared" si="85"/>
        <v>43404</v>
      </c>
    </row>
    <row r="5466" spans="1:4" x14ac:dyDescent="0.25">
      <c r="A5466" s="6">
        <v>43406</v>
      </c>
      <c r="B5466" s="7">
        <v>1.79</v>
      </c>
      <c r="C5466" s="7">
        <v>1.72</v>
      </c>
      <c r="D5466" s="6">
        <f t="shared" si="85"/>
        <v>43434</v>
      </c>
    </row>
    <row r="5467" spans="1:4" x14ac:dyDescent="0.25">
      <c r="A5467" s="6">
        <v>43409</v>
      </c>
      <c r="B5467" s="7">
        <v>1.79</v>
      </c>
      <c r="C5467" s="7">
        <v>1.72</v>
      </c>
      <c r="D5467" s="6">
        <f t="shared" si="85"/>
        <v>43434</v>
      </c>
    </row>
    <row r="5468" spans="1:4" x14ac:dyDescent="0.25">
      <c r="A5468" s="6">
        <v>43410</v>
      </c>
      <c r="B5468" s="7">
        <v>1.79</v>
      </c>
      <c r="C5468" s="7">
        <v>1.72</v>
      </c>
      <c r="D5468" s="6">
        <f t="shared" si="85"/>
        <v>43434</v>
      </c>
    </row>
    <row r="5469" spans="1:4" x14ac:dyDescent="0.25">
      <c r="A5469" s="6">
        <v>43411</v>
      </c>
      <c r="B5469" s="7">
        <v>1.79</v>
      </c>
      <c r="C5469" s="7">
        <v>1.72</v>
      </c>
      <c r="D5469" s="6">
        <f t="shared" si="85"/>
        <v>43434</v>
      </c>
    </row>
    <row r="5470" spans="1:4" x14ac:dyDescent="0.25">
      <c r="A5470" s="6">
        <v>43412</v>
      </c>
      <c r="B5470" s="7">
        <v>1.79</v>
      </c>
      <c r="C5470" s="7">
        <v>1.72</v>
      </c>
      <c r="D5470" s="6">
        <f t="shared" si="85"/>
        <v>43434</v>
      </c>
    </row>
    <row r="5471" spans="1:4" x14ac:dyDescent="0.25">
      <c r="A5471" s="6">
        <v>43413</v>
      </c>
      <c r="B5471" s="7">
        <v>1.79</v>
      </c>
      <c r="C5471" s="7">
        <v>1.72</v>
      </c>
      <c r="D5471" s="6">
        <f t="shared" si="85"/>
        <v>43434</v>
      </c>
    </row>
    <row r="5472" spans="1:4" x14ac:dyDescent="0.25">
      <c r="A5472" s="6">
        <v>43416</v>
      </c>
      <c r="B5472" s="7">
        <v>1.79</v>
      </c>
      <c r="C5472" s="7">
        <v>1.72</v>
      </c>
      <c r="D5472" s="6">
        <f t="shared" si="85"/>
        <v>43434</v>
      </c>
    </row>
    <row r="5473" spans="1:4" x14ac:dyDescent="0.25">
      <c r="A5473" s="6">
        <v>43417</v>
      </c>
      <c r="B5473" s="7">
        <v>1.79</v>
      </c>
      <c r="C5473" s="7">
        <v>1.72</v>
      </c>
      <c r="D5473" s="6">
        <f t="shared" si="85"/>
        <v>43434</v>
      </c>
    </row>
    <row r="5474" spans="1:4" x14ac:dyDescent="0.25">
      <c r="A5474" s="6">
        <v>43418</v>
      </c>
      <c r="B5474" s="7">
        <v>1.79</v>
      </c>
      <c r="C5474" s="7">
        <v>1.72</v>
      </c>
      <c r="D5474" s="6">
        <f t="shared" si="85"/>
        <v>43434</v>
      </c>
    </row>
    <row r="5475" spans="1:4" x14ac:dyDescent="0.25">
      <c r="A5475" s="6">
        <v>43419</v>
      </c>
      <c r="B5475" s="7">
        <v>1.79</v>
      </c>
      <c r="C5475" s="7">
        <v>1.72</v>
      </c>
      <c r="D5475" s="6">
        <f t="shared" si="85"/>
        <v>43434</v>
      </c>
    </row>
    <row r="5476" spans="1:4" x14ac:dyDescent="0.25">
      <c r="A5476" s="6">
        <v>43420</v>
      </c>
      <c r="B5476" s="7">
        <v>1.79</v>
      </c>
      <c r="C5476" s="7">
        <v>1.72</v>
      </c>
      <c r="D5476" s="6">
        <f t="shared" si="85"/>
        <v>43434</v>
      </c>
    </row>
    <row r="5477" spans="1:4" x14ac:dyDescent="0.25">
      <c r="A5477" s="6">
        <v>43423</v>
      </c>
      <c r="B5477" s="7">
        <v>1.79</v>
      </c>
      <c r="C5477" s="7">
        <v>1.72</v>
      </c>
      <c r="D5477" s="6">
        <f t="shared" si="85"/>
        <v>43434</v>
      </c>
    </row>
    <row r="5478" spans="1:4" x14ac:dyDescent="0.25">
      <c r="A5478" s="6">
        <v>43424</v>
      </c>
      <c r="B5478" s="7">
        <v>1.79</v>
      </c>
      <c r="C5478" s="7">
        <v>1.72</v>
      </c>
      <c r="D5478" s="6">
        <f t="shared" si="85"/>
        <v>43434</v>
      </c>
    </row>
    <row r="5479" spans="1:4" x14ac:dyDescent="0.25">
      <c r="A5479" s="6">
        <v>43425</v>
      </c>
      <c r="B5479" s="7">
        <v>1.79</v>
      </c>
      <c r="C5479" s="7">
        <v>1.72</v>
      </c>
      <c r="D5479" s="6">
        <f t="shared" si="85"/>
        <v>43434</v>
      </c>
    </row>
    <row r="5480" spans="1:4" x14ac:dyDescent="0.25">
      <c r="A5480" s="6">
        <v>43426</v>
      </c>
      <c r="B5480" s="7">
        <v>1.79</v>
      </c>
      <c r="C5480" s="7">
        <v>1.72</v>
      </c>
      <c r="D5480" s="6">
        <f t="shared" si="85"/>
        <v>43434</v>
      </c>
    </row>
    <row r="5481" spans="1:4" x14ac:dyDescent="0.25">
      <c r="A5481" s="6">
        <v>43427</v>
      </c>
      <c r="B5481" s="7">
        <v>1.79</v>
      </c>
      <c r="C5481" s="7">
        <v>1.72</v>
      </c>
      <c r="D5481" s="6">
        <f t="shared" si="85"/>
        <v>43434</v>
      </c>
    </row>
    <row r="5482" spans="1:4" x14ac:dyDescent="0.25">
      <c r="A5482" s="6">
        <v>43430</v>
      </c>
      <c r="B5482" s="7">
        <v>1.79</v>
      </c>
      <c r="C5482" s="7">
        <v>1.72</v>
      </c>
      <c r="D5482" s="6">
        <f t="shared" si="85"/>
        <v>43434</v>
      </c>
    </row>
    <row r="5483" spans="1:4" x14ac:dyDescent="0.25">
      <c r="A5483" s="6">
        <v>43431</v>
      </c>
      <c r="B5483" s="7">
        <v>1.79</v>
      </c>
      <c r="C5483" s="7">
        <v>1.72</v>
      </c>
      <c r="D5483" s="6">
        <f t="shared" si="85"/>
        <v>43434</v>
      </c>
    </row>
    <row r="5484" spans="1:4" x14ac:dyDescent="0.25">
      <c r="A5484" s="6">
        <v>43432</v>
      </c>
      <c r="B5484" s="7">
        <v>1.79</v>
      </c>
      <c r="C5484" s="7">
        <v>1.72</v>
      </c>
      <c r="D5484" s="6">
        <f t="shared" si="85"/>
        <v>43434</v>
      </c>
    </row>
    <row r="5485" spans="1:4" x14ac:dyDescent="0.25">
      <c r="A5485" s="6">
        <v>43433</v>
      </c>
      <c r="B5485" s="7">
        <v>1.79</v>
      </c>
      <c r="C5485" s="7">
        <v>1.72</v>
      </c>
      <c r="D5485" s="6">
        <f t="shared" si="85"/>
        <v>43434</v>
      </c>
    </row>
    <row r="5486" spans="1:4" x14ac:dyDescent="0.25">
      <c r="A5486" s="6">
        <v>43434</v>
      </c>
      <c r="B5486" s="7">
        <v>1.79</v>
      </c>
      <c r="C5486" s="7">
        <v>1.72</v>
      </c>
      <c r="D5486" s="6">
        <f t="shared" si="85"/>
        <v>43434</v>
      </c>
    </row>
    <row r="5487" spans="1:4" x14ac:dyDescent="0.25">
      <c r="A5487" s="6">
        <v>43437</v>
      </c>
      <c r="B5487" s="7">
        <v>1.79</v>
      </c>
      <c r="C5487" s="7">
        <v>1.72</v>
      </c>
      <c r="D5487" s="6">
        <f t="shared" si="85"/>
        <v>43465</v>
      </c>
    </row>
    <row r="5488" spans="1:4" x14ac:dyDescent="0.25">
      <c r="A5488" s="6">
        <v>43438</v>
      </c>
      <c r="B5488" s="7">
        <v>1.79</v>
      </c>
      <c r="C5488" s="7">
        <v>1.72</v>
      </c>
      <c r="D5488" s="6">
        <f t="shared" si="85"/>
        <v>43465</v>
      </c>
    </row>
    <row r="5489" spans="1:4" x14ac:dyDescent="0.25">
      <c r="A5489" s="6">
        <v>43439</v>
      </c>
      <c r="B5489" s="7">
        <v>1.79</v>
      </c>
      <c r="C5489" s="7">
        <v>1.72</v>
      </c>
      <c r="D5489" s="6">
        <f t="shared" si="85"/>
        <v>43465</v>
      </c>
    </row>
    <row r="5490" spans="1:4" x14ac:dyDescent="0.25">
      <c r="A5490" s="6">
        <v>43440</v>
      </c>
      <c r="B5490" s="7">
        <v>1.79</v>
      </c>
      <c r="C5490" s="7">
        <v>1.72</v>
      </c>
      <c r="D5490" s="6">
        <f t="shared" si="85"/>
        <v>43465</v>
      </c>
    </row>
    <row r="5491" spans="1:4" x14ac:dyDescent="0.25">
      <c r="A5491" s="6">
        <v>43441</v>
      </c>
      <c r="B5491" s="7">
        <v>1.79</v>
      </c>
      <c r="C5491" s="7">
        <v>1.72</v>
      </c>
      <c r="D5491" s="6">
        <f t="shared" si="85"/>
        <v>43465</v>
      </c>
    </row>
    <row r="5492" spans="1:4" x14ac:dyDescent="0.25">
      <c r="A5492" s="6">
        <v>43444</v>
      </c>
      <c r="B5492" s="7">
        <v>1.79</v>
      </c>
      <c r="C5492" s="7">
        <v>1.72</v>
      </c>
      <c r="D5492" s="6">
        <f t="shared" si="85"/>
        <v>43465</v>
      </c>
    </row>
    <row r="5493" spans="1:4" x14ac:dyDescent="0.25">
      <c r="A5493" s="6">
        <v>43445</v>
      </c>
      <c r="B5493" s="7">
        <v>1.79</v>
      </c>
      <c r="C5493" s="7">
        <v>1.72</v>
      </c>
      <c r="D5493" s="6">
        <f t="shared" si="85"/>
        <v>43465</v>
      </c>
    </row>
    <row r="5494" spans="1:4" x14ac:dyDescent="0.25">
      <c r="A5494" s="6">
        <v>43446</v>
      </c>
      <c r="B5494" s="7">
        <v>1.79</v>
      </c>
      <c r="C5494" s="7">
        <v>1.72</v>
      </c>
      <c r="D5494" s="6">
        <f t="shared" si="85"/>
        <v>43465</v>
      </c>
    </row>
    <row r="5495" spans="1:4" x14ac:dyDescent="0.25">
      <c r="A5495" s="6">
        <v>43447</v>
      </c>
      <c r="B5495" s="7">
        <v>1.79</v>
      </c>
      <c r="C5495" s="7">
        <v>1.72</v>
      </c>
      <c r="D5495" s="6">
        <f t="shared" si="85"/>
        <v>43465</v>
      </c>
    </row>
    <row r="5496" spans="1:4" x14ac:dyDescent="0.25">
      <c r="A5496" s="6">
        <v>43448</v>
      </c>
      <c r="B5496" s="7">
        <v>1.79</v>
      </c>
      <c r="C5496" s="7">
        <v>1.72</v>
      </c>
      <c r="D5496" s="6">
        <f t="shared" si="85"/>
        <v>43465</v>
      </c>
    </row>
    <row r="5497" spans="1:4" x14ac:dyDescent="0.25">
      <c r="A5497" s="6">
        <v>43451</v>
      </c>
      <c r="B5497" s="7">
        <v>1.79</v>
      </c>
      <c r="C5497" s="7">
        <v>1.72</v>
      </c>
      <c r="D5497" s="6">
        <f t="shared" si="85"/>
        <v>43465</v>
      </c>
    </row>
    <row r="5498" spans="1:4" x14ac:dyDescent="0.25">
      <c r="A5498" s="6">
        <v>43452</v>
      </c>
      <c r="B5498" s="7">
        <v>1.79</v>
      </c>
      <c r="C5498" s="7">
        <v>1.72</v>
      </c>
      <c r="D5498" s="6">
        <f t="shared" si="85"/>
        <v>43465</v>
      </c>
    </row>
    <row r="5499" spans="1:4" x14ac:dyDescent="0.25">
      <c r="A5499" s="6">
        <v>43453</v>
      </c>
      <c r="B5499" s="7">
        <v>1.79</v>
      </c>
      <c r="C5499" s="7">
        <v>1.72</v>
      </c>
      <c r="D5499" s="6">
        <f t="shared" si="85"/>
        <v>43465</v>
      </c>
    </row>
    <row r="5500" spans="1:4" x14ac:dyDescent="0.25">
      <c r="A5500" s="6">
        <v>43454</v>
      </c>
      <c r="B5500" s="7">
        <v>1.79</v>
      </c>
      <c r="C5500" s="7">
        <v>1.72</v>
      </c>
      <c r="D5500" s="6">
        <f t="shared" si="85"/>
        <v>43465</v>
      </c>
    </row>
    <row r="5501" spans="1:4" x14ac:dyDescent="0.25">
      <c r="A5501" s="6">
        <v>43455</v>
      </c>
      <c r="B5501" s="7">
        <v>1.79</v>
      </c>
      <c r="C5501" s="7">
        <v>1.72</v>
      </c>
      <c r="D5501" s="6">
        <f t="shared" si="85"/>
        <v>43465</v>
      </c>
    </row>
    <row r="5502" spans="1:4" x14ac:dyDescent="0.25">
      <c r="A5502" s="6">
        <v>43458</v>
      </c>
      <c r="B5502" s="7">
        <v>1.79</v>
      </c>
      <c r="C5502" s="7">
        <v>1.72</v>
      </c>
      <c r="D5502" s="6">
        <f t="shared" si="85"/>
        <v>43465</v>
      </c>
    </row>
    <row r="5503" spans="1:4" x14ac:dyDescent="0.25">
      <c r="A5503" s="6">
        <v>43461</v>
      </c>
      <c r="B5503" s="7">
        <v>1.79</v>
      </c>
      <c r="C5503" s="7">
        <v>1.72</v>
      </c>
      <c r="D5503" s="6">
        <f t="shared" si="85"/>
        <v>43465</v>
      </c>
    </row>
    <row r="5504" spans="1:4" x14ac:dyDescent="0.25">
      <c r="A5504" s="6">
        <v>43462</v>
      </c>
      <c r="B5504" s="7">
        <v>1.79</v>
      </c>
      <c r="C5504" s="7">
        <v>1.72</v>
      </c>
      <c r="D5504" s="6">
        <f t="shared" si="85"/>
        <v>43465</v>
      </c>
    </row>
    <row r="5505" spans="1:4" x14ac:dyDescent="0.25">
      <c r="A5505" s="6">
        <v>43465</v>
      </c>
      <c r="B5505" s="7">
        <v>1.79</v>
      </c>
      <c r="C5505" s="7">
        <v>1.72</v>
      </c>
      <c r="D5505" s="6">
        <f t="shared" si="85"/>
        <v>43465</v>
      </c>
    </row>
    <row r="5506" spans="1:4" x14ac:dyDescent="0.25">
      <c r="A5506" s="6">
        <v>43467</v>
      </c>
      <c r="B5506" s="7">
        <v>1.79</v>
      </c>
      <c r="C5506" s="7">
        <v>1.72</v>
      </c>
      <c r="D5506" s="6">
        <f t="shared" si="85"/>
        <v>43496</v>
      </c>
    </row>
    <row r="5507" spans="1:4" x14ac:dyDescent="0.25">
      <c r="A5507" s="6">
        <v>43468</v>
      </c>
      <c r="B5507" s="7">
        <v>1.79</v>
      </c>
      <c r="C5507" s="7">
        <v>1.72</v>
      </c>
      <c r="D5507" s="6">
        <f t="shared" ref="D5507:D5570" si="86">EOMONTH(A5507,0)</f>
        <v>43496</v>
      </c>
    </row>
    <row r="5508" spans="1:4" x14ac:dyDescent="0.25">
      <c r="A5508" s="6">
        <v>43469</v>
      </c>
      <c r="B5508" s="7">
        <v>1.79</v>
      </c>
      <c r="C5508" s="7">
        <v>1.72</v>
      </c>
      <c r="D5508" s="6">
        <f t="shared" si="86"/>
        <v>43496</v>
      </c>
    </row>
    <row r="5509" spans="1:4" x14ac:dyDescent="0.25">
      <c r="A5509" s="6">
        <v>43472</v>
      </c>
      <c r="B5509" s="7">
        <v>1.79</v>
      </c>
      <c r="C5509" s="7">
        <v>1.72</v>
      </c>
      <c r="D5509" s="6">
        <f t="shared" si="86"/>
        <v>43496</v>
      </c>
    </row>
    <row r="5510" spans="1:4" x14ac:dyDescent="0.25">
      <c r="A5510" s="6">
        <v>43473</v>
      </c>
      <c r="B5510" s="7">
        <v>1.79</v>
      </c>
      <c r="C5510" s="7">
        <v>1.72</v>
      </c>
      <c r="D5510" s="6">
        <f t="shared" si="86"/>
        <v>43496</v>
      </c>
    </row>
    <row r="5511" spans="1:4" x14ac:dyDescent="0.25">
      <c r="A5511" s="6">
        <v>43474</v>
      </c>
      <c r="B5511" s="7">
        <v>1.79</v>
      </c>
      <c r="C5511" s="7">
        <v>1.72</v>
      </c>
      <c r="D5511" s="6">
        <f t="shared" si="86"/>
        <v>43496</v>
      </c>
    </row>
    <row r="5512" spans="1:4" x14ac:dyDescent="0.25">
      <c r="A5512" s="6">
        <v>43475</v>
      </c>
      <c r="B5512" s="7">
        <v>1.79</v>
      </c>
      <c r="C5512" s="7">
        <v>1.72</v>
      </c>
      <c r="D5512" s="6">
        <f t="shared" si="86"/>
        <v>43496</v>
      </c>
    </row>
    <row r="5513" spans="1:4" x14ac:dyDescent="0.25">
      <c r="A5513" s="6">
        <v>43476</v>
      </c>
      <c r="B5513" s="7">
        <v>1.79</v>
      </c>
      <c r="C5513" s="7">
        <v>1.72</v>
      </c>
      <c r="D5513" s="6">
        <f t="shared" si="86"/>
        <v>43496</v>
      </c>
    </row>
    <row r="5514" spans="1:4" x14ac:dyDescent="0.25">
      <c r="A5514" s="6">
        <v>43479</v>
      </c>
      <c r="B5514" s="7">
        <v>1.79</v>
      </c>
      <c r="C5514" s="7">
        <v>1.72</v>
      </c>
      <c r="D5514" s="6">
        <f t="shared" si="86"/>
        <v>43496</v>
      </c>
    </row>
    <row r="5515" spans="1:4" x14ac:dyDescent="0.25">
      <c r="A5515" s="6">
        <v>43480</v>
      </c>
      <c r="B5515" s="7">
        <v>1.79</v>
      </c>
      <c r="C5515" s="7">
        <v>1.72</v>
      </c>
      <c r="D5515" s="6">
        <f t="shared" si="86"/>
        <v>43496</v>
      </c>
    </row>
    <row r="5516" spans="1:4" x14ac:dyDescent="0.25">
      <c r="A5516" s="6">
        <v>43481</v>
      </c>
      <c r="B5516" s="7">
        <v>1.79</v>
      </c>
      <c r="C5516" s="7">
        <v>1.72</v>
      </c>
      <c r="D5516" s="6">
        <f t="shared" si="86"/>
        <v>43496</v>
      </c>
    </row>
    <row r="5517" spans="1:4" x14ac:dyDescent="0.25">
      <c r="A5517" s="6">
        <v>43482</v>
      </c>
      <c r="B5517" s="7">
        <v>1.79</v>
      </c>
      <c r="C5517" s="7">
        <v>1.72</v>
      </c>
      <c r="D5517" s="6">
        <f t="shared" si="86"/>
        <v>43496</v>
      </c>
    </row>
    <row r="5518" spans="1:4" x14ac:dyDescent="0.25">
      <c r="A5518" s="6">
        <v>43483</v>
      </c>
      <c r="B5518" s="7">
        <v>1.79</v>
      </c>
      <c r="C5518" s="7">
        <v>1.72</v>
      </c>
      <c r="D5518" s="6">
        <f t="shared" si="86"/>
        <v>43496</v>
      </c>
    </row>
    <row r="5519" spans="1:4" x14ac:dyDescent="0.25">
      <c r="A5519" s="6">
        <v>43486</v>
      </c>
      <c r="B5519" s="7">
        <v>1.79</v>
      </c>
      <c r="C5519" s="7">
        <v>1.72</v>
      </c>
      <c r="D5519" s="6">
        <f t="shared" si="86"/>
        <v>43496</v>
      </c>
    </row>
    <row r="5520" spans="1:4" x14ac:dyDescent="0.25">
      <c r="A5520" s="6">
        <v>43487</v>
      </c>
      <c r="B5520" s="7">
        <v>1.79</v>
      </c>
      <c r="C5520" s="7">
        <v>1.72</v>
      </c>
      <c r="D5520" s="6">
        <f t="shared" si="86"/>
        <v>43496</v>
      </c>
    </row>
    <row r="5521" spans="1:4" x14ac:dyDescent="0.25">
      <c r="A5521" s="6">
        <v>43488</v>
      </c>
      <c r="B5521" s="7">
        <v>1.79</v>
      </c>
      <c r="C5521" s="7">
        <v>1.72</v>
      </c>
      <c r="D5521" s="6">
        <f t="shared" si="86"/>
        <v>43496</v>
      </c>
    </row>
    <row r="5522" spans="1:4" x14ac:dyDescent="0.25">
      <c r="A5522" s="6">
        <v>43489</v>
      </c>
      <c r="B5522" s="7">
        <v>1.79</v>
      </c>
      <c r="C5522" s="7">
        <v>1.72</v>
      </c>
      <c r="D5522" s="6">
        <f t="shared" si="86"/>
        <v>43496</v>
      </c>
    </row>
    <row r="5523" spans="1:4" x14ac:dyDescent="0.25">
      <c r="A5523" s="6">
        <v>43490</v>
      </c>
      <c r="B5523" s="7">
        <v>1.79</v>
      </c>
      <c r="C5523" s="7">
        <v>1.72</v>
      </c>
      <c r="D5523" s="6">
        <f t="shared" si="86"/>
        <v>43496</v>
      </c>
    </row>
    <row r="5524" spans="1:4" x14ac:dyDescent="0.25">
      <c r="A5524" s="6">
        <v>43493</v>
      </c>
      <c r="B5524" s="7">
        <v>1.79</v>
      </c>
      <c r="C5524" s="7">
        <v>1.72</v>
      </c>
      <c r="D5524" s="6">
        <f t="shared" si="86"/>
        <v>43496</v>
      </c>
    </row>
    <row r="5525" spans="1:4" x14ac:dyDescent="0.25">
      <c r="A5525" s="6">
        <v>43494</v>
      </c>
      <c r="B5525" s="7">
        <v>1.79</v>
      </c>
      <c r="C5525" s="7">
        <v>1.72</v>
      </c>
      <c r="D5525" s="6">
        <f t="shared" si="86"/>
        <v>43496</v>
      </c>
    </row>
    <row r="5526" spans="1:4" x14ac:dyDescent="0.25">
      <c r="A5526" s="6">
        <v>43495</v>
      </c>
      <c r="B5526" s="7">
        <v>1.79</v>
      </c>
      <c r="C5526" s="7">
        <v>1.72</v>
      </c>
      <c r="D5526" s="6">
        <f t="shared" si="86"/>
        <v>43496</v>
      </c>
    </row>
    <row r="5527" spans="1:4" x14ac:dyDescent="0.25">
      <c r="A5527" s="6">
        <v>43496</v>
      </c>
      <c r="B5527" s="7">
        <v>1.79</v>
      </c>
      <c r="C5527" s="7">
        <v>1.72</v>
      </c>
      <c r="D5527" s="6">
        <f t="shared" si="86"/>
        <v>43496</v>
      </c>
    </row>
    <row r="5528" spans="1:4" x14ac:dyDescent="0.25">
      <c r="A5528" s="6">
        <v>43497</v>
      </c>
      <c r="B5528" s="7">
        <v>1.79</v>
      </c>
      <c r="C5528" s="7">
        <v>1.72</v>
      </c>
      <c r="D5528" s="6">
        <f t="shared" si="86"/>
        <v>43524</v>
      </c>
    </row>
    <row r="5529" spans="1:4" x14ac:dyDescent="0.25">
      <c r="A5529" s="6">
        <v>43500</v>
      </c>
      <c r="B5529" s="7">
        <v>1.79</v>
      </c>
      <c r="C5529" s="7">
        <v>1.72</v>
      </c>
      <c r="D5529" s="6">
        <f t="shared" si="86"/>
        <v>43524</v>
      </c>
    </row>
    <row r="5530" spans="1:4" x14ac:dyDescent="0.25">
      <c r="A5530" s="6">
        <v>43501</v>
      </c>
      <c r="B5530" s="7">
        <v>1.79</v>
      </c>
      <c r="C5530" s="7">
        <v>1.72</v>
      </c>
      <c r="D5530" s="6">
        <f t="shared" si="86"/>
        <v>43524</v>
      </c>
    </row>
    <row r="5531" spans="1:4" x14ac:dyDescent="0.25">
      <c r="A5531" s="6">
        <v>43502</v>
      </c>
      <c r="B5531" s="7">
        <v>1.79</v>
      </c>
      <c r="C5531" s="7">
        <v>1.72</v>
      </c>
      <c r="D5531" s="6">
        <f t="shared" si="86"/>
        <v>43524</v>
      </c>
    </row>
    <row r="5532" spans="1:4" x14ac:dyDescent="0.25">
      <c r="A5532" s="6">
        <v>43503</v>
      </c>
      <c r="B5532" s="7">
        <v>1.79</v>
      </c>
      <c r="C5532" s="7">
        <v>1.72</v>
      </c>
      <c r="D5532" s="6">
        <f t="shared" si="86"/>
        <v>43524</v>
      </c>
    </row>
    <row r="5533" spans="1:4" x14ac:dyDescent="0.25">
      <c r="A5533" s="6">
        <v>43504</v>
      </c>
      <c r="B5533" s="7">
        <v>1.79</v>
      </c>
      <c r="C5533" s="7">
        <v>1.72</v>
      </c>
      <c r="D5533" s="6">
        <f t="shared" si="86"/>
        <v>43524</v>
      </c>
    </row>
    <row r="5534" spans="1:4" x14ac:dyDescent="0.25">
      <c r="A5534" s="6">
        <v>43507</v>
      </c>
      <c r="B5534" s="7">
        <v>1.79</v>
      </c>
      <c r="C5534" s="7">
        <v>1.72</v>
      </c>
      <c r="D5534" s="6">
        <f t="shared" si="86"/>
        <v>43524</v>
      </c>
    </row>
    <row r="5535" spans="1:4" x14ac:dyDescent="0.25">
      <c r="A5535" s="6">
        <v>43508</v>
      </c>
      <c r="B5535" s="7">
        <v>1.79</v>
      </c>
      <c r="C5535" s="7">
        <v>1.72</v>
      </c>
      <c r="D5535" s="6">
        <f t="shared" si="86"/>
        <v>43524</v>
      </c>
    </row>
    <row r="5536" spans="1:4" x14ac:dyDescent="0.25">
      <c r="A5536" s="6">
        <v>43509</v>
      </c>
      <c r="B5536" s="7">
        <v>1.79</v>
      </c>
      <c r="C5536" s="7">
        <v>1.72</v>
      </c>
      <c r="D5536" s="6">
        <f t="shared" si="86"/>
        <v>43524</v>
      </c>
    </row>
    <row r="5537" spans="1:4" x14ac:dyDescent="0.25">
      <c r="A5537" s="6">
        <v>43510</v>
      </c>
      <c r="B5537" s="7">
        <v>1.79</v>
      </c>
      <c r="C5537" s="7">
        <v>1.72</v>
      </c>
      <c r="D5537" s="6">
        <f t="shared" si="86"/>
        <v>43524</v>
      </c>
    </row>
    <row r="5538" spans="1:4" x14ac:dyDescent="0.25">
      <c r="A5538" s="6">
        <v>43511</v>
      </c>
      <c r="B5538" s="7">
        <v>1.79</v>
      </c>
      <c r="C5538" s="7">
        <v>1.72</v>
      </c>
      <c r="D5538" s="6">
        <f t="shared" si="86"/>
        <v>43524</v>
      </c>
    </row>
    <row r="5539" spans="1:4" x14ac:dyDescent="0.25">
      <c r="A5539" s="6">
        <v>43514</v>
      </c>
      <c r="B5539" s="7">
        <v>1.79</v>
      </c>
      <c r="C5539" s="7">
        <v>1.72</v>
      </c>
      <c r="D5539" s="6">
        <f t="shared" si="86"/>
        <v>43524</v>
      </c>
    </row>
    <row r="5540" spans="1:4" x14ac:dyDescent="0.25">
      <c r="A5540" s="6">
        <v>43515</v>
      </c>
      <c r="B5540" s="7">
        <v>1.79</v>
      </c>
      <c r="C5540" s="7">
        <v>1.72</v>
      </c>
      <c r="D5540" s="6">
        <f t="shared" si="86"/>
        <v>43524</v>
      </c>
    </row>
    <row r="5541" spans="1:4" x14ac:dyDescent="0.25">
      <c r="A5541" s="6">
        <v>43516</v>
      </c>
      <c r="B5541" s="7">
        <v>1.79</v>
      </c>
      <c r="C5541" s="7">
        <v>1.72</v>
      </c>
      <c r="D5541" s="6">
        <f t="shared" si="86"/>
        <v>43524</v>
      </c>
    </row>
    <row r="5542" spans="1:4" x14ac:dyDescent="0.25">
      <c r="A5542" s="6">
        <v>43517</v>
      </c>
      <c r="B5542" s="7">
        <v>1.79</v>
      </c>
      <c r="C5542" s="7">
        <v>1.72</v>
      </c>
      <c r="D5542" s="6">
        <f t="shared" si="86"/>
        <v>43524</v>
      </c>
    </row>
    <row r="5543" spans="1:4" x14ac:dyDescent="0.25">
      <c r="A5543" s="6">
        <v>43518</v>
      </c>
      <c r="B5543" s="7">
        <v>1.79</v>
      </c>
      <c r="C5543" s="7">
        <v>1.72</v>
      </c>
      <c r="D5543" s="6">
        <f t="shared" si="86"/>
        <v>43524</v>
      </c>
    </row>
    <row r="5544" spans="1:4" x14ac:dyDescent="0.25">
      <c r="A5544" s="6">
        <v>43521</v>
      </c>
      <c r="B5544" s="7">
        <v>1.79</v>
      </c>
      <c r="C5544" s="7">
        <v>1.72</v>
      </c>
      <c r="D5544" s="6">
        <f t="shared" si="86"/>
        <v>43524</v>
      </c>
    </row>
    <row r="5545" spans="1:4" x14ac:dyDescent="0.25">
      <c r="A5545" s="6">
        <v>43522</v>
      </c>
      <c r="B5545" s="7">
        <v>1.79</v>
      </c>
      <c r="C5545" s="7">
        <v>1.72</v>
      </c>
      <c r="D5545" s="6">
        <f t="shared" si="86"/>
        <v>43524</v>
      </c>
    </row>
    <row r="5546" spans="1:4" x14ac:dyDescent="0.25">
      <c r="A5546" s="6">
        <v>43523</v>
      </c>
      <c r="B5546" s="7">
        <v>1.79</v>
      </c>
      <c r="C5546" s="7">
        <v>1.72</v>
      </c>
      <c r="D5546" s="6">
        <f t="shared" si="86"/>
        <v>43524</v>
      </c>
    </row>
    <row r="5547" spans="1:4" x14ac:dyDescent="0.25">
      <c r="A5547" s="6">
        <v>43524</v>
      </c>
      <c r="B5547" s="7">
        <v>1.79</v>
      </c>
      <c r="C5547" s="7">
        <v>1.72</v>
      </c>
      <c r="D5547" s="6">
        <f t="shared" si="86"/>
        <v>43524</v>
      </c>
    </row>
    <row r="5548" spans="1:4" x14ac:dyDescent="0.25">
      <c r="A5548" s="6">
        <v>43525</v>
      </c>
      <c r="B5548" s="7">
        <v>1.79</v>
      </c>
      <c r="C5548" s="7">
        <v>1.72</v>
      </c>
      <c r="D5548" s="6">
        <f t="shared" si="86"/>
        <v>43555</v>
      </c>
    </row>
    <row r="5549" spans="1:4" x14ac:dyDescent="0.25">
      <c r="A5549" s="6">
        <v>43528</v>
      </c>
      <c r="B5549" s="7">
        <v>1.79</v>
      </c>
      <c r="C5549" s="7">
        <v>1.72</v>
      </c>
      <c r="D5549" s="6">
        <f t="shared" si="86"/>
        <v>43555</v>
      </c>
    </row>
    <row r="5550" spans="1:4" x14ac:dyDescent="0.25">
      <c r="A5550" s="6">
        <v>43529</v>
      </c>
      <c r="B5550" s="7">
        <v>1.79</v>
      </c>
      <c r="C5550" s="7">
        <v>1.72</v>
      </c>
      <c r="D5550" s="6">
        <f t="shared" si="86"/>
        <v>43555</v>
      </c>
    </row>
    <row r="5551" spans="1:4" x14ac:dyDescent="0.25">
      <c r="A5551" s="6">
        <v>43530</v>
      </c>
      <c r="B5551" s="7">
        <v>1.79</v>
      </c>
      <c r="C5551" s="7">
        <v>1.72</v>
      </c>
      <c r="D5551" s="6">
        <f t="shared" si="86"/>
        <v>43555</v>
      </c>
    </row>
    <row r="5552" spans="1:4" x14ac:dyDescent="0.25">
      <c r="A5552" s="6">
        <v>43531</v>
      </c>
      <c r="B5552" s="7">
        <v>1.79</v>
      </c>
      <c r="C5552" s="7">
        <v>1.72</v>
      </c>
      <c r="D5552" s="6">
        <f t="shared" si="86"/>
        <v>43555</v>
      </c>
    </row>
    <row r="5553" spans="1:4" x14ac:dyDescent="0.25">
      <c r="A5553" s="6">
        <v>43532</v>
      </c>
      <c r="B5553" s="7">
        <v>1.79</v>
      </c>
      <c r="C5553" s="7">
        <v>1.72</v>
      </c>
      <c r="D5553" s="6">
        <f t="shared" si="86"/>
        <v>43555</v>
      </c>
    </row>
    <row r="5554" spans="1:4" x14ac:dyDescent="0.25">
      <c r="A5554" s="6">
        <v>43535</v>
      </c>
      <c r="B5554" s="7">
        <v>1.79</v>
      </c>
      <c r="C5554" s="7">
        <v>1.72</v>
      </c>
      <c r="D5554" s="6">
        <f t="shared" si="86"/>
        <v>43555</v>
      </c>
    </row>
    <row r="5555" spans="1:4" x14ac:dyDescent="0.25">
      <c r="A5555" s="6">
        <v>43536</v>
      </c>
      <c r="B5555" s="7">
        <v>1.79</v>
      </c>
      <c r="C5555" s="7">
        <v>1.72</v>
      </c>
      <c r="D5555" s="6">
        <f t="shared" si="86"/>
        <v>43555</v>
      </c>
    </row>
    <row r="5556" spans="1:4" x14ac:dyDescent="0.25">
      <c r="A5556" s="6">
        <v>43537</v>
      </c>
      <c r="B5556" s="7">
        <v>1.79</v>
      </c>
      <c r="C5556" s="7">
        <v>1.72</v>
      </c>
      <c r="D5556" s="6">
        <f t="shared" si="86"/>
        <v>43555</v>
      </c>
    </row>
    <row r="5557" spans="1:4" x14ac:dyDescent="0.25">
      <c r="A5557" s="6">
        <v>43538</v>
      </c>
      <c r="B5557" s="7">
        <v>1.79</v>
      </c>
      <c r="C5557" s="7">
        <v>1.72</v>
      </c>
      <c r="D5557" s="6">
        <f t="shared" si="86"/>
        <v>43555</v>
      </c>
    </row>
    <row r="5558" spans="1:4" x14ac:dyDescent="0.25">
      <c r="A5558" s="6">
        <v>43539</v>
      </c>
      <c r="B5558" s="7">
        <v>1.79</v>
      </c>
      <c r="C5558" s="7">
        <v>1.72</v>
      </c>
      <c r="D5558" s="6">
        <f t="shared" si="86"/>
        <v>43555</v>
      </c>
    </row>
    <row r="5559" spans="1:4" x14ac:dyDescent="0.25">
      <c r="A5559" s="6">
        <v>43542</v>
      </c>
      <c r="B5559" s="7">
        <v>1.79</v>
      </c>
      <c r="C5559" s="7">
        <v>1.72</v>
      </c>
      <c r="D5559" s="6">
        <f t="shared" si="86"/>
        <v>43555</v>
      </c>
    </row>
    <row r="5560" spans="1:4" x14ac:dyDescent="0.25">
      <c r="A5560" s="6">
        <v>43543</v>
      </c>
      <c r="B5560" s="7">
        <v>1.79</v>
      </c>
      <c r="C5560" s="7">
        <v>1.72</v>
      </c>
      <c r="D5560" s="6">
        <f t="shared" si="86"/>
        <v>43555</v>
      </c>
    </row>
    <row r="5561" spans="1:4" x14ac:dyDescent="0.25">
      <c r="A5561" s="6">
        <v>43544</v>
      </c>
      <c r="B5561" s="7">
        <v>1.79</v>
      </c>
      <c r="C5561" s="7">
        <v>1.72</v>
      </c>
      <c r="D5561" s="6">
        <f t="shared" si="86"/>
        <v>43555</v>
      </c>
    </row>
    <row r="5562" spans="1:4" x14ac:dyDescent="0.25">
      <c r="A5562" s="6">
        <v>43545</v>
      </c>
      <c r="B5562" s="7">
        <v>1.79</v>
      </c>
      <c r="C5562" s="7">
        <v>1.72</v>
      </c>
      <c r="D5562" s="6">
        <f t="shared" si="86"/>
        <v>43555</v>
      </c>
    </row>
    <row r="5563" spans="1:4" x14ac:dyDescent="0.25">
      <c r="A5563" s="6">
        <v>43546</v>
      </c>
      <c r="B5563" s="7">
        <v>1.79</v>
      </c>
      <c r="C5563" s="7">
        <v>1.72</v>
      </c>
      <c r="D5563" s="6">
        <f t="shared" si="86"/>
        <v>43555</v>
      </c>
    </row>
    <row r="5564" spans="1:4" x14ac:dyDescent="0.25">
      <c r="A5564" s="6">
        <v>43549</v>
      </c>
      <c r="B5564" s="7">
        <v>1.79</v>
      </c>
      <c r="C5564" s="7">
        <v>1.72</v>
      </c>
      <c r="D5564" s="6">
        <f t="shared" si="86"/>
        <v>43555</v>
      </c>
    </row>
    <row r="5565" spans="1:4" x14ac:dyDescent="0.25">
      <c r="A5565" s="6">
        <v>43550</v>
      </c>
      <c r="B5565" s="7">
        <v>1.79</v>
      </c>
      <c r="C5565" s="7">
        <v>1.72</v>
      </c>
      <c r="D5565" s="6">
        <f t="shared" si="86"/>
        <v>43555</v>
      </c>
    </row>
    <row r="5566" spans="1:4" x14ac:dyDescent="0.25">
      <c r="A5566" s="6">
        <v>43551</v>
      </c>
      <c r="B5566" s="7">
        <v>1.79</v>
      </c>
      <c r="C5566" s="7">
        <v>1.72</v>
      </c>
      <c r="D5566" s="6">
        <f t="shared" si="86"/>
        <v>43555</v>
      </c>
    </row>
    <row r="5567" spans="1:4" x14ac:dyDescent="0.25">
      <c r="A5567" s="6">
        <v>43552</v>
      </c>
      <c r="B5567" s="7">
        <v>1.79</v>
      </c>
      <c r="C5567" s="7">
        <v>1.72</v>
      </c>
      <c r="D5567" s="6">
        <f t="shared" si="86"/>
        <v>43555</v>
      </c>
    </row>
    <row r="5568" spans="1:4" x14ac:dyDescent="0.25">
      <c r="A5568" s="6">
        <v>43553</v>
      </c>
      <c r="B5568" s="7">
        <v>1.79</v>
      </c>
      <c r="C5568" s="7">
        <v>1.72</v>
      </c>
      <c r="D5568" s="6">
        <f t="shared" si="86"/>
        <v>43555</v>
      </c>
    </row>
    <row r="5569" spans="1:4" x14ac:dyDescent="0.25">
      <c r="A5569" s="6">
        <v>43556</v>
      </c>
      <c r="B5569" s="7">
        <v>1.79</v>
      </c>
      <c r="C5569" s="7">
        <v>1.72</v>
      </c>
      <c r="D5569" s="6">
        <f t="shared" si="86"/>
        <v>43585</v>
      </c>
    </row>
    <row r="5570" spans="1:4" x14ac:dyDescent="0.25">
      <c r="A5570" s="6">
        <v>43557</v>
      </c>
      <c r="B5570" s="7">
        <v>1.79</v>
      </c>
      <c r="C5570" s="7">
        <v>1.72</v>
      </c>
      <c r="D5570" s="6">
        <f t="shared" si="86"/>
        <v>43585</v>
      </c>
    </row>
    <row r="5571" spans="1:4" x14ac:dyDescent="0.25">
      <c r="A5571" s="6">
        <v>43558</v>
      </c>
      <c r="B5571" s="7">
        <v>1.79</v>
      </c>
      <c r="C5571" s="7">
        <v>1.72</v>
      </c>
      <c r="D5571" s="6">
        <f t="shared" ref="D5571:D5634" si="87">EOMONTH(A5571,0)</f>
        <v>43585</v>
      </c>
    </row>
    <row r="5572" spans="1:4" x14ac:dyDescent="0.25">
      <c r="A5572" s="6">
        <v>43559</v>
      </c>
      <c r="B5572" s="7">
        <v>1.79</v>
      </c>
      <c r="C5572" s="7">
        <v>1.72</v>
      </c>
      <c r="D5572" s="6">
        <f t="shared" si="87"/>
        <v>43585</v>
      </c>
    </row>
    <row r="5573" spans="1:4" x14ac:dyDescent="0.25">
      <c r="A5573" s="6">
        <v>43560</v>
      </c>
      <c r="B5573" s="7">
        <v>1.79</v>
      </c>
      <c r="C5573" s="7">
        <v>1.72</v>
      </c>
      <c r="D5573" s="6">
        <f t="shared" si="87"/>
        <v>43585</v>
      </c>
    </row>
    <row r="5574" spans="1:4" x14ac:dyDescent="0.25">
      <c r="A5574" s="6">
        <v>43563</v>
      </c>
      <c r="B5574" s="7">
        <v>1.79</v>
      </c>
      <c r="C5574" s="7">
        <v>1.72</v>
      </c>
      <c r="D5574" s="6">
        <f t="shared" si="87"/>
        <v>43585</v>
      </c>
    </row>
    <row r="5575" spans="1:4" x14ac:dyDescent="0.25">
      <c r="A5575" s="6">
        <v>43564</v>
      </c>
      <c r="B5575" s="7">
        <v>1.79</v>
      </c>
      <c r="C5575" s="7">
        <v>1.72</v>
      </c>
      <c r="D5575" s="6">
        <f t="shared" si="87"/>
        <v>43585</v>
      </c>
    </row>
    <row r="5576" spans="1:4" x14ac:dyDescent="0.25">
      <c r="A5576" s="6">
        <v>43565</v>
      </c>
      <c r="B5576" s="7">
        <v>1.79</v>
      </c>
      <c r="C5576" s="7">
        <v>1.72</v>
      </c>
      <c r="D5576" s="6">
        <f t="shared" si="87"/>
        <v>43585</v>
      </c>
    </row>
    <row r="5577" spans="1:4" x14ac:dyDescent="0.25">
      <c r="A5577" s="6">
        <v>43566</v>
      </c>
      <c r="B5577" s="7">
        <v>1.79</v>
      </c>
      <c r="C5577" s="7">
        <v>1.72</v>
      </c>
      <c r="D5577" s="6">
        <f t="shared" si="87"/>
        <v>43585</v>
      </c>
    </row>
    <row r="5578" spans="1:4" x14ac:dyDescent="0.25">
      <c r="A5578" s="6">
        <v>43567</v>
      </c>
      <c r="B5578" s="7">
        <v>1.79</v>
      </c>
      <c r="C5578" s="7">
        <v>1.72</v>
      </c>
      <c r="D5578" s="6">
        <f t="shared" si="87"/>
        <v>43585</v>
      </c>
    </row>
    <row r="5579" spans="1:4" x14ac:dyDescent="0.25">
      <c r="A5579" s="6">
        <v>43570</v>
      </c>
      <c r="B5579" s="7">
        <v>1.79</v>
      </c>
      <c r="C5579" s="7">
        <v>1.72</v>
      </c>
      <c r="D5579" s="6">
        <f t="shared" si="87"/>
        <v>43585</v>
      </c>
    </row>
    <row r="5580" spans="1:4" x14ac:dyDescent="0.25">
      <c r="A5580" s="6">
        <v>43571</v>
      </c>
      <c r="B5580" s="7">
        <v>1.79</v>
      </c>
      <c r="C5580" s="7">
        <v>1.72</v>
      </c>
      <c r="D5580" s="6">
        <f t="shared" si="87"/>
        <v>43585</v>
      </c>
    </row>
    <row r="5581" spans="1:4" x14ac:dyDescent="0.25">
      <c r="A5581" s="6">
        <v>43572</v>
      </c>
      <c r="B5581" s="7">
        <v>1.79</v>
      </c>
      <c r="C5581" s="7">
        <v>1.72</v>
      </c>
      <c r="D5581" s="6">
        <f t="shared" si="87"/>
        <v>43585</v>
      </c>
    </row>
    <row r="5582" spans="1:4" x14ac:dyDescent="0.25">
      <c r="A5582" s="6">
        <v>43573</v>
      </c>
      <c r="B5582" s="7">
        <v>1.79</v>
      </c>
      <c r="C5582" s="7">
        <v>1.72</v>
      </c>
      <c r="D5582" s="6">
        <f t="shared" si="87"/>
        <v>43585</v>
      </c>
    </row>
    <row r="5583" spans="1:4" x14ac:dyDescent="0.25">
      <c r="A5583" s="6">
        <v>43578</v>
      </c>
      <c r="B5583" s="7">
        <v>1.79</v>
      </c>
      <c r="C5583" s="7">
        <v>1.72</v>
      </c>
      <c r="D5583" s="6">
        <f t="shared" si="87"/>
        <v>43585</v>
      </c>
    </row>
    <row r="5584" spans="1:4" x14ac:dyDescent="0.25">
      <c r="A5584" s="6">
        <v>43579</v>
      </c>
      <c r="B5584" s="7">
        <v>1.79</v>
      </c>
      <c r="C5584" s="7">
        <v>1.72</v>
      </c>
      <c r="D5584" s="6">
        <f t="shared" si="87"/>
        <v>43585</v>
      </c>
    </row>
    <row r="5585" spans="1:4" x14ac:dyDescent="0.25">
      <c r="A5585" s="6">
        <v>43580</v>
      </c>
      <c r="B5585" s="7">
        <v>1.79</v>
      </c>
      <c r="C5585" s="7">
        <v>1.72</v>
      </c>
      <c r="D5585" s="6">
        <f t="shared" si="87"/>
        <v>43585</v>
      </c>
    </row>
    <row r="5586" spans="1:4" x14ac:dyDescent="0.25">
      <c r="A5586" s="6">
        <v>43581</v>
      </c>
      <c r="B5586" s="7">
        <v>1.79</v>
      </c>
      <c r="C5586" s="7">
        <v>1.72</v>
      </c>
      <c r="D5586" s="6">
        <f t="shared" si="87"/>
        <v>43585</v>
      </c>
    </row>
    <row r="5587" spans="1:4" x14ac:dyDescent="0.25">
      <c r="A5587" s="6">
        <v>43584</v>
      </c>
      <c r="B5587" s="7">
        <v>1.79</v>
      </c>
      <c r="C5587" s="7">
        <v>1.72</v>
      </c>
      <c r="D5587" s="6">
        <f t="shared" si="87"/>
        <v>43585</v>
      </c>
    </row>
    <row r="5588" spans="1:4" x14ac:dyDescent="0.25">
      <c r="A5588" s="6">
        <v>43585</v>
      </c>
      <c r="B5588" s="7">
        <v>1.79</v>
      </c>
      <c r="C5588" s="7">
        <v>1.72</v>
      </c>
      <c r="D5588" s="6">
        <f t="shared" si="87"/>
        <v>43585</v>
      </c>
    </row>
    <row r="5589" spans="1:4" x14ac:dyDescent="0.25">
      <c r="A5589" s="6">
        <v>43587</v>
      </c>
      <c r="B5589" s="7">
        <v>1.79</v>
      </c>
      <c r="C5589" s="7">
        <v>1.72</v>
      </c>
      <c r="D5589" s="6">
        <f t="shared" si="87"/>
        <v>43616</v>
      </c>
    </row>
    <row r="5590" spans="1:4" x14ac:dyDescent="0.25">
      <c r="A5590" s="6">
        <v>43591</v>
      </c>
      <c r="B5590" s="7">
        <v>1.79</v>
      </c>
      <c r="C5590" s="7">
        <v>1.72</v>
      </c>
      <c r="D5590" s="6">
        <f t="shared" si="87"/>
        <v>43616</v>
      </c>
    </row>
    <row r="5591" spans="1:4" x14ac:dyDescent="0.25">
      <c r="A5591" s="6">
        <v>43592</v>
      </c>
      <c r="B5591" s="7">
        <v>1.79</v>
      </c>
      <c r="C5591" s="7">
        <v>1.72</v>
      </c>
      <c r="D5591" s="6">
        <f t="shared" si="87"/>
        <v>43616</v>
      </c>
    </row>
    <row r="5592" spans="1:4" x14ac:dyDescent="0.25">
      <c r="A5592" s="6">
        <v>43593</v>
      </c>
      <c r="B5592" s="7">
        <v>1.79</v>
      </c>
      <c r="C5592" s="7">
        <v>1.72</v>
      </c>
      <c r="D5592" s="6">
        <f t="shared" si="87"/>
        <v>43616</v>
      </c>
    </row>
    <row r="5593" spans="1:4" x14ac:dyDescent="0.25">
      <c r="A5593" s="6">
        <v>43594</v>
      </c>
      <c r="B5593" s="7">
        <v>1.79</v>
      </c>
      <c r="C5593" s="7">
        <v>1.72</v>
      </c>
      <c r="D5593" s="6">
        <f t="shared" si="87"/>
        <v>43616</v>
      </c>
    </row>
    <row r="5594" spans="1:4" x14ac:dyDescent="0.25">
      <c r="A5594" s="6">
        <v>43595</v>
      </c>
      <c r="B5594" s="7">
        <v>1.79</v>
      </c>
      <c r="C5594" s="7">
        <v>1.72</v>
      </c>
      <c r="D5594" s="6">
        <f t="shared" si="87"/>
        <v>43616</v>
      </c>
    </row>
    <row r="5595" spans="1:4" x14ac:dyDescent="0.25">
      <c r="A5595" s="6">
        <v>43598</v>
      </c>
      <c r="B5595" s="7">
        <v>1.79</v>
      </c>
      <c r="C5595" s="7">
        <v>1.72</v>
      </c>
      <c r="D5595" s="6">
        <f t="shared" si="87"/>
        <v>43616</v>
      </c>
    </row>
    <row r="5596" spans="1:4" x14ac:dyDescent="0.25">
      <c r="A5596" s="6">
        <v>43599</v>
      </c>
      <c r="B5596" s="7">
        <v>1.79</v>
      </c>
      <c r="C5596" s="7">
        <v>1.72</v>
      </c>
      <c r="D5596" s="6">
        <f t="shared" si="87"/>
        <v>43616</v>
      </c>
    </row>
    <row r="5597" spans="1:4" x14ac:dyDescent="0.25">
      <c r="A5597" s="6">
        <v>43600</v>
      </c>
      <c r="B5597" s="7">
        <v>1.79</v>
      </c>
      <c r="C5597" s="7">
        <v>1.72</v>
      </c>
      <c r="D5597" s="6">
        <f t="shared" si="87"/>
        <v>43616</v>
      </c>
    </row>
    <row r="5598" spans="1:4" x14ac:dyDescent="0.25">
      <c r="A5598" s="6">
        <v>43601</v>
      </c>
      <c r="B5598" s="7">
        <v>1.79</v>
      </c>
      <c r="C5598" s="7">
        <v>1.72</v>
      </c>
      <c r="D5598" s="6">
        <f t="shared" si="87"/>
        <v>43616</v>
      </c>
    </row>
    <row r="5599" spans="1:4" x14ac:dyDescent="0.25">
      <c r="A5599" s="6">
        <v>43602</v>
      </c>
      <c r="B5599" s="7">
        <v>1.79</v>
      </c>
      <c r="C5599" s="7">
        <v>1.72</v>
      </c>
      <c r="D5599" s="6">
        <f t="shared" si="87"/>
        <v>43616</v>
      </c>
    </row>
    <row r="5600" spans="1:4" x14ac:dyDescent="0.25">
      <c r="A5600" s="6">
        <v>43605</v>
      </c>
      <c r="B5600" s="7">
        <v>1.79</v>
      </c>
      <c r="C5600" s="7">
        <v>1.72</v>
      </c>
      <c r="D5600" s="6">
        <f t="shared" si="87"/>
        <v>43616</v>
      </c>
    </row>
    <row r="5601" spans="1:4" x14ac:dyDescent="0.25">
      <c r="A5601" s="6">
        <v>43606</v>
      </c>
      <c r="B5601" s="7">
        <v>1.79</v>
      </c>
      <c r="C5601" s="7">
        <v>1.72</v>
      </c>
      <c r="D5601" s="6">
        <f t="shared" si="87"/>
        <v>43616</v>
      </c>
    </row>
    <row r="5602" spans="1:4" x14ac:dyDescent="0.25">
      <c r="A5602" s="6">
        <v>43607</v>
      </c>
      <c r="B5602" s="7">
        <v>1.79</v>
      </c>
      <c r="C5602" s="7">
        <v>1.72</v>
      </c>
      <c r="D5602" s="6">
        <f t="shared" si="87"/>
        <v>43616</v>
      </c>
    </row>
    <row r="5603" spans="1:4" x14ac:dyDescent="0.25">
      <c r="A5603" s="6">
        <v>43608</v>
      </c>
      <c r="B5603" s="7">
        <v>1.79</v>
      </c>
      <c r="C5603" s="7">
        <v>1.72</v>
      </c>
      <c r="D5603" s="6">
        <f t="shared" si="87"/>
        <v>43616</v>
      </c>
    </row>
    <row r="5604" spans="1:4" x14ac:dyDescent="0.25">
      <c r="A5604" s="6">
        <v>43609</v>
      </c>
      <c r="B5604" s="7">
        <v>1.79</v>
      </c>
      <c r="C5604" s="7">
        <v>1.72</v>
      </c>
      <c r="D5604" s="6">
        <f t="shared" si="87"/>
        <v>43616</v>
      </c>
    </row>
    <row r="5605" spans="1:4" x14ac:dyDescent="0.25">
      <c r="A5605" s="6">
        <v>43612</v>
      </c>
      <c r="B5605" s="7">
        <v>1.79</v>
      </c>
      <c r="C5605" s="7">
        <v>1.72</v>
      </c>
      <c r="D5605" s="6">
        <f t="shared" si="87"/>
        <v>43616</v>
      </c>
    </row>
    <row r="5606" spans="1:4" x14ac:dyDescent="0.25">
      <c r="A5606" s="6">
        <v>43613</v>
      </c>
      <c r="B5606" s="7">
        <v>1.79</v>
      </c>
      <c r="C5606" s="7">
        <v>1.72</v>
      </c>
      <c r="D5606" s="6">
        <f t="shared" si="87"/>
        <v>43616</v>
      </c>
    </row>
    <row r="5607" spans="1:4" x14ac:dyDescent="0.25">
      <c r="A5607" s="6">
        <v>43614</v>
      </c>
      <c r="B5607" s="7">
        <v>1.79</v>
      </c>
      <c r="C5607" s="7">
        <v>1.72</v>
      </c>
      <c r="D5607" s="6">
        <f t="shared" si="87"/>
        <v>43616</v>
      </c>
    </row>
    <row r="5608" spans="1:4" x14ac:dyDescent="0.25">
      <c r="A5608" s="6">
        <v>43615</v>
      </c>
      <c r="B5608" s="7">
        <v>1.79</v>
      </c>
      <c r="C5608" s="7">
        <v>1.72</v>
      </c>
      <c r="D5608" s="6">
        <f t="shared" si="87"/>
        <v>43616</v>
      </c>
    </row>
    <row r="5609" spans="1:4" x14ac:dyDescent="0.25">
      <c r="A5609" s="6">
        <v>43616</v>
      </c>
      <c r="B5609" s="7">
        <v>1.79</v>
      </c>
      <c r="C5609" s="7">
        <v>1.72</v>
      </c>
      <c r="D5609" s="6">
        <f t="shared" si="87"/>
        <v>43616</v>
      </c>
    </row>
    <row r="5610" spans="1:4" x14ac:dyDescent="0.25">
      <c r="A5610" s="6">
        <v>43619</v>
      </c>
      <c r="B5610" s="7">
        <v>1.79</v>
      </c>
      <c r="C5610" s="7">
        <v>1.72</v>
      </c>
      <c r="D5610" s="6">
        <f t="shared" si="87"/>
        <v>43646</v>
      </c>
    </row>
    <row r="5611" spans="1:4" x14ac:dyDescent="0.25">
      <c r="A5611" s="6">
        <v>43620</v>
      </c>
      <c r="B5611" s="7">
        <v>1.79</v>
      </c>
      <c r="C5611" s="7">
        <v>1.72</v>
      </c>
      <c r="D5611" s="6">
        <f t="shared" si="87"/>
        <v>43646</v>
      </c>
    </row>
    <row r="5612" spans="1:4" x14ac:dyDescent="0.25">
      <c r="A5612" s="6">
        <v>43621</v>
      </c>
      <c r="B5612" s="7">
        <v>1.79</v>
      </c>
      <c r="C5612" s="7">
        <v>1.72</v>
      </c>
      <c r="D5612" s="6">
        <f t="shared" si="87"/>
        <v>43646</v>
      </c>
    </row>
    <row r="5613" spans="1:4" x14ac:dyDescent="0.25">
      <c r="A5613" s="6">
        <v>43622</v>
      </c>
      <c r="B5613" s="7">
        <v>1.79</v>
      </c>
      <c r="C5613" s="7">
        <v>1.72</v>
      </c>
      <c r="D5613" s="6">
        <f t="shared" si="87"/>
        <v>43646</v>
      </c>
    </row>
    <row r="5614" spans="1:4" x14ac:dyDescent="0.25">
      <c r="A5614" s="6">
        <v>43623</v>
      </c>
      <c r="B5614" s="7">
        <v>1.79</v>
      </c>
      <c r="C5614" s="7">
        <v>1.72</v>
      </c>
      <c r="D5614" s="6">
        <f t="shared" si="87"/>
        <v>43646</v>
      </c>
    </row>
    <row r="5615" spans="1:4" x14ac:dyDescent="0.25">
      <c r="A5615" s="6">
        <v>43626</v>
      </c>
      <c r="B5615" s="7">
        <v>1.79</v>
      </c>
      <c r="C5615" s="7">
        <v>1.72</v>
      </c>
      <c r="D5615" s="6">
        <f t="shared" si="87"/>
        <v>43646</v>
      </c>
    </row>
    <row r="5616" spans="1:4" x14ac:dyDescent="0.25">
      <c r="A5616" s="6">
        <v>43627</v>
      </c>
      <c r="B5616" s="7">
        <v>1.79</v>
      </c>
      <c r="C5616" s="7">
        <v>1.72</v>
      </c>
      <c r="D5616" s="6">
        <f t="shared" si="87"/>
        <v>43646</v>
      </c>
    </row>
    <row r="5617" spans="1:4" x14ac:dyDescent="0.25">
      <c r="A5617" s="6">
        <v>43628</v>
      </c>
      <c r="B5617" s="7">
        <v>1.79</v>
      </c>
      <c r="C5617" s="7">
        <v>1.72</v>
      </c>
      <c r="D5617" s="6">
        <f t="shared" si="87"/>
        <v>43646</v>
      </c>
    </row>
    <row r="5618" spans="1:4" x14ac:dyDescent="0.25">
      <c r="A5618" s="6">
        <v>43629</v>
      </c>
      <c r="B5618" s="7">
        <v>1.79</v>
      </c>
      <c r="C5618" s="7">
        <v>1.72</v>
      </c>
      <c r="D5618" s="6">
        <f t="shared" si="87"/>
        <v>43646</v>
      </c>
    </row>
    <row r="5619" spans="1:4" x14ac:dyDescent="0.25">
      <c r="A5619" s="6">
        <v>43630</v>
      </c>
      <c r="B5619" s="7">
        <v>1.79</v>
      </c>
      <c r="C5619" s="7">
        <v>1.72</v>
      </c>
      <c r="D5619" s="6">
        <f t="shared" si="87"/>
        <v>43646</v>
      </c>
    </row>
    <row r="5620" spans="1:4" x14ac:dyDescent="0.25">
      <c r="A5620" s="6">
        <v>43633</v>
      </c>
      <c r="B5620" s="7">
        <v>1.79</v>
      </c>
      <c r="C5620" s="7">
        <v>1.72</v>
      </c>
      <c r="D5620" s="6">
        <f t="shared" si="87"/>
        <v>43646</v>
      </c>
    </row>
    <row r="5621" spans="1:4" x14ac:dyDescent="0.25">
      <c r="A5621" s="6">
        <v>43634</v>
      </c>
      <c r="B5621" s="7">
        <v>1.79</v>
      </c>
      <c r="C5621" s="7">
        <v>1.72</v>
      </c>
      <c r="D5621" s="6">
        <f t="shared" si="87"/>
        <v>43646</v>
      </c>
    </row>
    <row r="5622" spans="1:4" x14ac:dyDescent="0.25">
      <c r="A5622" s="6">
        <v>43635</v>
      </c>
      <c r="B5622" s="7">
        <v>1.79</v>
      </c>
      <c r="C5622" s="7">
        <v>1.72</v>
      </c>
      <c r="D5622" s="6">
        <f t="shared" si="87"/>
        <v>43646</v>
      </c>
    </row>
    <row r="5623" spans="1:4" x14ac:dyDescent="0.25">
      <c r="A5623" s="6">
        <v>43637</v>
      </c>
      <c r="B5623" s="7">
        <v>1.79</v>
      </c>
      <c r="C5623" s="7">
        <v>1.72</v>
      </c>
      <c r="D5623" s="6">
        <f t="shared" si="87"/>
        <v>43646</v>
      </c>
    </row>
    <row r="5624" spans="1:4" x14ac:dyDescent="0.25">
      <c r="A5624" s="6">
        <v>43640</v>
      </c>
      <c r="B5624" s="7">
        <v>1.79</v>
      </c>
      <c r="C5624" s="7">
        <v>1.72</v>
      </c>
      <c r="D5624" s="6">
        <f t="shared" si="87"/>
        <v>43646</v>
      </c>
    </row>
    <row r="5625" spans="1:4" x14ac:dyDescent="0.25">
      <c r="A5625" s="6">
        <v>43641</v>
      </c>
      <c r="B5625" s="7">
        <v>1.79</v>
      </c>
      <c r="C5625" s="7">
        <v>1.72</v>
      </c>
      <c r="D5625" s="6">
        <f t="shared" si="87"/>
        <v>43646</v>
      </c>
    </row>
    <row r="5626" spans="1:4" x14ac:dyDescent="0.25">
      <c r="A5626" s="6">
        <v>43642</v>
      </c>
      <c r="B5626" s="7">
        <v>1.79</v>
      </c>
      <c r="C5626" s="7">
        <v>1.72</v>
      </c>
      <c r="D5626" s="6">
        <f t="shared" si="87"/>
        <v>43646</v>
      </c>
    </row>
    <row r="5627" spans="1:4" x14ac:dyDescent="0.25">
      <c r="A5627" s="6">
        <v>43643</v>
      </c>
      <c r="B5627" s="7">
        <v>1.79</v>
      </c>
      <c r="C5627" s="7">
        <v>1.72</v>
      </c>
      <c r="D5627" s="6">
        <f t="shared" si="87"/>
        <v>43646</v>
      </c>
    </row>
    <row r="5628" spans="1:4" x14ac:dyDescent="0.25">
      <c r="A5628" s="6">
        <v>43644</v>
      </c>
      <c r="B5628" s="7">
        <v>1.79</v>
      </c>
      <c r="C5628" s="7">
        <v>1.72</v>
      </c>
      <c r="D5628" s="6">
        <f t="shared" si="87"/>
        <v>43646</v>
      </c>
    </row>
    <row r="5629" spans="1:4" x14ac:dyDescent="0.25">
      <c r="A5629" s="6">
        <v>43647</v>
      </c>
      <c r="B5629" s="7">
        <v>1.79</v>
      </c>
      <c r="C5629" s="7">
        <v>1.72</v>
      </c>
      <c r="D5629" s="6">
        <f t="shared" si="87"/>
        <v>43677</v>
      </c>
    </row>
    <row r="5630" spans="1:4" x14ac:dyDescent="0.25">
      <c r="A5630" s="6">
        <v>43648</v>
      </c>
      <c r="B5630" s="7">
        <v>1.79</v>
      </c>
      <c r="C5630" s="7">
        <v>1.72</v>
      </c>
      <c r="D5630" s="6">
        <f t="shared" si="87"/>
        <v>43677</v>
      </c>
    </row>
    <row r="5631" spans="1:4" x14ac:dyDescent="0.25">
      <c r="A5631" s="6">
        <v>43649</v>
      </c>
      <c r="B5631" s="7">
        <v>1.79</v>
      </c>
      <c r="C5631" s="7">
        <v>1.72</v>
      </c>
      <c r="D5631" s="6">
        <f t="shared" si="87"/>
        <v>43677</v>
      </c>
    </row>
    <row r="5632" spans="1:4" x14ac:dyDescent="0.25">
      <c r="A5632" s="6">
        <v>43650</v>
      </c>
      <c r="B5632" s="7">
        <v>1.79</v>
      </c>
      <c r="C5632" s="7">
        <v>1.72</v>
      </c>
      <c r="D5632" s="6">
        <f t="shared" si="87"/>
        <v>43677</v>
      </c>
    </row>
    <row r="5633" spans="1:4" x14ac:dyDescent="0.25">
      <c r="A5633" s="6">
        <v>43651</v>
      </c>
      <c r="B5633" s="7">
        <v>1.79</v>
      </c>
      <c r="C5633" s="7">
        <v>1.72</v>
      </c>
      <c r="D5633" s="6">
        <f t="shared" si="87"/>
        <v>43677</v>
      </c>
    </row>
    <row r="5634" spans="1:4" x14ac:dyDescent="0.25">
      <c r="A5634" s="6">
        <v>43654</v>
      </c>
      <c r="B5634" s="7">
        <v>1.79</v>
      </c>
      <c r="C5634" s="7">
        <v>1.72</v>
      </c>
      <c r="D5634" s="6">
        <f t="shared" si="87"/>
        <v>43677</v>
      </c>
    </row>
    <row r="5635" spans="1:4" x14ac:dyDescent="0.25">
      <c r="A5635" s="6">
        <v>43655</v>
      </c>
      <c r="B5635" s="7">
        <v>1.79</v>
      </c>
      <c r="C5635" s="7">
        <v>1.72</v>
      </c>
      <c r="D5635" s="6">
        <f t="shared" ref="D5635:D5698" si="88">EOMONTH(A5635,0)</f>
        <v>43677</v>
      </c>
    </row>
    <row r="5636" spans="1:4" x14ac:dyDescent="0.25">
      <c r="A5636" s="6">
        <v>43656</v>
      </c>
      <c r="B5636" s="7">
        <v>1.79</v>
      </c>
      <c r="C5636" s="7">
        <v>1.72</v>
      </c>
      <c r="D5636" s="6">
        <f t="shared" si="88"/>
        <v>43677</v>
      </c>
    </row>
    <row r="5637" spans="1:4" x14ac:dyDescent="0.25">
      <c r="A5637" s="6">
        <v>43657</v>
      </c>
      <c r="B5637" s="7">
        <v>1.79</v>
      </c>
      <c r="C5637" s="7">
        <v>1.72</v>
      </c>
      <c r="D5637" s="6">
        <f t="shared" si="88"/>
        <v>43677</v>
      </c>
    </row>
    <row r="5638" spans="1:4" x14ac:dyDescent="0.25">
      <c r="A5638" s="6">
        <v>43658</v>
      </c>
      <c r="B5638" s="7">
        <v>1.79</v>
      </c>
      <c r="C5638" s="7">
        <v>1.72</v>
      </c>
      <c r="D5638" s="6">
        <f t="shared" si="88"/>
        <v>43677</v>
      </c>
    </row>
    <row r="5639" spans="1:4" x14ac:dyDescent="0.25">
      <c r="A5639" s="6">
        <v>43661</v>
      </c>
      <c r="B5639" s="7">
        <v>1.79</v>
      </c>
      <c r="C5639" s="7">
        <v>1.72</v>
      </c>
      <c r="D5639" s="6">
        <f t="shared" si="88"/>
        <v>43677</v>
      </c>
    </row>
    <row r="5640" spans="1:4" x14ac:dyDescent="0.25">
      <c r="A5640" s="6">
        <v>43662</v>
      </c>
      <c r="B5640" s="7">
        <v>1.79</v>
      </c>
      <c r="C5640" s="7">
        <v>1.72</v>
      </c>
      <c r="D5640" s="6">
        <f t="shared" si="88"/>
        <v>43677</v>
      </c>
    </row>
    <row r="5641" spans="1:4" x14ac:dyDescent="0.25">
      <c r="A5641" s="6">
        <v>43663</v>
      </c>
      <c r="B5641" s="7">
        <v>1.79</v>
      </c>
      <c r="C5641" s="7">
        <v>1.72</v>
      </c>
      <c r="D5641" s="6">
        <f t="shared" si="88"/>
        <v>43677</v>
      </c>
    </row>
    <row r="5642" spans="1:4" x14ac:dyDescent="0.25">
      <c r="A5642" s="6">
        <v>43664</v>
      </c>
      <c r="B5642" s="7">
        <v>1.79</v>
      </c>
      <c r="C5642" s="7">
        <v>1.72</v>
      </c>
      <c r="D5642" s="6">
        <f t="shared" si="88"/>
        <v>43677</v>
      </c>
    </row>
    <row r="5643" spans="1:4" x14ac:dyDescent="0.25">
      <c r="A5643" s="6">
        <v>43665</v>
      </c>
      <c r="B5643" s="7">
        <v>1.79</v>
      </c>
      <c r="C5643" s="7">
        <v>1.72</v>
      </c>
      <c r="D5643" s="6">
        <f t="shared" si="88"/>
        <v>43677</v>
      </c>
    </row>
    <row r="5644" spans="1:4" x14ac:dyDescent="0.25">
      <c r="A5644" s="6">
        <v>43668</v>
      </c>
      <c r="B5644" s="7">
        <v>1.79</v>
      </c>
      <c r="C5644" s="7">
        <v>1.72</v>
      </c>
      <c r="D5644" s="6">
        <f t="shared" si="88"/>
        <v>43677</v>
      </c>
    </row>
    <row r="5645" spans="1:4" x14ac:dyDescent="0.25">
      <c r="A5645" s="6">
        <v>43669</v>
      </c>
      <c r="B5645" s="7">
        <v>1.79</v>
      </c>
      <c r="C5645" s="7">
        <v>1.72</v>
      </c>
      <c r="D5645" s="6">
        <f t="shared" si="88"/>
        <v>43677</v>
      </c>
    </row>
    <row r="5646" spans="1:4" x14ac:dyDescent="0.25">
      <c r="A5646" s="6">
        <v>43670</v>
      </c>
      <c r="B5646" s="7">
        <v>1.79</v>
      </c>
      <c r="C5646" s="7">
        <v>1.72</v>
      </c>
      <c r="D5646" s="6">
        <f t="shared" si="88"/>
        <v>43677</v>
      </c>
    </row>
    <row r="5647" spans="1:4" x14ac:dyDescent="0.25">
      <c r="A5647" s="6">
        <v>43671</v>
      </c>
      <c r="B5647" s="7">
        <v>1.79</v>
      </c>
      <c r="C5647" s="7">
        <v>1.72</v>
      </c>
      <c r="D5647" s="6">
        <f t="shared" si="88"/>
        <v>43677</v>
      </c>
    </row>
    <row r="5648" spans="1:4" x14ac:dyDescent="0.25">
      <c r="A5648" s="6">
        <v>43672</v>
      </c>
      <c r="B5648" s="7">
        <v>1.79</v>
      </c>
      <c r="C5648" s="7">
        <v>1.72</v>
      </c>
      <c r="D5648" s="6">
        <f t="shared" si="88"/>
        <v>43677</v>
      </c>
    </row>
    <row r="5649" spans="1:4" x14ac:dyDescent="0.25">
      <c r="A5649" s="6">
        <v>43675</v>
      </c>
      <c r="B5649" s="7">
        <v>1.79</v>
      </c>
      <c r="C5649" s="7">
        <v>1.72</v>
      </c>
      <c r="D5649" s="6">
        <f t="shared" si="88"/>
        <v>43677</v>
      </c>
    </row>
    <row r="5650" spans="1:4" x14ac:dyDescent="0.25">
      <c r="A5650" s="6">
        <v>43676</v>
      </c>
      <c r="B5650" s="7">
        <v>1.79</v>
      </c>
      <c r="C5650" s="7">
        <v>1.72</v>
      </c>
      <c r="D5650" s="6">
        <f t="shared" si="88"/>
        <v>43677</v>
      </c>
    </row>
    <row r="5651" spans="1:4" x14ac:dyDescent="0.25">
      <c r="A5651" s="6">
        <v>43677</v>
      </c>
      <c r="B5651" s="7">
        <v>1.79</v>
      </c>
      <c r="C5651" s="7">
        <v>1.72</v>
      </c>
      <c r="D5651" s="6">
        <f t="shared" si="88"/>
        <v>43677</v>
      </c>
    </row>
    <row r="5652" spans="1:4" x14ac:dyDescent="0.25">
      <c r="A5652" s="6">
        <v>43678</v>
      </c>
      <c r="B5652" s="7">
        <v>1.79</v>
      </c>
      <c r="C5652" s="7">
        <v>1.72</v>
      </c>
      <c r="D5652" s="6">
        <f t="shared" si="88"/>
        <v>43708</v>
      </c>
    </row>
    <row r="5653" spans="1:4" x14ac:dyDescent="0.25">
      <c r="A5653" s="6">
        <v>43679</v>
      </c>
      <c r="B5653" s="7">
        <v>1.79</v>
      </c>
      <c r="C5653" s="7">
        <v>1.72</v>
      </c>
      <c r="D5653" s="6">
        <f t="shared" si="88"/>
        <v>43708</v>
      </c>
    </row>
    <row r="5654" spans="1:4" x14ac:dyDescent="0.25">
      <c r="A5654" s="6">
        <v>43682</v>
      </c>
      <c r="B5654" s="7">
        <v>1.79</v>
      </c>
      <c r="C5654" s="7">
        <v>1.72</v>
      </c>
      <c r="D5654" s="6">
        <f t="shared" si="88"/>
        <v>43708</v>
      </c>
    </row>
    <row r="5655" spans="1:4" x14ac:dyDescent="0.25">
      <c r="A5655" s="6">
        <v>43683</v>
      </c>
      <c r="B5655" s="7">
        <v>1.79</v>
      </c>
      <c r="C5655" s="7">
        <v>1.72</v>
      </c>
      <c r="D5655" s="6">
        <f t="shared" si="88"/>
        <v>43708</v>
      </c>
    </row>
    <row r="5656" spans="1:4" x14ac:dyDescent="0.25">
      <c r="A5656" s="6">
        <v>43684</v>
      </c>
      <c r="B5656" s="7">
        <v>1.79</v>
      </c>
      <c r="C5656" s="7">
        <v>1.72</v>
      </c>
      <c r="D5656" s="6">
        <f t="shared" si="88"/>
        <v>43708</v>
      </c>
    </row>
    <row r="5657" spans="1:4" x14ac:dyDescent="0.25">
      <c r="A5657" s="6">
        <v>43685</v>
      </c>
      <c r="B5657" s="7">
        <v>1.79</v>
      </c>
      <c r="C5657" s="7">
        <v>1.72</v>
      </c>
      <c r="D5657" s="6">
        <f t="shared" si="88"/>
        <v>43708</v>
      </c>
    </row>
    <row r="5658" spans="1:4" x14ac:dyDescent="0.25">
      <c r="A5658" s="6">
        <v>43686</v>
      </c>
      <c r="B5658" s="7">
        <v>1.79</v>
      </c>
      <c r="C5658" s="7">
        <v>1.72</v>
      </c>
      <c r="D5658" s="6">
        <f t="shared" si="88"/>
        <v>43708</v>
      </c>
    </row>
    <row r="5659" spans="1:4" x14ac:dyDescent="0.25">
      <c r="A5659" s="6">
        <v>43689</v>
      </c>
      <c r="B5659" s="7">
        <v>1.79</v>
      </c>
      <c r="C5659" s="7">
        <v>1.72</v>
      </c>
      <c r="D5659" s="6">
        <f t="shared" si="88"/>
        <v>43708</v>
      </c>
    </row>
    <row r="5660" spans="1:4" x14ac:dyDescent="0.25">
      <c r="A5660" s="6">
        <v>43690</v>
      </c>
      <c r="B5660" s="7">
        <v>1.79</v>
      </c>
      <c r="C5660" s="7">
        <v>1.72</v>
      </c>
      <c r="D5660" s="6">
        <f t="shared" si="88"/>
        <v>43708</v>
      </c>
    </row>
    <row r="5661" spans="1:4" x14ac:dyDescent="0.25">
      <c r="A5661" s="6">
        <v>43691</v>
      </c>
      <c r="B5661" s="7">
        <v>1.79</v>
      </c>
      <c r="C5661" s="7">
        <v>1.72</v>
      </c>
      <c r="D5661" s="6">
        <f t="shared" si="88"/>
        <v>43708</v>
      </c>
    </row>
    <row r="5662" spans="1:4" x14ac:dyDescent="0.25">
      <c r="A5662" s="6">
        <v>43693</v>
      </c>
      <c r="B5662" s="7">
        <v>1.79</v>
      </c>
      <c r="C5662" s="7">
        <v>1.72</v>
      </c>
      <c r="D5662" s="6">
        <f t="shared" si="88"/>
        <v>43708</v>
      </c>
    </row>
    <row r="5663" spans="1:4" x14ac:dyDescent="0.25">
      <c r="A5663" s="6">
        <v>43696</v>
      </c>
      <c r="B5663" s="7">
        <v>1.79</v>
      </c>
      <c r="C5663" s="7">
        <v>1.72</v>
      </c>
      <c r="D5663" s="6">
        <f t="shared" si="88"/>
        <v>43708</v>
      </c>
    </row>
    <row r="5664" spans="1:4" x14ac:dyDescent="0.25">
      <c r="A5664" s="6">
        <v>43697</v>
      </c>
      <c r="B5664" s="7">
        <v>1.79</v>
      </c>
      <c r="C5664" s="7">
        <v>1.72</v>
      </c>
      <c r="D5664" s="6">
        <f t="shared" si="88"/>
        <v>43708</v>
      </c>
    </row>
    <row r="5665" spans="1:4" x14ac:dyDescent="0.25">
      <c r="A5665" s="6">
        <v>43698</v>
      </c>
      <c r="B5665" s="7">
        <v>1.79</v>
      </c>
      <c r="C5665" s="7">
        <v>1.72</v>
      </c>
      <c r="D5665" s="6">
        <f t="shared" si="88"/>
        <v>43708</v>
      </c>
    </row>
    <row r="5666" spans="1:4" x14ac:dyDescent="0.25">
      <c r="A5666" s="6">
        <v>43699</v>
      </c>
      <c r="B5666" s="7">
        <v>1.79</v>
      </c>
      <c r="C5666" s="7">
        <v>1.72</v>
      </c>
      <c r="D5666" s="6">
        <f t="shared" si="88"/>
        <v>43708</v>
      </c>
    </row>
    <row r="5667" spans="1:4" x14ac:dyDescent="0.25">
      <c r="A5667" s="6">
        <v>43700</v>
      </c>
      <c r="B5667" s="7">
        <v>1.79</v>
      </c>
      <c r="C5667" s="7">
        <v>1.72</v>
      </c>
      <c r="D5667" s="6">
        <f t="shared" si="88"/>
        <v>43708</v>
      </c>
    </row>
    <row r="5668" spans="1:4" x14ac:dyDescent="0.25">
      <c r="A5668" s="6">
        <v>43703</v>
      </c>
      <c r="B5668" s="7">
        <v>1.79</v>
      </c>
      <c r="C5668" s="7">
        <v>1.72</v>
      </c>
      <c r="D5668" s="6">
        <f t="shared" si="88"/>
        <v>43708</v>
      </c>
    </row>
    <row r="5669" spans="1:4" x14ac:dyDescent="0.25">
      <c r="A5669" s="6">
        <v>43704</v>
      </c>
      <c r="B5669" s="7">
        <v>1.79</v>
      </c>
      <c r="C5669" s="7">
        <v>1.72</v>
      </c>
      <c r="D5669" s="6">
        <f t="shared" si="88"/>
        <v>43708</v>
      </c>
    </row>
    <row r="5670" spans="1:4" x14ac:dyDescent="0.25">
      <c r="A5670" s="6">
        <v>43705</v>
      </c>
      <c r="B5670" s="7">
        <v>1.79</v>
      </c>
      <c r="C5670" s="7">
        <v>1.72</v>
      </c>
      <c r="D5670" s="6">
        <f t="shared" si="88"/>
        <v>43708</v>
      </c>
    </row>
    <row r="5671" spans="1:4" x14ac:dyDescent="0.25">
      <c r="A5671" s="6">
        <v>43706</v>
      </c>
      <c r="B5671" s="7">
        <v>1.79</v>
      </c>
      <c r="C5671" s="7">
        <v>1.72</v>
      </c>
      <c r="D5671" s="6">
        <f t="shared" si="88"/>
        <v>43708</v>
      </c>
    </row>
    <row r="5672" spans="1:4" x14ac:dyDescent="0.25">
      <c r="A5672" s="6">
        <v>43707</v>
      </c>
      <c r="B5672" s="7">
        <v>1.79</v>
      </c>
      <c r="C5672" s="7">
        <v>1.72</v>
      </c>
      <c r="D5672" s="6">
        <f t="shared" si="88"/>
        <v>43708</v>
      </c>
    </row>
    <row r="5673" spans="1:4" x14ac:dyDescent="0.25">
      <c r="A5673" s="6">
        <v>43710</v>
      </c>
      <c r="B5673" s="7">
        <v>1.79</v>
      </c>
      <c r="C5673" s="7">
        <v>1.72</v>
      </c>
      <c r="D5673" s="6">
        <f t="shared" si="88"/>
        <v>43738</v>
      </c>
    </row>
    <row r="5674" spans="1:4" x14ac:dyDescent="0.25">
      <c r="A5674" s="6">
        <v>43711</v>
      </c>
      <c r="B5674" s="7">
        <v>1.79</v>
      </c>
      <c r="C5674" s="7">
        <v>1.72</v>
      </c>
      <c r="D5674" s="6">
        <f t="shared" si="88"/>
        <v>43738</v>
      </c>
    </row>
    <row r="5675" spans="1:4" x14ac:dyDescent="0.25">
      <c r="A5675" s="6">
        <v>43712</v>
      </c>
      <c r="B5675" s="7">
        <v>1.79</v>
      </c>
      <c r="C5675" s="7">
        <v>1.72</v>
      </c>
      <c r="D5675" s="6">
        <f t="shared" si="88"/>
        <v>43738</v>
      </c>
    </row>
    <row r="5676" spans="1:4" x14ac:dyDescent="0.25">
      <c r="A5676" s="6">
        <v>43713</v>
      </c>
      <c r="B5676" s="7">
        <v>1.79</v>
      </c>
      <c r="C5676" s="7">
        <v>1.72</v>
      </c>
      <c r="D5676" s="6">
        <f t="shared" si="88"/>
        <v>43738</v>
      </c>
    </row>
    <row r="5677" spans="1:4" x14ac:dyDescent="0.25">
      <c r="A5677" s="6">
        <v>43714</v>
      </c>
      <c r="B5677" s="7">
        <v>1.79</v>
      </c>
      <c r="C5677" s="7">
        <v>1.72</v>
      </c>
      <c r="D5677" s="6">
        <f t="shared" si="88"/>
        <v>43738</v>
      </c>
    </row>
    <row r="5678" spans="1:4" x14ac:dyDescent="0.25">
      <c r="A5678" s="6">
        <v>43717</v>
      </c>
      <c r="B5678" s="7">
        <v>1.79</v>
      </c>
      <c r="C5678" s="7">
        <v>1.72</v>
      </c>
      <c r="D5678" s="6">
        <f t="shared" si="88"/>
        <v>43738</v>
      </c>
    </row>
    <row r="5679" spans="1:4" x14ac:dyDescent="0.25">
      <c r="A5679" s="6">
        <v>43718</v>
      </c>
      <c r="B5679" s="7">
        <v>1.79</v>
      </c>
      <c r="C5679" s="7">
        <v>1.72</v>
      </c>
      <c r="D5679" s="6">
        <f t="shared" si="88"/>
        <v>43738</v>
      </c>
    </row>
    <row r="5680" spans="1:4" x14ac:dyDescent="0.25">
      <c r="A5680" s="6">
        <v>43719</v>
      </c>
      <c r="B5680" s="7">
        <v>1.79</v>
      </c>
      <c r="C5680" s="7">
        <v>1.72</v>
      </c>
      <c r="D5680" s="6">
        <f t="shared" si="88"/>
        <v>43738</v>
      </c>
    </row>
    <row r="5681" spans="1:4" x14ac:dyDescent="0.25">
      <c r="A5681" s="6">
        <v>43720</v>
      </c>
      <c r="B5681" s="7">
        <v>1.79</v>
      </c>
      <c r="C5681" s="7">
        <v>1.72</v>
      </c>
      <c r="D5681" s="6">
        <f t="shared" si="88"/>
        <v>43738</v>
      </c>
    </row>
    <row r="5682" spans="1:4" x14ac:dyDescent="0.25">
      <c r="A5682" s="6">
        <v>43721</v>
      </c>
      <c r="B5682" s="7">
        <v>1.79</v>
      </c>
      <c r="C5682" s="7">
        <v>1.72</v>
      </c>
      <c r="D5682" s="6">
        <f t="shared" si="88"/>
        <v>43738</v>
      </c>
    </row>
    <row r="5683" spans="1:4" x14ac:dyDescent="0.25">
      <c r="A5683" s="6">
        <v>43724</v>
      </c>
      <c r="B5683" s="7">
        <v>1.79</v>
      </c>
      <c r="C5683" s="7">
        <v>1.72</v>
      </c>
      <c r="D5683" s="6">
        <f t="shared" si="88"/>
        <v>43738</v>
      </c>
    </row>
    <row r="5684" spans="1:4" x14ac:dyDescent="0.25">
      <c r="A5684" s="6">
        <v>43725</v>
      </c>
      <c r="B5684" s="7">
        <v>1.79</v>
      </c>
      <c r="C5684" s="7">
        <v>1.72</v>
      </c>
      <c r="D5684" s="6">
        <f t="shared" si="88"/>
        <v>43738</v>
      </c>
    </row>
    <row r="5685" spans="1:4" x14ac:dyDescent="0.25">
      <c r="A5685" s="6">
        <v>43726</v>
      </c>
      <c r="B5685" s="7">
        <v>1.79</v>
      </c>
      <c r="C5685" s="7">
        <v>1.72</v>
      </c>
      <c r="D5685" s="6">
        <f t="shared" si="88"/>
        <v>43738</v>
      </c>
    </row>
    <row r="5686" spans="1:4" x14ac:dyDescent="0.25">
      <c r="A5686" s="6">
        <v>43727</v>
      </c>
      <c r="B5686" s="7">
        <v>1.79</v>
      </c>
      <c r="C5686" s="7">
        <v>1.72</v>
      </c>
      <c r="D5686" s="6">
        <f t="shared" si="88"/>
        <v>43738</v>
      </c>
    </row>
    <row r="5687" spans="1:4" x14ac:dyDescent="0.25">
      <c r="A5687" s="6">
        <v>43728</v>
      </c>
      <c r="B5687" s="7">
        <v>1.79</v>
      </c>
      <c r="C5687" s="7">
        <v>1.72</v>
      </c>
      <c r="D5687" s="6">
        <f t="shared" si="88"/>
        <v>43738</v>
      </c>
    </row>
    <row r="5688" spans="1:4" x14ac:dyDescent="0.25">
      <c r="A5688" s="6">
        <v>43731</v>
      </c>
      <c r="B5688" s="7">
        <v>1.79</v>
      </c>
      <c r="C5688" s="7">
        <v>1.72</v>
      </c>
      <c r="D5688" s="6">
        <f t="shared" si="88"/>
        <v>43738</v>
      </c>
    </row>
    <row r="5689" spans="1:4" x14ac:dyDescent="0.25">
      <c r="A5689" s="6">
        <v>43732</v>
      </c>
      <c r="B5689" s="7">
        <v>1.79</v>
      </c>
      <c r="C5689" s="7">
        <v>1.72</v>
      </c>
      <c r="D5689" s="6">
        <f t="shared" si="88"/>
        <v>43738</v>
      </c>
    </row>
    <row r="5690" spans="1:4" x14ac:dyDescent="0.25">
      <c r="A5690" s="6">
        <v>43733</v>
      </c>
      <c r="B5690" s="7">
        <v>1.79</v>
      </c>
      <c r="C5690" s="7">
        <v>1.72</v>
      </c>
      <c r="D5690" s="6">
        <f t="shared" si="88"/>
        <v>43738</v>
      </c>
    </row>
    <row r="5691" spans="1:4" x14ac:dyDescent="0.25">
      <c r="A5691" s="6">
        <v>43734</v>
      </c>
      <c r="B5691" s="7">
        <v>1.79</v>
      </c>
      <c r="C5691" s="7">
        <v>1.72</v>
      </c>
      <c r="D5691" s="6">
        <f t="shared" si="88"/>
        <v>43738</v>
      </c>
    </row>
    <row r="5692" spans="1:4" x14ac:dyDescent="0.25">
      <c r="A5692" s="6">
        <v>43735</v>
      </c>
      <c r="B5692" s="7">
        <v>1.79</v>
      </c>
      <c r="C5692" s="7">
        <v>1.72</v>
      </c>
      <c r="D5692" s="6">
        <f t="shared" si="88"/>
        <v>43738</v>
      </c>
    </row>
    <row r="5693" spans="1:4" x14ac:dyDescent="0.25">
      <c r="A5693" s="6">
        <v>43738</v>
      </c>
      <c r="B5693" s="7">
        <v>1.79</v>
      </c>
      <c r="C5693" s="7">
        <v>1.72</v>
      </c>
      <c r="D5693" s="6">
        <f t="shared" si="88"/>
        <v>43738</v>
      </c>
    </row>
    <row r="5694" spans="1:4" x14ac:dyDescent="0.25">
      <c r="A5694" s="6">
        <v>43739</v>
      </c>
      <c r="B5694" s="7">
        <v>1.79</v>
      </c>
      <c r="C5694" s="7">
        <v>1.72</v>
      </c>
      <c r="D5694" s="6">
        <f t="shared" si="88"/>
        <v>43769</v>
      </c>
    </row>
    <row r="5695" spans="1:4" x14ac:dyDescent="0.25">
      <c r="A5695" s="6">
        <v>43740</v>
      </c>
      <c r="B5695" s="7">
        <v>1.79</v>
      </c>
      <c r="C5695" s="7">
        <v>1.72</v>
      </c>
      <c r="D5695" s="6">
        <f t="shared" si="88"/>
        <v>43769</v>
      </c>
    </row>
    <row r="5696" spans="1:4" x14ac:dyDescent="0.25">
      <c r="A5696" s="6">
        <v>43741</v>
      </c>
      <c r="B5696" s="7">
        <v>1.79</v>
      </c>
      <c r="C5696" s="7">
        <v>1.72</v>
      </c>
      <c r="D5696" s="6">
        <f t="shared" si="88"/>
        <v>43769</v>
      </c>
    </row>
    <row r="5697" spans="1:4" x14ac:dyDescent="0.25">
      <c r="A5697" s="6">
        <v>43742</v>
      </c>
      <c r="B5697" s="7">
        <v>1.79</v>
      </c>
      <c r="C5697" s="7">
        <v>1.72</v>
      </c>
      <c r="D5697" s="6">
        <f t="shared" si="88"/>
        <v>43769</v>
      </c>
    </row>
    <row r="5698" spans="1:4" x14ac:dyDescent="0.25">
      <c r="A5698" s="6">
        <v>43745</v>
      </c>
      <c r="B5698" s="7">
        <v>1.79</v>
      </c>
      <c r="C5698" s="7">
        <v>1.72</v>
      </c>
      <c r="D5698" s="6">
        <f t="shared" si="88"/>
        <v>43769</v>
      </c>
    </row>
    <row r="5699" spans="1:4" x14ac:dyDescent="0.25">
      <c r="A5699" s="6">
        <v>43746</v>
      </c>
      <c r="B5699" s="7">
        <v>1.79</v>
      </c>
      <c r="C5699" s="7">
        <v>1.72</v>
      </c>
      <c r="D5699" s="6">
        <f t="shared" ref="D5699:D5762" si="89">EOMONTH(A5699,0)</f>
        <v>43769</v>
      </c>
    </row>
    <row r="5700" spans="1:4" x14ac:dyDescent="0.25">
      <c r="A5700" s="6">
        <v>43747</v>
      </c>
      <c r="B5700" s="7">
        <v>1.79</v>
      </c>
      <c r="C5700" s="7">
        <v>1.72</v>
      </c>
      <c r="D5700" s="6">
        <f t="shared" si="89"/>
        <v>43769</v>
      </c>
    </row>
    <row r="5701" spans="1:4" x14ac:dyDescent="0.25">
      <c r="A5701" s="6">
        <v>43748</v>
      </c>
      <c r="B5701" s="7">
        <v>1.79</v>
      </c>
      <c r="C5701" s="7">
        <v>1.72</v>
      </c>
      <c r="D5701" s="6">
        <f t="shared" si="89"/>
        <v>43769</v>
      </c>
    </row>
    <row r="5702" spans="1:4" x14ac:dyDescent="0.25">
      <c r="A5702" s="6">
        <v>43749</v>
      </c>
      <c r="B5702" s="7">
        <v>1.79</v>
      </c>
      <c r="C5702" s="7">
        <v>1.72</v>
      </c>
      <c r="D5702" s="6">
        <f t="shared" si="89"/>
        <v>43769</v>
      </c>
    </row>
    <row r="5703" spans="1:4" x14ac:dyDescent="0.25">
      <c r="A5703" s="6">
        <v>43752</v>
      </c>
      <c r="B5703" s="7">
        <v>1.79</v>
      </c>
      <c r="C5703" s="7">
        <v>1.71</v>
      </c>
      <c r="D5703" s="6">
        <f t="shared" si="89"/>
        <v>43769</v>
      </c>
    </row>
    <row r="5704" spans="1:4" x14ac:dyDescent="0.25">
      <c r="A5704" s="6">
        <v>43753</v>
      </c>
      <c r="B5704" s="7">
        <v>1.79</v>
      </c>
      <c r="C5704" s="7">
        <v>1.71</v>
      </c>
      <c r="D5704" s="6">
        <f t="shared" si="89"/>
        <v>43769</v>
      </c>
    </row>
    <row r="5705" spans="1:4" x14ac:dyDescent="0.25">
      <c r="A5705" s="6">
        <v>43754</v>
      </c>
      <c r="B5705" s="7">
        <v>1.79</v>
      </c>
      <c r="C5705" s="7">
        <v>1.71</v>
      </c>
      <c r="D5705" s="6">
        <f t="shared" si="89"/>
        <v>43769</v>
      </c>
    </row>
    <row r="5706" spans="1:4" x14ac:dyDescent="0.25">
      <c r="A5706" s="6">
        <v>43755</v>
      </c>
      <c r="B5706" s="7">
        <v>1.79</v>
      </c>
      <c r="C5706" s="7">
        <v>1.71</v>
      </c>
      <c r="D5706" s="6">
        <f t="shared" si="89"/>
        <v>43769</v>
      </c>
    </row>
    <row r="5707" spans="1:4" x14ac:dyDescent="0.25">
      <c r="A5707" s="6">
        <v>43756</v>
      </c>
      <c r="B5707" s="7">
        <v>1.79</v>
      </c>
      <c r="C5707" s="7">
        <v>1.71</v>
      </c>
      <c r="D5707" s="6">
        <f t="shared" si="89"/>
        <v>43769</v>
      </c>
    </row>
    <row r="5708" spans="1:4" x14ac:dyDescent="0.25">
      <c r="A5708" s="6">
        <v>43759</v>
      </c>
      <c r="B5708" s="7">
        <v>1.79</v>
      </c>
      <c r="C5708" s="7">
        <v>1.71</v>
      </c>
      <c r="D5708" s="6">
        <f t="shared" si="89"/>
        <v>43769</v>
      </c>
    </row>
    <row r="5709" spans="1:4" x14ac:dyDescent="0.25">
      <c r="A5709" s="6">
        <v>43760</v>
      </c>
      <c r="B5709" s="7">
        <v>1.79</v>
      </c>
      <c r="C5709" s="7">
        <v>1.71</v>
      </c>
      <c r="D5709" s="6">
        <f t="shared" si="89"/>
        <v>43769</v>
      </c>
    </row>
    <row r="5710" spans="1:4" x14ac:dyDescent="0.25">
      <c r="A5710" s="6">
        <v>43761</v>
      </c>
      <c r="B5710" s="7">
        <v>1.79</v>
      </c>
      <c r="C5710" s="7">
        <v>1.72</v>
      </c>
      <c r="D5710" s="6">
        <f t="shared" si="89"/>
        <v>43769</v>
      </c>
    </row>
    <row r="5711" spans="1:4" x14ac:dyDescent="0.25">
      <c r="A5711" s="6">
        <v>43762</v>
      </c>
      <c r="B5711" s="7">
        <v>1.79</v>
      </c>
      <c r="C5711" s="7">
        <v>1.72</v>
      </c>
      <c r="D5711" s="6">
        <f t="shared" si="89"/>
        <v>43769</v>
      </c>
    </row>
    <row r="5712" spans="1:4" x14ac:dyDescent="0.25">
      <c r="A5712" s="6">
        <v>43763</v>
      </c>
      <c r="B5712" s="7">
        <v>1.79</v>
      </c>
      <c r="C5712" s="7">
        <v>1.72</v>
      </c>
      <c r="D5712" s="6">
        <f t="shared" si="89"/>
        <v>43769</v>
      </c>
    </row>
    <row r="5713" spans="1:4" x14ac:dyDescent="0.25">
      <c r="A5713" s="6">
        <v>43766</v>
      </c>
      <c r="B5713" s="7">
        <v>1.79</v>
      </c>
      <c r="C5713" s="7">
        <v>1.72</v>
      </c>
      <c r="D5713" s="6">
        <f t="shared" si="89"/>
        <v>43769</v>
      </c>
    </row>
    <row r="5714" spans="1:4" x14ac:dyDescent="0.25">
      <c r="A5714" s="6">
        <v>43767</v>
      </c>
      <c r="B5714" s="7">
        <v>1.79</v>
      </c>
      <c r="C5714" s="7">
        <v>1.71</v>
      </c>
      <c r="D5714" s="6">
        <f t="shared" si="89"/>
        <v>43769</v>
      </c>
    </row>
    <row r="5715" spans="1:4" x14ac:dyDescent="0.25">
      <c r="A5715" s="6">
        <v>43768</v>
      </c>
      <c r="B5715" s="7">
        <v>1.79</v>
      </c>
      <c r="C5715" s="7">
        <v>1.71</v>
      </c>
      <c r="D5715" s="6">
        <f t="shared" si="89"/>
        <v>43769</v>
      </c>
    </row>
    <row r="5716" spans="1:4" x14ac:dyDescent="0.25">
      <c r="A5716" s="6">
        <v>43769</v>
      </c>
      <c r="B5716" s="7">
        <v>1.79</v>
      </c>
      <c r="C5716" s="7">
        <v>1.71</v>
      </c>
      <c r="D5716" s="6">
        <f t="shared" si="89"/>
        <v>43769</v>
      </c>
    </row>
    <row r="5717" spans="1:4" x14ac:dyDescent="0.25">
      <c r="A5717" s="6">
        <v>43773</v>
      </c>
      <c r="B5717" s="7">
        <v>1.79</v>
      </c>
      <c r="C5717" s="7">
        <v>1.71</v>
      </c>
      <c r="D5717" s="6">
        <f t="shared" si="89"/>
        <v>43799</v>
      </c>
    </row>
    <row r="5718" spans="1:4" x14ac:dyDescent="0.25">
      <c r="A5718" s="6">
        <v>43774</v>
      </c>
      <c r="B5718" s="7">
        <v>1.79</v>
      </c>
      <c r="C5718" s="7">
        <v>1.71</v>
      </c>
      <c r="D5718" s="6">
        <f t="shared" si="89"/>
        <v>43799</v>
      </c>
    </row>
    <row r="5719" spans="1:4" x14ac:dyDescent="0.25">
      <c r="A5719" s="6">
        <v>43775</v>
      </c>
      <c r="B5719" s="7">
        <v>1.79</v>
      </c>
      <c r="C5719" s="7">
        <v>1.71</v>
      </c>
      <c r="D5719" s="6">
        <f t="shared" si="89"/>
        <v>43799</v>
      </c>
    </row>
    <row r="5720" spans="1:4" x14ac:dyDescent="0.25">
      <c r="A5720" s="6">
        <v>43776</v>
      </c>
      <c r="B5720" s="7">
        <v>1.79</v>
      </c>
      <c r="C5720" s="7">
        <v>1.71</v>
      </c>
      <c r="D5720" s="6">
        <f t="shared" si="89"/>
        <v>43799</v>
      </c>
    </row>
    <row r="5721" spans="1:4" x14ac:dyDescent="0.25">
      <c r="A5721" s="6">
        <v>43777</v>
      </c>
      <c r="B5721" s="7">
        <v>1.79</v>
      </c>
      <c r="C5721" s="7">
        <v>1.71</v>
      </c>
      <c r="D5721" s="6">
        <f t="shared" si="89"/>
        <v>43799</v>
      </c>
    </row>
    <row r="5722" spans="1:4" x14ac:dyDescent="0.25">
      <c r="A5722" s="6">
        <v>43781</v>
      </c>
      <c r="B5722" s="7">
        <v>1.79</v>
      </c>
      <c r="C5722" s="7">
        <v>1.71</v>
      </c>
      <c r="D5722" s="6">
        <f t="shared" si="89"/>
        <v>43799</v>
      </c>
    </row>
    <row r="5723" spans="1:4" x14ac:dyDescent="0.25">
      <c r="A5723" s="6">
        <v>43782</v>
      </c>
      <c r="B5723" s="7">
        <v>1.79</v>
      </c>
      <c r="C5723" s="7">
        <v>1.71</v>
      </c>
      <c r="D5723" s="6">
        <f t="shared" si="89"/>
        <v>43799</v>
      </c>
    </row>
    <row r="5724" spans="1:4" x14ac:dyDescent="0.25">
      <c r="A5724" s="6">
        <v>43783</v>
      </c>
      <c r="B5724" s="7">
        <v>1.79</v>
      </c>
      <c r="C5724" s="7">
        <v>1.71</v>
      </c>
      <c r="D5724" s="6">
        <f t="shared" si="89"/>
        <v>43799</v>
      </c>
    </row>
    <row r="5725" spans="1:4" x14ac:dyDescent="0.25">
      <c r="A5725" s="6">
        <v>43784</v>
      </c>
      <c r="B5725" s="7">
        <v>1.79</v>
      </c>
      <c r="C5725" s="7">
        <v>1.71</v>
      </c>
      <c r="D5725" s="6">
        <f t="shared" si="89"/>
        <v>43799</v>
      </c>
    </row>
    <row r="5726" spans="1:4" x14ac:dyDescent="0.25">
      <c r="A5726" s="6">
        <v>43787</v>
      </c>
      <c r="B5726" s="7">
        <v>1.79</v>
      </c>
      <c r="C5726" s="7">
        <v>1.71</v>
      </c>
      <c r="D5726" s="6">
        <f t="shared" si="89"/>
        <v>43799</v>
      </c>
    </row>
    <row r="5727" spans="1:4" x14ac:dyDescent="0.25">
      <c r="A5727" s="6">
        <v>43788</v>
      </c>
      <c r="B5727" s="7">
        <v>1.79</v>
      </c>
      <c r="C5727" s="7">
        <v>1.71</v>
      </c>
      <c r="D5727" s="6">
        <f t="shared" si="89"/>
        <v>43799</v>
      </c>
    </row>
    <row r="5728" spans="1:4" x14ac:dyDescent="0.25">
      <c r="A5728" s="6">
        <v>43789</v>
      </c>
      <c r="B5728" s="7">
        <v>1.79</v>
      </c>
      <c r="C5728" s="7">
        <v>1.71</v>
      </c>
      <c r="D5728" s="6">
        <f t="shared" si="89"/>
        <v>43799</v>
      </c>
    </row>
    <row r="5729" spans="1:4" x14ac:dyDescent="0.25">
      <c r="A5729" s="6">
        <v>43790</v>
      </c>
      <c r="B5729" s="7">
        <v>1.79</v>
      </c>
      <c r="C5729" s="7">
        <v>1.71</v>
      </c>
      <c r="D5729" s="6">
        <f t="shared" si="89"/>
        <v>43799</v>
      </c>
    </row>
    <row r="5730" spans="1:4" x14ac:dyDescent="0.25">
      <c r="A5730" s="6">
        <v>43791</v>
      </c>
      <c r="B5730" s="7">
        <v>1.79</v>
      </c>
      <c r="C5730" s="7">
        <v>1.71</v>
      </c>
      <c r="D5730" s="6">
        <f t="shared" si="89"/>
        <v>43799</v>
      </c>
    </row>
    <row r="5731" spans="1:4" x14ac:dyDescent="0.25">
      <c r="A5731" s="6">
        <v>43794</v>
      </c>
      <c r="B5731" s="7">
        <v>1.79</v>
      </c>
      <c r="C5731" s="7">
        <v>1.71</v>
      </c>
      <c r="D5731" s="6">
        <f t="shared" si="89"/>
        <v>43799</v>
      </c>
    </row>
    <row r="5732" spans="1:4" x14ac:dyDescent="0.25">
      <c r="A5732" s="6">
        <v>43795</v>
      </c>
      <c r="B5732" s="7">
        <v>1.79</v>
      </c>
      <c r="C5732" s="7">
        <v>1.71</v>
      </c>
      <c r="D5732" s="6">
        <f t="shared" si="89"/>
        <v>43799</v>
      </c>
    </row>
    <row r="5733" spans="1:4" x14ac:dyDescent="0.25">
      <c r="A5733" s="6">
        <v>43796</v>
      </c>
      <c r="B5733" s="7">
        <v>1.79</v>
      </c>
      <c r="C5733" s="7">
        <v>1.71</v>
      </c>
      <c r="D5733" s="6">
        <f t="shared" si="89"/>
        <v>43799</v>
      </c>
    </row>
    <row r="5734" spans="1:4" x14ac:dyDescent="0.25">
      <c r="A5734" s="6">
        <v>43797</v>
      </c>
      <c r="B5734" s="7">
        <v>1.79</v>
      </c>
      <c r="C5734" s="7">
        <v>1.71</v>
      </c>
      <c r="D5734" s="6">
        <f t="shared" si="89"/>
        <v>43799</v>
      </c>
    </row>
    <row r="5735" spans="1:4" x14ac:dyDescent="0.25">
      <c r="A5735" s="6">
        <v>43798</v>
      </c>
      <c r="B5735" s="7">
        <v>1.79</v>
      </c>
      <c r="C5735" s="7">
        <v>1.71</v>
      </c>
      <c r="D5735" s="6">
        <f t="shared" si="89"/>
        <v>43799</v>
      </c>
    </row>
    <row r="5736" spans="1:4" x14ac:dyDescent="0.25">
      <c r="A5736" s="6">
        <v>43801</v>
      </c>
      <c r="B5736" s="7">
        <v>1.79</v>
      </c>
      <c r="C5736" s="7">
        <v>1.71</v>
      </c>
      <c r="D5736" s="6">
        <f t="shared" si="89"/>
        <v>43830</v>
      </c>
    </row>
    <row r="5737" spans="1:4" x14ac:dyDescent="0.25">
      <c r="A5737" s="6">
        <v>43802</v>
      </c>
      <c r="B5737" s="7">
        <v>1.79</v>
      </c>
      <c r="C5737" s="7">
        <v>1.71</v>
      </c>
      <c r="D5737" s="6">
        <f t="shared" si="89"/>
        <v>43830</v>
      </c>
    </row>
    <row r="5738" spans="1:4" x14ac:dyDescent="0.25">
      <c r="A5738" s="6">
        <v>43803</v>
      </c>
      <c r="B5738" s="7">
        <v>1.79</v>
      </c>
      <c r="C5738" s="7">
        <v>1.71</v>
      </c>
      <c r="D5738" s="6">
        <f t="shared" si="89"/>
        <v>43830</v>
      </c>
    </row>
    <row r="5739" spans="1:4" x14ac:dyDescent="0.25">
      <c r="A5739" s="6">
        <v>43804</v>
      </c>
      <c r="B5739" s="7">
        <v>1.79</v>
      </c>
      <c r="C5739" s="7">
        <v>1.71</v>
      </c>
      <c r="D5739" s="6">
        <f t="shared" si="89"/>
        <v>43830</v>
      </c>
    </row>
    <row r="5740" spans="1:4" x14ac:dyDescent="0.25">
      <c r="A5740" s="6">
        <v>43805</v>
      </c>
      <c r="B5740" s="7">
        <v>1.79</v>
      </c>
      <c r="C5740" s="7">
        <v>1.7</v>
      </c>
      <c r="D5740" s="6">
        <f t="shared" si="89"/>
        <v>43830</v>
      </c>
    </row>
    <row r="5741" spans="1:4" x14ac:dyDescent="0.25">
      <c r="A5741" s="6">
        <v>43808</v>
      </c>
      <c r="B5741" s="7">
        <v>1.79</v>
      </c>
      <c r="C5741" s="7">
        <v>1.7</v>
      </c>
      <c r="D5741" s="6">
        <f t="shared" si="89"/>
        <v>43830</v>
      </c>
    </row>
    <row r="5742" spans="1:4" x14ac:dyDescent="0.25">
      <c r="A5742" s="6">
        <v>43809</v>
      </c>
      <c r="B5742" s="7">
        <v>1.79</v>
      </c>
      <c r="C5742" s="7">
        <v>1.7</v>
      </c>
      <c r="D5742" s="6">
        <f t="shared" si="89"/>
        <v>43830</v>
      </c>
    </row>
    <row r="5743" spans="1:4" x14ac:dyDescent="0.25">
      <c r="A5743" s="6">
        <v>43810</v>
      </c>
      <c r="B5743" s="7">
        <v>1.79</v>
      </c>
      <c r="C5743" s="7">
        <v>1.7</v>
      </c>
      <c r="D5743" s="6">
        <f t="shared" si="89"/>
        <v>43830</v>
      </c>
    </row>
    <row r="5744" spans="1:4" x14ac:dyDescent="0.25">
      <c r="A5744" s="6">
        <v>43811</v>
      </c>
      <c r="B5744" s="7">
        <v>1.79</v>
      </c>
      <c r="C5744" s="7">
        <v>1.7</v>
      </c>
      <c r="D5744" s="6">
        <f t="shared" si="89"/>
        <v>43830</v>
      </c>
    </row>
    <row r="5745" spans="1:4" x14ac:dyDescent="0.25">
      <c r="A5745" s="6">
        <v>43812</v>
      </c>
      <c r="B5745" s="7">
        <v>1.79</v>
      </c>
      <c r="C5745" s="7">
        <v>1.7</v>
      </c>
      <c r="D5745" s="6">
        <f t="shared" si="89"/>
        <v>43830</v>
      </c>
    </row>
    <row r="5746" spans="1:4" x14ac:dyDescent="0.25">
      <c r="A5746" s="6">
        <v>43815</v>
      </c>
      <c r="B5746" s="7">
        <v>1.79</v>
      </c>
      <c r="C5746" s="7">
        <v>1.7</v>
      </c>
      <c r="D5746" s="6">
        <f t="shared" si="89"/>
        <v>43830</v>
      </c>
    </row>
    <row r="5747" spans="1:4" x14ac:dyDescent="0.25">
      <c r="A5747" s="6">
        <v>43816</v>
      </c>
      <c r="B5747" s="7">
        <v>1.79</v>
      </c>
      <c r="C5747" s="7">
        <v>1.7</v>
      </c>
      <c r="D5747" s="6">
        <f t="shared" si="89"/>
        <v>43830</v>
      </c>
    </row>
    <row r="5748" spans="1:4" x14ac:dyDescent="0.25">
      <c r="A5748" s="6">
        <v>43817</v>
      </c>
      <c r="B5748" s="7">
        <v>1.79</v>
      </c>
      <c r="C5748" s="7">
        <v>1.7</v>
      </c>
      <c r="D5748" s="6">
        <f t="shared" si="89"/>
        <v>43830</v>
      </c>
    </row>
    <row r="5749" spans="1:4" x14ac:dyDescent="0.25">
      <c r="A5749" s="6">
        <v>43818</v>
      </c>
      <c r="B5749" s="7">
        <v>1.79</v>
      </c>
      <c r="C5749" s="7">
        <v>1.7</v>
      </c>
      <c r="D5749" s="6">
        <f t="shared" si="89"/>
        <v>43830</v>
      </c>
    </row>
    <row r="5750" spans="1:4" x14ac:dyDescent="0.25">
      <c r="A5750" s="6">
        <v>43819</v>
      </c>
      <c r="B5750" s="7">
        <v>1.79</v>
      </c>
      <c r="C5750" s="7">
        <v>1.7</v>
      </c>
      <c r="D5750" s="6">
        <f t="shared" si="89"/>
        <v>43830</v>
      </c>
    </row>
    <row r="5751" spans="1:4" x14ac:dyDescent="0.25">
      <c r="A5751" s="6">
        <v>43822</v>
      </c>
      <c r="B5751" s="7">
        <v>1.79</v>
      </c>
      <c r="C5751" s="7">
        <v>1.71</v>
      </c>
      <c r="D5751" s="6">
        <f t="shared" si="89"/>
        <v>43830</v>
      </c>
    </row>
    <row r="5752" spans="1:4" x14ac:dyDescent="0.25">
      <c r="A5752" s="6">
        <v>43826</v>
      </c>
      <c r="B5752" s="7">
        <v>1.79</v>
      </c>
      <c r="C5752" s="7">
        <v>1.71</v>
      </c>
      <c r="D5752" s="6">
        <f t="shared" si="89"/>
        <v>43830</v>
      </c>
    </row>
    <row r="5753" spans="1:4" x14ac:dyDescent="0.25">
      <c r="A5753" s="6">
        <v>43829</v>
      </c>
      <c r="B5753" s="7">
        <v>1.79</v>
      </c>
      <c r="C5753" s="7">
        <v>1.71</v>
      </c>
      <c r="D5753" s="6">
        <f t="shared" si="89"/>
        <v>43830</v>
      </c>
    </row>
    <row r="5754" spans="1:4" x14ac:dyDescent="0.25">
      <c r="A5754" s="6">
        <v>43832</v>
      </c>
      <c r="B5754" s="7">
        <v>1.79</v>
      </c>
      <c r="C5754" s="7">
        <v>1.71</v>
      </c>
      <c r="D5754" s="6">
        <f t="shared" si="89"/>
        <v>43861</v>
      </c>
    </row>
    <row r="5755" spans="1:4" x14ac:dyDescent="0.25">
      <c r="A5755" s="6">
        <v>43833</v>
      </c>
      <c r="B5755" s="7">
        <v>1.79</v>
      </c>
      <c r="C5755" s="7">
        <v>1.71</v>
      </c>
      <c r="D5755" s="6">
        <f t="shared" si="89"/>
        <v>43861</v>
      </c>
    </row>
    <row r="5756" spans="1:4" x14ac:dyDescent="0.25">
      <c r="A5756" s="6">
        <v>43837</v>
      </c>
      <c r="B5756" s="7">
        <v>1.79</v>
      </c>
      <c r="C5756" s="7">
        <v>1.71</v>
      </c>
      <c r="D5756" s="6">
        <f t="shared" si="89"/>
        <v>43861</v>
      </c>
    </row>
    <row r="5757" spans="1:4" x14ac:dyDescent="0.25">
      <c r="A5757" s="6">
        <v>43838</v>
      </c>
      <c r="B5757" s="7">
        <v>1.79</v>
      </c>
      <c r="C5757" s="7">
        <v>1.71</v>
      </c>
      <c r="D5757" s="6">
        <f t="shared" si="89"/>
        <v>43861</v>
      </c>
    </row>
    <row r="5758" spans="1:4" x14ac:dyDescent="0.25">
      <c r="A5758" s="6">
        <v>43839</v>
      </c>
      <c r="B5758" s="7">
        <v>1.79</v>
      </c>
      <c r="C5758" s="7">
        <v>1.71</v>
      </c>
      <c r="D5758" s="6">
        <f t="shared" si="89"/>
        <v>43861</v>
      </c>
    </row>
    <row r="5759" spans="1:4" x14ac:dyDescent="0.25">
      <c r="A5759" s="6">
        <v>43840</v>
      </c>
      <c r="B5759" s="7">
        <v>1.79</v>
      </c>
      <c r="C5759" s="7">
        <v>1.71</v>
      </c>
      <c r="D5759" s="6">
        <f t="shared" si="89"/>
        <v>43861</v>
      </c>
    </row>
    <row r="5760" spans="1:4" x14ac:dyDescent="0.25">
      <c r="A5760" s="6">
        <v>43843</v>
      </c>
      <c r="B5760" s="7">
        <v>1.79</v>
      </c>
      <c r="C5760" s="7">
        <v>1.71</v>
      </c>
      <c r="D5760" s="6">
        <f t="shared" si="89"/>
        <v>43861</v>
      </c>
    </row>
    <row r="5761" spans="1:4" x14ac:dyDescent="0.25">
      <c r="A5761" s="6">
        <v>43844</v>
      </c>
      <c r="B5761" s="7">
        <v>1.79</v>
      </c>
      <c r="C5761" s="7">
        <v>1.71</v>
      </c>
      <c r="D5761" s="6">
        <f t="shared" si="89"/>
        <v>43861</v>
      </c>
    </row>
    <row r="5762" spans="1:4" x14ac:dyDescent="0.25">
      <c r="A5762" s="6">
        <v>43845</v>
      </c>
      <c r="B5762" s="7">
        <v>1.79</v>
      </c>
      <c r="C5762" s="7">
        <v>1.71</v>
      </c>
      <c r="D5762" s="6">
        <f t="shared" si="89"/>
        <v>43861</v>
      </c>
    </row>
    <row r="5763" spans="1:4" x14ac:dyDescent="0.25">
      <c r="A5763" s="6">
        <v>43846</v>
      </c>
      <c r="B5763" s="7">
        <v>1.79</v>
      </c>
      <c r="C5763" s="7">
        <v>1.71</v>
      </c>
      <c r="D5763" s="6">
        <f t="shared" ref="D5763:D5826" si="90">EOMONTH(A5763,0)</f>
        <v>43861</v>
      </c>
    </row>
    <row r="5764" spans="1:4" x14ac:dyDescent="0.25">
      <c r="A5764" s="6">
        <v>43847</v>
      </c>
      <c r="B5764" s="7">
        <v>1.79</v>
      </c>
      <c r="C5764" s="7">
        <v>1.71</v>
      </c>
      <c r="D5764" s="6">
        <f t="shared" si="90"/>
        <v>43861</v>
      </c>
    </row>
    <row r="5765" spans="1:4" x14ac:dyDescent="0.25">
      <c r="A5765" s="6">
        <v>43850</v>
      </c>
      <c r="B5765" s="7">
        <v>1.79</v>
      </c>
      <c r="C5765" s="7">
        <v>1.71</v>
      </c>
      <c r="D5765" s="6">
        <f t="shared" si="90"/>
        <v>43861</v>
      </c>
    </row>
    <row r="5766" spans="1:4" x14ac:dyDescent="0.25">
      <c r="A5766" s="6">
        <v>43851</v>
      </c>
      <c r="B5766" s="7">
        <v>1.79</v>
      </c>
      <c r="C5766" s="7">
        <v>1.71</v>
      </c>
      <c r="D5766" s="6">
        <f t="shared" si="90"/>
        <v>43861</v>
      </c>
    </row>
    <row r="5767" spans="1:4" x14ac:dyDescent="0.25">
      <c r="A5767" s="6">
        <v>43852</v>
      </c>
      <c r="B5767" s="7">
        <v>1.79</v>
      </c>
      <c r="C5767" s="7">
        <v>1.71</v>
      </c>
      <c r="D5767" s="6">
        <f t="shared" si="90"/>
        <v>43861</v>
      </c>
    </row>
    <row r="5768" spans="1:4" x14ac:dyDescent="0.25">
      <c r="A5768" s="6">
        <v>43853</v>
      </c>
      <c r="B5768" s="7">
        <v>1.79</v>
      </c>
      <c r="C5768" s="7">
        <v>1.71</v>
      </c>
      <c r="D5768" s="6">
        <f t="shared" si="90"/>
        <v>43861</v>
      </c>
    </row>
    <row r="5769" spans="1:4" x14ac:dyDescent="0.25">
      <c r="A5769" s="6">
        <v>43854</v>
      </c>
      <c r="B5769" s="7">
        <v>1.79</v>
      </c>
      <c r="C5769" s="7">
        <v>1.71</v>
      </c>
      <c r="D5769" s="6">
        <f t="shared" si="90"/>
        <v>43861</v>
      </c>
    </row>
    <row r="5770" spans="1:4" x14ac:dyDescent="0.25">
      <c r="A5770" s="6">
        <v>43857</v>
      </c>
      <c r="B5770" s="7">
        <v>1.79</v>
      </c>
      <c r="C5770" s="7">
        <v>1.71</v>
      </c>
      <c r="D5770" s="6">
        <f t="shared" si="90"/>
        <v>43861</v>
      </c>
    </row>
    <row r="5771" spans="1:4" x14ac:dyDescent="0.25">
      <c r="A5771" s="6">
        <v>43858</v>
      </c>
      <c r="B5771" s="7">
        <v>1.79</v>
      </c>
      <c r="C5771" s="7">
        <v>1.71</v>
      </c>
      <c r="D5771" s="6">
        <f t="shared" si="90"/>
        <v>43861</v>
      </c>
    </row>
    <row r="5772" spans="1:4" x14ac:dyDescent="0.25">
      <c r="A5772" s="6">
        <v>43859</v>
      </c>
      <c r="B5772" s="7">
        <v>1.79</v>
      </c>
      <c r="C5772" s="7">
        <v>1.71</v>
      </c>
      <c r="D5772" s="6">
        <f t="shared" si="90"/>
        <v>43861</v>
      </c>
    </row>
    <row r="5773" spans="1:4" x14ac:dyDescent="0.25">
      <c r="A5773" s="6">
        <v>43860</v>
      </c>
      <c r="B5773" s="7">
        <v>1.79</v>
      </c>
      <c r="C5773" s="7">
        <v>1.71</v>
      </c>
      <c r="D5773" s="6">
        <f t="shared" si="90"/>
        <v>43861</v>
      </c>
    </row>
    <row r="5774" spans="1:4" x14ac:dyDescent="0.25">
      <c r="A5774" s="6">
        <v>43861</v>
      </c>
      <c r="B5774" s="7">
        <v>1.79</v>
      </c>
      <c r="C5774" s="7">
        <v>1.71</v>
      </c>
      <c r="D5774" s="6">
        <f t="shared" si="90"/>
        <v>43861</v>
      </c>
    </row>
    <row r="5775" spans="1:4" x14ac:dyDescent="0.25">
      <c r="A5775" s="6">
        <v>43864</v>
      </c>
      <c r="B5775" s="7">
        <v>1.79</v>
      </c>
      <c r="C5775" s="7">
        <v>1.71</v>
      </c>
      <c r="D5775" s="6">
        <f t="shared" si="90"/>
        <v>43890</v>
      </c>
    </row>
    <row r="5776" spans="1:4" x14ac:dyDescent="0.25">
      <c r="A5776" s="6">
        <v>43865</v>
      </c>
      <c r="B5776" s="7">
        <v>1.79</v>
      </c>
      <c r="C5776" s="7">
        <v>1.71</v>
      </c>
      <c r="D5776" s="6">
        <f t="shared" si="90"/>
        <v>43890</v>
      </c>
    </row>
    <row r="5777" spans="1:4" x14ac:dyDescent="0.25">
      <c r="A5777" s="6">
        <v>43866</v>
      </c>
      <c r="B5777" s="7">
        <v>1.79</v>
      </c>
      <c r="C5777" s="7">
        <v>1.71</v>
      </c>
      <c r="D5777" s="6">
        <f t="shared" si="90"/>
        <v>43890</v>
      </c>
    </row>
    <row r="5778" spans="1:4" x14ac:dyDescent="0.25">
      <c r="A5778" s="6">
        <v>43867</v>
      </c>
      <c r="B5778" s="7">
        <v>1.79</v>
      </c>
      <c r="C5778" s="7">
        <v>1.71</v>
      </c>
      <c r="D5778" s="6">
        <f t="shared" si="90"/>
        <v>43890</v>
      </c>
    </row>
    <row r="5779" spans="1:4" x14ac:dyDescent="0.25">
      <c r="A5779" s="6">
        <v>43868</v>
      </c>
      <c r="B5779" s="7">
        <v>1.79</v>
      </c>
      <c r="C5779" s="7">
        <v>1.71</v>
      </c>
      <c r="D5779" s="6">
        <f t="shared" si="90"/>
        <v>43890</v>
      </c>
    </row>
    <row r="5780" spans="1:4" x14ac:dyDescent="0.25">
      <c r="A5780" s="6">
        <v>43871</v>
      </c>
      <c r="B5780" s="7">
        <v>1.79</v>
      </c>
      <c r="C5780" s="7">
        <v>1.71</v>
      </c>
      <c r="D5780" s="6">
        <f t="shared" si="90"/>
        <v>43890</v>
      </c>
    </row>
    <row r="5781" spans="1:4" x14ac:dyDescent="0.25">
      <c r="A5781" s="6">
        <v>43872</v>
      </c>
      <c r="B5781" s="7">
        <v>1.79</v>
      </c>
      <c r="C5781" s="7">
        <v>1.71</v>
      </c>
      <c r="D5781" s="6">
        <f t="shared" si="90"/>
        <v>43890</v>
      </c>
    </row>
    <row r="5782" spans="1:4" x14ac:dyDescent="0.25">
      <c r="A5782" s="6">
        <v>43873</v>
      </c>
      <c r="B5782" s="7">
        <v>1.79</v>
      </c>
      <c r="C5782" s="7">
        <v>1.71</v>
      </c>
      <c r="D5782" s="6">
        <f t="shared" si="90"/>
        <v>43890</v>
      </c>
    </row>
    <row r="5783" spans="1:4" x14ac:dyDescent="0.25">
      <c r="A5783" s="6">
        <v>43874</v>
      </c>
      <c r="B5783" s="7">
        <v>1.79</v>
      </c>
      <c r="C5783" s="7">
        <v>1.71</v>
      </c>
      <c r="D5783" s="6">
        <f t="shared" si="90"/>
        <v>43890</v>
      </c>
    </row>
    <row r="5784" spans="1:4" x14ac:dyDescent="0.25">
      <c r="A5784" s="6">
        <v>43875</v>
      </c>
      <c r="B5784" s="7">
        <v>1.79</v>
      </c>
      <c r="C5784" s="7">
        <v>1.71</v>
      </c>
      <c r="D5784" s="6">
        <f t="shared" si="90"/>
        <v>43890</v>
      </c>
    </row>
    <row r="5785" spans="1:4" x14ac:dyDescent="0.25">
      <c r="A5785" s="6">
        <v>43878</v>
      </c>
      <c r="B5785" s="7">
        <v>1.79</v>
      </c>
      <c r="C5785" s="7">
        <v>1.71</v>
      </c>
      <c r="D5785" s="6">
        <f t="shared" si="90"/>
        <v>43890</v>
      </c>
    </row>
    <row r="5786" spans="1:4" x14ac:dyDescent="0.25">
      <c r="A5786" s="6">
        <v>43879</v>
      </c>
      <c r="B5786" s="7">
        <v>1.79</v>
      </c>
      <c r="C5786" s="7">
        <v>1.71</v>
      </c>
      <c r="D5786" s="6">
        <f t="shared" si="90"/>
        <v>43890</v>
      </c>
    </row>
    <row r="5787" spans="1:4" x14ac:dyDescent="0.25">
      <c r="A5787" s="6">
        <v>43880</v>
      </c>
      <c r="B5787" s="7">
        <v>1.79</v>
      </c>
      <c r="C5787" s="7">
        <v>1.71</v>
      </c>
      <c r="D5787" s="6">
        <f t="shared" si="90"/>
        <v>43890</v>
      </c>
    </row>
    <row r="5788" spans="1:4" x14ac:dyDescent="0.25">
      <c r="A5788" s="6">
        <v>43881</v>
      </c>
      <c r="B5788" s="7">
        <v>1.79</v>
      </c>
      <c r="C5788" s="7">
        <v>1.71</v>
      </c>
      <c r="D5788" s="6">
        <f t="shared" si="90"/>
        <v>43890</v>
      </c>
    </row>
    <row r="5789" spans="1:4" x14ac:dyDescent="0.25">
      <c r="A5789" s="6">
        <v>43882</v>
      </c>
      <c r="B5789" s="7">
        <v>1.79</v>
      </c>
      <c r="C5789" s="7">
        <v>1.71</v>
      </c>
      <c r="D5789" s="6">
        <f t="shared" si="90"/>
        <v>43890</v>
      </c>
    </row>
    <row r="5790" spans="1:4" x14ac:dyDescent="0.25">
      <c r="A5790" s="6">
        <v>43885</v>
      </c>
      <c r="B5790" s="7">
        <v>1.79</v>
      </c>
      <c r="C5790" s="7">
        <v>1.71</v>
      </c>
      <c r="D5790" s="6">
        <f t="shared" si="90"/>
        <v>43890</v>
      </c>
    </row>
    <row r="5791" spans="1:4" x14ac:dyDescent="0.25">
      <c r="A5791" s="6">
        <v>43886</v>
      </c>
      <c r="B5791" s="7">
        <v>1.79</v>
      </c>
      <c r="C5791" s="7">
        <v>1.71</v>
      </c>
      <c r="D5791" s="6">
        <f t="shared" si="90"/>
        <v>43890</v>
      </c>
    </row>
    <row r="5792" spans="1:4" x14ac:dyDescent="0.25">
      <c r="A5792" s="6">
        <v>43887</v>
      </c>
      <c r="B5792" s="7">
        <v>1.79</v>
      </c>
      <c r="C5792" s="7">
        <v>1.71</v>
      </c>
      <c r="D5792" s="6">
        <f t="shared" si="90"/>
        <v>43890</v>
      </c>
    </row>
    <row r="5793" spans="1:4" x14ac:dyDescent="0.25">
      <c r="A5793" s="6">
        <v>43888</v>
      </c>
      <c r="B5793" s="7">
        <v>1.79</v>
      </c>
      <c r="C5793" s="7">
        <v>1.71</v>
      </c>
      <c r="D5793" s="6">
        <f t="shared" si="90"/>
        <v>43890</v>
      </c>
    </row>
    <row r="5794" spans="1:4" x14ac:dyDescent="0.25">
      <c r="A5794" s="6">
        <v>43889</v>
      </c>
      <c r="B5794" s="7">
        <v>1.78</v>
      </c>
      <c r="C5794" s="7">
        <v>1.71</v>
      </c>
      <c r="D5794" s="6">
        <f t="shared" si="90"/>
        <v>43890</v>
      </c>
    </row>
    <row r="5795" spans="1:4" x14ac:dyDescent="0.25">
      <c r="A5795" s="6">
        <v>43892</v>
      </c>
      <c r="B5795" s="7">
        <v>1.77</v>
      </c>
      <c r="C5795" s="7">
        <v>1.71</v>
      </c>
      <c r="D5795" s="6">
        <f t="shared" si="90"/>
        <v>43921</v>
      </c>
    </row>
    <row r="5796" spans="1:4" x14ac:dyDescent="0.25">
      <c r="A5796" s="6">
        <v>43893</v>
      </c>
      <c r="B5796" s="7">
        <v>1.77</v>
      </c>
      <c r="C5796" s="7">
        <v>1.7</v>
      </c>
      <c r="D5796" s="6">
        <f t="shared" si="90"/>
        <v>43921</v>
      </c>
    </row>
    <row r="5797" spans="1:4" x14ac:dyDescent="0.25">
      <c r="A5797" s="6">
        <v>43894</v>
      </c>
      <c r="B5797" s="7">
        <v>1.76</v>
      </c>
      <c r="C5797" s="7">
        <v>1.7</v>
      </c>
      <c r="D5797" s="6">
        <f t="shared" si="90"/>
        <v>43921</v>
      </c>
    </row>
    <row r="5798" spans="1:4" x14ac:dyDescent="0.25">
      <c r="A5798" s="6">
        <v>43895</v>
      </c>
      <c r="B5798" s="7">
        <v>1.76</v>
      </c>
      <c r="C5798" s="7">
        <v>1.7</v>
      </c>
      <c r="D5798" s="6">
        <f t="shared" si="90"/>
        <v>43921</v>
      </c>
    </row>
    <row r="5799" spans="1:4" x14ac:dyDescent="0.25">
      <c r="A5799" s="6">
        <v>43896</v>
      </c>
      <c r="B5799" s="7">
        <v>1.76</v>
      </c>
      <c r="C5799" s="7">
        <v>1.7</v>
      </c>
      <c r="D5799" s="6">
        <f t="shared" si="90"/>
        <v>43921</v>
      </c>
    </row>
    <row r="5800" spans="1:4" x14ac:dyDescent="0.25">
      <c r="A5800" s="6">
        <v>43899</v>
      </c>
      <c r="B5800" s="7">
        <v>1.76</v>
      </c>
      <c r="C5800" s="7">
        <v>1.7</v>
      </c>
      <c r="D5800" s="6">
        <f t="shared" si="90"/>
        <v>43921</v>
      </c>
    </row>
    <row r="5801" spans="1:4" x14ac:dyDescent="0.25">
      <c r="A5801" s="6">
        <v>43900</v>
      </c>
      <c r="B5801" s="7">
        <v>1.75</v>
      </c>
      <c r="C5801" s="7">
        <v>1.69</v>
      </c>
      <c r="D5801" s="6">
        <f t="shared" si="90"/>
        <v>43921</v>
      </c>
    </row>
    <row r="5802" spans="1:4" x14ac:dyDescent="0.25">
      <c r="A5802" s="6">
        <v>43901</v>
      </c>
      <c r="B5802" s="7">
        <v>1.75</v>
      </c>
      <c r="C5802" s="7">
        <v>1.69</v>
      </c>
      <c r="D5802" s="6">
        <f t="shared" si="90"/>
        <v>43921</v>
      </c>
    </row>
    <row r="5803" spans="1:4" x14ac:dyDescent="0.25">
      <c r="A5803" s="6">
        <v>43902</v>
      </c>
      <c r="B5803" s="7">
        <v>1.75</v>
      </c>
      <c r="C5803" s="7">
        <v>1.69</v>
      </c>
      <c r="D5803" s="6">
        <f t="shared" si="90"/>
        <v>43921</v>
      </c>
    </row>
    <row r="5804" spans="1:4" x14ac:dyDescent="0.25">
      <c r="A5804" s="6">
        <v>43903</v>
      </c>
      <c r="B5804" s="7">
        <v>1.74</v>
      </c>
      <c r="C5804" s="7">
        <v>1.69</v>
      </c>
      <c r="D5804" s="6">
        <f t="shared" si="90"/>
        <v>43921</v>
      </c>
    </row>
    <row r="5805" spans="1:4" x14ac:dyDescent="0.25">
      <c r="A5805" s="6">
        <v>43906</v>
      </c>
      <c r="B5805" s="7">
        <v>1.63</v>
      </c>
      <c r="C5805" s="7">
        <v>1.6</v>
      </c>
      <c r="D5805" s="6">
        <f t="shared" si="90"/>
        <v>43921</v>
      </c>
    </row>
    <row r="5806" spans="1:4" x14ac:dyDescent="0.25">
      <c r="A5806" s="6">
        <v>43907</v>
      </c>
      <c r="B5806" s="7">
        <v>1.52</v>
      </c>
      <c r="C5806" s="7">
        <v>1.5</v>
      </c>
      <c r="D5806" s="6">
        <f t="shared" si="90"/>
        <v>43921</v>
      </c>
    </row>
    <row r="5807" spans="1:4" x14ac:dyDescent="0.25">
      <c r="A5807" s="6">
        <v>43908</v>
      </c>
      <c r="B5807" s="7">
        <v>1.24</v>
      </c>
      <c r="C5807" s="7">
        <v>1.22</v>
      </c>
      <c r="D5807" s="6">
        <f t="shared" si="90"/>
        <v>43921</v>
      </c>
    </row>
    <row r="5808" spans="1:4" x14ac:dyDescent="0.25">
      <c r="A5808" s="6">
        <v>43909</v>
      </c>
      <c r="B5808" s="7">
        <v>1.21</v>
      </c>
      <c r="C5808" s="7">
        <v>1.19</v>
      </c>
      <c r="D5808" s="6">
        <f t="shared" si="90"/>
        <v>43921</v>
      </c>
    </row>
    <row r="5809" spans="1:4" x14ac:dyDescent="0.25">
      <c r="A5809" s="6">
        <v>43910</v>
      </c>
      <c r="B5809" s="7">
        <v>1.2</v>
      </c>
      <c r="C5809" s="7">
        <v>1.18</v>
      </c>
      <c r="D5809" s="6">
        <f t="shared" si="90"/>
        <v>43921</v>
      </c>
    </row>
    <row r="5810" spans="1:4" x14ac:dyDescent="0.25">
      <c r="A5810" s="6">
        <v>43913</v>
      </c>
      <c r="B5810" s="7">
        <v>1.2</v>
      </c>
      <c r="C5810" s="7">
        <v>1.18</v>
      </c>
      <c r="D5810" s="6">
        <f t="shared" si="90"/>
        <v>43921</v>
      </c>
    </row>
    <row r="5811" spans="1:4" x14ac:dyDescent="0.25">
      <c r="A5811" s="6">
        <v>43914</v>
      </c>
      <c r="B5811" s="7">
        <v>1.2</v>
      </c>
      <c r="C5811" s="7">
        <v>1.17</v>
      </c>
      <c r="D5811" s="6">
        <f t="shared" si="90"/>
        <v>43921</v>
      </c>
    </row>
    <row r="5812" spans="1:4" x14ac:dyDescent="0.25">
      <c r="A5812" s="6">
        <v>43915</v>
      </c>
      <c r="B5812" s="7">
        <v>1.2</v>
      </c>
      <c r="C5812" s="7">
        <v>1.17</v>
      </c>
      <c r="D5812" s="6">
        <f t="shared" si="90"/>
        <v>43921</v>
      </c>
    </row>
    <row r="5813" spans="1:4" x14ac:dyDescent="0.25">
      <c r="A5813" s="6">
        <v>43916</v>
      </c>
      <c r="B5813" s="7">
        <v>1.19</v>
      </c>
      <c r="C5813" s="7">
        <v>1.17</v>
      </c>
      <c r="D5813" s="6">
        <f t="shared" si="90"/>
        <v>43921</v>
      </c>
    </row>
    <row r="5814" spans="1:4" x14ac:dyDescent="0.25">
      <c r="A5814" s="6">
        <v>43917</v>
      </c>
      <c r="B5814" s="7">
        <v>1.19</v>
      </c>
      <c r="C5814" s="7">
        <v>1.17</v>
      </c>
      <c r="D5814" s="6">
        <f t="shared" si="90"/>
        <v>43921</v>
      </c>
    </row>
    <row r="5815" spans="1:4" x14ac:dyDescent="0.25">
      <c r="A5815" s="6">
        <v>43920</v>
      </c>
      <c r="B5815" s="7">
        <v>1.19</v>
      </c>
      <c r="C5815" s="7">
        <v>1.17</v>
      </c>
      <c r="D5815" s="6">
        <f t="shared" si="90"/>
        <v>43921</v>
      </c>
    </row>
    <row r="5816" spans="1:4" x14ac:dyDescent="0.25">
      <c r="A5816" s="6">
        <v>43921</v>
      </c>
      <c r="B5816" s="7">
        <v>1.19</v>
      </c>
      <c r="C5816" s="7">
        <v>1.17</v>
      </c>
      <c r="D5816" s="6">
        <f t="shared" si="90"/>
        <v>43921</v>
      </c>
    </row>
    <row r="5817" spans="1:4" x14ac:dyDescent="0.25">
      <c r="A5817" s="6">
        <v>43922</v>
      </c>
      <c r="B5817" s="7">
        <v>1.18</v>
      </c>
      <c r="C5817" s="7">
        <v>1.17</v>
      </c>
      <c r="D5817" s="6">
        <f t="shared" si="90"/>
        <v>43951</v>
      </c>
    </row>
    <row r="5818" spans="1:4" x14ac:dyDescent="0.25">
      <c r="A5818" s="6">
        <v>43923</v>
      </c>
      <c r="B5818" s="7">
        <v>1.18</v>
      </c>
      <c r="C5818" s="7">
        <v>1.17</v>
      </c>
      <c r="D5818" s="6">
        <f t="shared" si="90"/>
        <v>43951</v>
      </c>
    </row>
    <row r="5819" spans="1:4" x14ac:dyDescent="0.25">
      <c r="A5819" s="6">
        <v>43924</v>
      </c>
      <c r="B5819" s="7">
        <v>1.18</v>
      </c>
      <c r="C5819" s="7">
        <v>1.17</v>
      </c>
      <c r="D5819" s="6">
        <f t="shared" si="90"/>
        <v>43951</v>
      </c>
    </row>
    <row r="5820" spans="1:4" x14ac:dyDescent="0.25">
      <c r="A5820" s="6">
        <v>43927</v>
      </c>
      <c r="B5820" s="7">
        <v>1.17</v>
      </c>
      <c r="C5820" s="7">
        <v>1.17</v>
      </c>
      <c r="D5820" s="6">
        <f t="shared" si="90"/>
        <v>43951</v>
      </c>
    </row>
    <row r="5821" spans="1:4" x14ac:dyDescent="0.25">
      <c r="A5821" s="6">
        <v>43928</v>
      </c>
      <c r="B5821" s="7">
        <v>1.17</v>
      </c>
      <c r="C5821" s="7">
        <v>1.17</v>
      </c>
      <c r="D5821" s="6">
        <f t="shared" si="90"/>
        <v>43951</v>
      </c>
    </row>
    <row r="5822" spans="1:4" x14ac:dyDescent="0.25">
      <c r="A5822" s="6">
        <v>43929</v>
      </c>
      <c r="B5822" s="7">
        <v>1.17</v>
      </c>
      <c r="C5822" s="7">
        <v>1.17</v>
      </c>
      <c r="D5822" s="6">
        <f t="shared" si="90"/>
        <v>43951</v>
      </c>
    </row>
    <row r="5823" spans="1:4" x14ac:dyDescent="0.25">
      <c r="A5823" s="6">
        <v>43930</v>
      </c>
      <c r="B5823" s="7">
        <v>0.72</v>
      </c>
      <c r="C5823" s="7">
        <v>0.71</v>
      </c>
      <c r="D5823" s="6">
        <f t="shared" si="90"/>
        <v>43951</v>
      </c>
    </row>
    <row r="5824" spans="1:4" x14ac:dyDescent="0.25">
      <c r="A5824" s="6">
        <v>43931</v>
      </c>
      <c r="B5824" s="7">
        <v>0.72</v>
      </c>
      <c r="C5824" s="7">
        <v>0.7</v>
      </c>
      <c r="D5824" s="6">
        <f t="shared" si="90"/>
        <v>43951</v>
      </c>
    </row>
    <row r="5825" spans="1:4" x14ac:dyDescent="0.25">
      <c r="A5825" s="6">
        <v>43935</v>
      </c>
      <c r="B5825" s="7">
        <v>0.72</v>
      </c>
      <c r="C5825" s="7">
        <v>0.7</v>
      </c>
      <c r="D5825" s="6">
        <f t="shared" si="90"/>
        <v>43951</v>
      </c>
    </row>
    <row r="5826" spans="1:4" x14ac:dyDescent="0.25">
      <c r="A5826" s="6">
        <v>43936</v>
      </c>
      <c r="B5826" s="7">
        <v>0.72</v>
      </c>
      <c r="C5826" s="7">
        <v>0.7</v>
      </c>
      <c r="D5826" s="6">
        <f t="shared" si="90"/>
        <v>43951</v>
      </c>
    </row>
    <row r="5827" spans="1:4" x14ac:dyDescent="0.25">
      <c r="A5827" s="6">
        <v>43937</v>
      </c>
      <c r="B5827" s="7">
        <v>0.72</v>
      </c>
      <c r="C5827" s="7">
        <v>0.7</v>
      </c>
      <c r="D5827" s="6">
        <f t="shared" ref="D5827:D5890" si="91">EOMONTH(A5827,0)</f>
        <v>43951</v>
      </c>
    </row>
    <row r="5828" spans="1:4" x14ac:dyDescent="0.25">
      <c r="A5828" s="6">
        <v>43938</v>
      </c>
      <c r="B5828" s="7">
        <v>0.72</v>
      </c>
      <c r="C5828" s="7">
        <v>0.7</v>
      </c>
      <c r="D5828" s="6">
        <f t="shared" si="91"/>
        <v>43951</v>
      </c>
    </row>
    <row r="5829" spans="1:4" x14ac:dyDescent="0.25">
      <c r="A5829" s="6">
        <v>43941</v>
      </c>
      <c r="B5829" s="7">
        <v>0.71</v>
      </c>
      <c r="C5829" s="7">
        <v>0.7</v>
      </c>
      <c r="D5829" s="6">
        <f t="shared" si="91"/>
        <v>43951</v>
      </c>
    </row>
    <row r="5830" spans="1:4" x14ac:dyDescent="0.25">
      <c r="A5830" s="6">
        <v>43942</v>
      </c>
      <c r="B5830" s="7">
        <v>0.71</v>
      </c>
      <c r="C5830" s="7">
        <v>0.7</v>
      </c>
      <c r="D5830" s="6">
        <f t="shared" si="91"/>
        <v>43951</v>
      </c>
    </row>
    <row r="5831" spans="1:4" x14ac:dyDescent="0.25">
      <c r="A5831" s="6">
        <v>43943</v>
      </c>
      <c r="B5831" s="7">
        <v>0.71</v>
      </c>
      <c r="C5831" s="7">
        <v>0.7</v>
      </c>
      <c r="D5831" s="6">
        <f t="shared" si="91"/>
        <v>43951</v>
      </c>
    </row>
    <row r="5832" spans="1:4" x14ac:dyDescent="0.25">
      <c r="A5832" s="6">
        <v>43944</v>
      </c>
      <c r="B5832" s="7">
        <v>0.71</v>
      </c>
      <c r="C5832" s="7">
        <v>0.69</v>
      </c>
      <c r="D5832" s="6">
        <f t="shared" si="91"/>
        <v>43951</v>
      </c>
    </row>
    <row r="5833" spans="1:4" x14ac:dyDescent="0.25">
      <c r="A5833" s="6">
        <v>43945</v>
      </c>
      <c r="B5833" s="7">
        <v>0.71</v>
      </c>
      <c r="C5833" s="7">
        <v>0.69</v>
      </c>
      <c r="D5833" s="6">
        <f t="shared" si="91"/>
        <v>43951</v>
      </c>
    </row>
    <row r="5834" spans="1:4" x14ac:dyDescent="0.25">
      <c r="A5834" s="6">
        <v>43948</v>
      </c>
      <c r="B5834" s="7">
        <v>0.7</v>
      </c>
      <c r="C5834" s="7">
        <v>0.69</v>
      </c>
      <c r="D5834" s="6">
        <f t="shared" si="91"/>
        <v>43951</v>
      </c>
    </row>
    <row r="5835" spans="1:4" x14ac:dyDescent="0.25">
      <c r="A5835" s="6">
        <v>43949</v>
      </c>
      <c r="B5835" s="7">
        <v>0.7</v>
      </c>
      <c r="C5835" s="7">
        <v>0.69</v>
      </c>
      <c r="D5835" s="6">
        <f t="shared" si="91"/>
        <v>43951</v>
      </c>
    </row>
    <row r="5836" spans="1:4" x14ac:dyDescent="0.25">
      <c r="A5836" s="6">
        <v>43950</v>
      </c>
      <c r="B5836" s="7">
        <v>0.69</v>
      </c>
      <c r="C5836" s="7">
        <v>0.69</v>
      </c>
      <c r="D5836" s="6">
        <f t="shared" si="91"/>
        <v>43951</v>
      </c>
    </row>
    <row r="5837" spans="1:4" x14ac:dyDescent="0.25">
      <c r="A5837" s="6">
        <v>43951</v>
      </c>
      <c r="B5837" s="7">
        <v>0.69</v>
      </c>
      <c r="C5837" s="7">
        <v>0.68</v>
      </c>
      <c r="D5837" s="6">
        <f t="shared" si="91"/>
        <v>43951</v>
      </c>
    </row>
    <row r="5838" spans="1:4" x14ac:dyDescent="0.25">
      <c r="A5838" s="6">
        <v>43955</v>
      </c>
      <c r="B5838" s="7">
        <v>0.69</v>
      </c>
      <c r="C5838" s="7">
        <v>0.68</v>
      </c>
      <c r="D5838" s="6">
        <f t="shared" si="91"/>
        <v>43982</v>
      </c>
    </row>
    <row r="5839" spans="1:4" x14ac:dyDescent="0.25">
      <c r="A5839" s="6">
        <v>43956</v>
      </c>
      <c r="B5839" s="7">
        <v>0.69</v>
      </c>
      <c r="C5839" s="7">
        <v>0.68</v>
      </c>
      <c r="D5839" s="6">
        <f t="shared" si="91"/>
        <v>43982</v>
      </c>
    </row>
    <row r="5840" spans="1:4" x14ac:dyDescent="0.25">
      <c r="A5840" s="6">
        <v>43957</v>
      </c>
      <c r="B5840" s="7">
        <v>0.69</v>
      </c>
      <c r="C5840" s="7">
        <v>0.68</v>
      </c>
      <c r="D5840" s="6">
        <f t="shared" si="91"/>
        <v>43982</v>
      </c>
    </row>
    <row r="5841" spans="1:4" x14ac:dyDescent="0.25">
      <c r="A5841" s="6">
        <v>43958</v>
      </c>
      <c r="B5841" s="7">
        <v>0.69</v>
      </c>
      <c r="C5841" s="7">
        <v>0.68</v>
      </c>
      <c r="D5841" s="6">
        <f t="shared" si="91"/>
        <v>43982</v>
      </c>
    </row>
    <row r="5842" spans="1:4" x14ac:dyDescent="0.25">
      <c r="A5842" s="6">
        <v>43959</v>
      </c>
      <c r="B5842" s="7">
        <v>0.69</v>
      </c>
      <c r="C5842" s="7">
        <v>0.68</v>
      </c>
      <c r="D5842" s="6">
        <f t="shared" si="91"/>
        <v>43982</v>
      </c>
    </row>
    <row r="5843" spans="1:4" x14ac:dyDescent="0.25">
      <c r="A5843" s="6">
        <v>43962</v>
      </c>
      <c r="B5843" s="7">
        <v>0.69</v>
      </c>
      <c r="C5843" s="7">
        <v>0.68</v>
      </c>
      <c r="D5843" s="6">
        <f t="shared" si="91"/>
        <v>43982</v>
      </c>
    </row>
    <row r="5844" spans="1:4" x14ac:dyDescent="0.25">
      <c r="A5844" s="6">
        <v>43963</v>
      </c>
      <c r="B5844" s="7">
        <v>0.69</v>
      </c>
      <c r="C5844" s="7">
        <v>0.68</v>
      </c>
      <c r="D5844" s="6">
        <f t="shared" si="91"/>
        <v>43982</v>
      </c>
    </row>
    <row r="5845" spans="1:4" x14ac:dyDescent="0.25">
      <c r="A5845" s="6">
        <v>43964</v>
      </c>
      <c r="B5845" s="7">
        <v>0.69</v>
      </c>
      <c r="C5845" s="7">
        <v>0.68</v>
      </c>
      <c r="D5845" s="6">
        <f t="shared" si="91"/>
        <v>43982</v>
      </c>
    </row>
    <row r="5846" spans="1:4" x14ac:dyDescent="0.25">
      <c r="A5846" s="6">
        <v>43965</v>
      </c>
      <c r="B5846" s="7">
        <v>0.69</v>
      </c>
      <c r="C5846" s="7">
        <v>0.68</v>
      </c>
      <c r="D5846" s="6">
        <f t="shared" si="91"/>
        <v>43982</v>
      </c>
    </row>
    <row r="5847" spans="1:4" x14ac:dyDescent="0.25">
      <c r="A5847" s="6">
        <v>43966</v>
      </c>
      <c r="B5847" s="7">
        <v>0.69</v>
      </c>
      <c r="C5847" s="7">
        <v>0.68</v>
      </c>
      <c r="D5847" s="6">
        <f t="shared" si="91"/>
        <v>43982</v>
      </c>
    </row>
    <row r="5848" spans="1:4" x14ac:dyDescent="0.25">
      <c r="A5848" s="6">
        <v>43969</v>
      </c>
      <c r="B5848" s="7">
        <v>0.69</v>
      </c>
      <c r="C5848" s="7">
        <v>0.68</v>
      </c>
      <c r="D5848" s="6">
        <f t="shared" si="91"/>
        <v>43982</v>
      </c>
    </row>
    <row r="5849" spans="1:4" x14ac:dyDescent="0.25">
      <c r="A5849" s="6">
        <v>43970</v>
      </c>
      <c r="B5849" s="7">
        <v>0.69</v>
      </c>
      <c r="C5849" s="7">
        <v>0.68</v>
      </c>
      <c r="D5849" s="6">
        <f t="shared" si="91"/>
        <v>43982</v>
      </c>
    </row>
    <row r="5850" spans="1:4" x14ac:dyDescent="0.25">
      <c r="A5850" s="6">
        <v>43971</v>
      </c>
      <c r="B5850" s="7">
        <v>0.69</v>
      </c>
      <c r="C5850" s="7">
        <v>0.68</v>
      </c>
      <c r="D5850" s="6">
        <f t="shared" si="91"/>
        <v>43982</v>
      </c>
    </row>
    <row r="5851" spans="1:4" x14ac:dyDescent="0.25">
      <c r="A5851" s="6">
        <v>43972</v>
      </c>
      <c r="B5851" s="7">
        <v>0.69</v>
      </c>
      <c r="C5851" s="7">
        <v>0.68</v>
      </c>
      <c r="D5851" s="6">
        <f t="shared" si="91"/>
        <v>43982</v>
      </c>
    </row>
    <row r="5852" spans="1:4" x14ac:dyDescent="0.25">
      <c r="A5852" s="6">
        <v>43973</v>
      </c>
      <c r="B5852" s="7">
        <v>0.69</v>
      </c>
      <c r="C5852" s="7">
        <v>0.68</v>
      </c>
      <c r="D5852" s="6">
        <f t="shared" si="91"/>
        <v>43982</v>
      </c>
    </row>
    <row r="5853" spans="1:4" x14ac:dyDescent="0.25">
      <c r="A5853" s="6">
        <v>43976</v>
      </c>
      <c r="B5853" s="7">
        <v>0.69</v>
      </c>
      <c r="C5853" s="7">
        <v>0.68</v>
      </c>
      <c r="D5853" s="6">
        <f t="shared" si="91"/>
        <v>43982</v>
      </c>
    </row>
    <row r="5854" spans="1:4" x14ac:dyDescent="0.25">
      <c r="A5854" s="6">
        <v>43977</v>
      </c>
      <c r="B5854" s="7">
        <v>0.69</v>
      </c>
      <c r="C5854" s="7">
        <v>0.68</v>
      </c>
      <c r="D5854" s="6">
        <f t="shared" si="91"/>
        <v>43982</v>
      </c>
    </row>
    <row r="5855" spans="1:4" x14ac:dyDescent="0.25">
      <c r="A5855" s="6">
        <v>43978</v>
      </c>
      <c r="B5855" s="7">
        <v>0.69</v>
      </c>
      <c r="C5855" s="7">
        <v>0.68</v>
      </c>
      <c r="D5855" s="6">
        <f t="shared" si="91"/>
        <v>43982</v>
      </c>
    </row>
    <row r="5856" spans="1:4" x14ac:dyDescent="0.25">
      <c r="A5856" s="6">
        <v>43979</v>
      </c>
      <c r="B5856" s="7">
        <v>0.69</v>
      </c>
      <c r="C5856" s="7">
        <v>0.68</v>
      </c>
      <c r="D5856" s="6">
        <f t="shared" si="91"/>
        <v>43982</v>
      </c>
    </row>
    <row r="5857" spans="1:4" x14ac:dyDescent="0.25">
      <c r="A5857" s="6">
        <v>43980</v>
      </c>
      <c r="B5857" s="7">
        <v>0.28999999999999998</v>
      </c>
      <c r="C5857" s="7">
        <v>0.28000000000000003</v>
      </c>
      <c r="D5857" s="6">
        <f t="shared" si="91"/>
        <v>43982</v>
      </c>
    </row>
    <row r="5858" spans="1:4" x14ac:dyDescent="0.25">
      <c r="A5858" s="6">
        <v>43983</v>
      </c>
      <c r="B5858" s="7">
        <v>0.28999999999999998</v>
      </c>
      <c r="C5858" s="7">
        <v>0.28000000000000003</v>
      </c>
      <c r="D5858" s="6">
        <f t="shared" si="91"/>
        <v>44012</v>
      </c>
    </row>
    <row r="5859" spans="1:4" x14ac:dyDescent="0.25">
      <c r="A5859" s="6">
        <v>43984</v>
      </c>
      <c r="B5859" s="7">
        <v>0.28999999999999998</v>
      </c>
      <c r="C5859" s="7">
        <v>0.28000000000000003</v>
      </c>
      <c r="D5859" s="6">
        <f t="shared" si="91"/>
        <v>44012</v>
      </c>
    </row>
    <row r="5860" spans="1:4" x14ac:dyDescent="0.25">
      <c r="A5860" s="6">
        <v>43985</v>
      </c>
      <c r="B5860" s="7">
        <v>0.28999999999999998</v>
      </c>
      <c r="C5860" s="7">
        <v>0.27</v>
      </c>
      <c r="D5860" s="6">
        <f t="shared" si="91"/>
        <v>44012</v>
      </c>
    </row>
    <row r="5861" spans="1:4" x14ac:dyDescent="0.25">
      <c r="A5861" s="6">
        <v>43986</v>
      </c>
      <c r="B5861" s="7">
        <v>0.28999999999999998</v>
      </c>
      <c r="C5861" s="7">
        <v>0.27</v>
      </c>
      <c r="D5861" s="6">
        <f t="shared" si="91"/>
        <v>44012</v>
      </c>
    </row>
    <row r="5862" spans="1:4" x14ac:dyDescent="0.25">
      <c r="A5862" s="6">
        <v>43987</v>
      </c>
      <c r="B5862" s="7">
        <v>0.28999999999999998</v>
      </c>
      <c r="C5862" s="7">
        <v>0.27</v>
      </c>
      <c r="D5862" s="6">
        <f t="shared" si="91"/>
        <v>44012</v>
      </c>
    </row>
    <row r="5863" spans="1:4" x14ac:dyDescent="0.25">
      <c r="A5863" s="6">
        <v>43990</v>
      </c>
      <c r="B5863" s="7">
        <v>0.28999999999999998</v>
      </c>
      <c r="C5863" s="7">
        <v>0.27</v>
      </c>
      <c r="D5863" s="6">
        <f t="shared" si="91"/>
        <v>44012</v>
      </c>
    </row>
    <row r="5864" spans="1:4" x14ac:dyDescent="0.25">
      <c r="A5864" s="6">
        <v>43991</v>
      </c>
      <c r="B5864" s="7">
        <v>0.28999999999999998</v>
      </c>
      <c r="C5864" s="7">
        <v>0.27</v>
      </c>
      <c r="D5864" s="6">
        <f t="shared" si="91"/>
        <v>44012</v>
      </c>
    </row>
    <row r="5865" spans="1:4" x14ac:dyDescent="0.25">
      <c r="A5865" s="6">
        <v>43992</v>
      </c>
      <c r="B5865" s="7">
        <v>0.28999999999999998</v>
      </c>
      <c r="C5865" s="7">
        <v>0.27</v>
      </c>
      <c r="D5865" s="6">
        <f t="shared" si="91"/>
        <v>44012</v>
      </c>
    </row>
    <row r="5866" spans="1:4" x14ac:dyDescent="0.25">
      <c r="A5866" s="6">
        <v>43994</v>
      </c>
      <c r="B5866" s="7">
        <v>0.28999999999999998</v>
      </c>
      <c r="C5866" s="7">
        <v>0.27</v>
      </c>
      <c r="D5866" s="6">
        <f t="shared" si="91"/>
        <v>44012</v>
      </c>
    </row>
    <row r="5867" spans="1:4" x14ac:dyDescent="0.25">
      <c r="A5867" s="6">
        <v>43997</v>
      </c>
      <c r="B5867" s="7">
        <v>0.28999999999999998</v>
      </c>
      <c r="C5867" s="7">
        <v>0.27</v>
      </c>
      <c r="D5867" s="6">
        <f t="shared" si="91"/>
        <v>44012</v>
      </c>
    </row>
    <row r="5868" spans="1:4" x14ac:dyDescent="0.25">
      <c r="A5868" s="6">
        <v>43998</v>
      </c>
      <c r="B5868" s="7">
        <v>0.28999999999999998</v>
      </c>
      <c r="C5868" s="7">
        <v>0.27</v>
      </c>
      <c r="D5868" s="6">
        <f t="shared" si="91"/>
        <v>44012</v>
      </c>
    </row>
    <row r="5869" spans="1:4" x14ac:dyDescent="0.25">
      <c r="A5869" s="6">
        <v>43999</v>
      </c>
      <c r="B5869" s="7">
        <v>0.28999999999999998</v>
      </c>
      <c r="C5869" s="7">
        <v>0.27</v>
      </c>
      <c r="D5869" s="6">
        <f t="shared" si="91"/>
        <v>44012</v>
      </c>
    </row>
    <row r="5870" spans="1:4" x14ac:dyDescent="0.25">
      <c r="A5870" s="6">
        <v>44000</v>
      </c>
      <c r="B5870" s="7">
        <v>0.28999999999999998</v>
      </c>
      <c r="C5870" s="7">
        <v>0.27</v>
      </c>
      <c r="D5870" s="6">
        <f t="shared" si="91"/>
        <v>44012</v>
      </c>
    </row>
    <row r="5871" spans="1:4" x14ac:dyDescent="0.25">
      <c r="A5871" s="6">
        <v>44001</v>
      </c>
      <c r="B5871" s="7">
        <v>0.28999999999999998</v>
      </c>
      <c r="C5871" s="7">
        <v>0.27</v>
      </c>
      <c r="D5871" s="6">
        <f t="shared" si="91"/>
        <v>44012</v>
      </c>
    </row>
    <row r="5872" spans="1:4" x14ac:dyDescent="0.25">
      <c r="A5872" s="6">
        <v>44004</v>
      </c>
      <c r="B5872" s="7">
        <v>0.28999999999999998</v>
      </c>
      <c r="C5872" s="7">
        <v>0.27</v>
      </c>
      <c r="D5872" s="6">
        <f t="shared" si="91"/>
        <v>44012</v>
      </c>
    </row>
    <row r="5873" spans="1:4" x14ac:dyDescent="0.25">
      <c r="A5873" s="6">
        <v>44005</v>
      </c>
      <c r="B5873" s="7">
        <v>0.28999999999999998</v>
      </c>
      <c r="C5873" s="7">
        <v>0.27</v>
      </c>
      <c r="D5873" s="6">
        <f t="shared" si="91"/>
        <v>44012</v>
      </c>
    </row>
    <row r="5874" spans="1:4" x14ac:dyDescent="0.25">
      <c r="A5874" s="6">
        <v>44006</v>
      </c>
      <c r="B5874" s="7">
        <v>0.28999999999999998</v>
      </c>
      <c r="C5874" s="7">
        <v>0.26</v>
      </c>
      <c r="D5874" s="6">
        <f t="shared" si="91"/>
        <v>44012</v>
      </c>
    </row>
    <row r="5875" spans="1:4" x14ac:dyDescent="0.25">
      <c r="A5875" s="6">
        <v>44007</v>
      </c>
      <c r="B5875" s="7">
        <v>0.28999999999999998</v>
      </c>
      <c r="C5875" s="7">
        <v>0.26</v>
      </c>
      <c r="D5875" s="6">
        <f t="shared" si="91"/>
        <v>44012</v>
      </c>
    </row>
    <row r="5876" spans="1:4" x14ac:dyDescent="0.25">
      <c r="A5876" s="6">
        <v>44008</v>
      </c>
      <c r="B5876" s="7">
        <v>0.28000000000000003</v>
      </c>
      <c r="C5876" s="7">
        <v>0.26</v>
      </c>
      <c r="D5876" s="6">
        <f t="shared" si="91"/>
        <v>44012</v>
      </c>
    </row>
    <row r="5877" spans="1:4" x14ac:dyDescent="0.25">
      <c r="A5877" s="6">
        <v>44011</v>
      </c>
      <c r="B5877" s="7">
        <v>0.28000000000000003</v>
      </c>
      <c r="C5877" s="7">
        <v>0.26</v>
      </c>
      <c r="D5877" s="6">
        <f t="shared" si="91"/>
        <v>44012</v>
      </c>
    </row>
    <row r="5878" spans="1:4" x14ac:dyDescent="0.25">
      <c r="A5878" s="6">
        <v>44012</v>
      </c>
      <c r="B5878" s="7">
        <v>0.28000000000000003</v>
      </c>
      <c r="C5878" s="7">
        <v>0.26</v>
      </c>
      <c r="D5878" s="6">
        <f t="shared" si="91"/>
        <v>44012</v>
      </c>
    </row>
    <row r="5879" spans="1:4" x14ac:dyDescent="0.25">
      <c r="A5879" s="6">
        <v>44013</v>
      </c>
      <c r="B5879" s="7">
        <v>0.28000000000000003</v>
      </c>
      <c r="C5879" s="7">
        <v>0.26</v>
      </c>
      <c r="D5879" s="6">
        <f t="shared" si="91"/>
        <v>44043</v>
      </c>
    </row>
    <row r="5880" spans="1:4" x14ac:dyDescent="0.25">
      <c r="A5880" s="6">
        <v>44014</v>
      </c>
      <c r="B5880" s="7">
        <v>0.28000000000000003</v>
      </c>
      <c r="C5880" s="7">
        <v>0.26</v>
      </c>
      <c r="D5880" s="6">
        <f t="shared" si="91"/>
        <v>44043</v>
      </c>
    </row>
    <row r="5881" spans="1:4" x14ac:dyDescent="0.25">
      <c r="A5881" s="6">
        <v>44015</v>
      </c>
      <c r="B5881" s="7">
        <v>0.28000000000000003</v>
      </c>
      <c r="C5881" s="7">
        <v>0.26</v>
      </c>
      <c r="D5881" s="6">
        <f t="shared" si="91"/>
        <v>44043</v>
      </c>
    </row>
    <row r="5882" spans="1:4" x14ac:dyDescent="0.25">
      <c r="A5882" s="6">
        <v>44018</v>
      </c>
      <c r="B5882" s="7">
        <v>0.28000000000000003</v>
      </c>
      <c r="C5882" s="7">
        <v>0.26</v>
      </c>
      <c r="D5882" s="6">
        <f t="shared" si="91"/>
        <v>44043</v>
      </c>
    </row>
    <row r="5883" spans="1:4" x14ac:dyDescent="0.25">
      <c r="A5883" s="6">
        <v>44019</v>
      </c>
      <c r="B5883" s="7">
        <v>0.28000000000000003</v>
      </c>
      <c r="C5883" s="7">
        <v>0.26</v>
      </c>
      <c r="D5883" s="6">
        <f t="shared" si="91"/>
        <v>44043</v>
      </c>
    </row>
    <row r="5884" spans="1:4" x14ac:dyDescent="0.25">
      <c r="A5884" s="6">
        <v>44020</v>
      </c>
      <c r="B5884" s="7">
        <v>0.28000000000000003</v>
      </c>
      <c r="C5884" s="7">
        <v>0.26</v>
      </c>
      <c r="D5884" s="6">
        <f t="shared" si="91"/>
        <v>44043</v>
      </c>
    </row>
    <row r="5885" spans="1:4" x14ac:dyDescent="0.25">
      <c r="A5885" s="6">
        <v>44021</v>
      </c>
      <c r="B5885" s="7">
        <v>0.28000000000000003</v>
      </c>
      <c r="C5885" s="7">
        <v>0.26</v>
      </c>
      <c r="D5885" s="6">
        <f t="shared" si="91"/>
        <v>44043</v>
      </c>
    </row>
    <row r="5886" spans="1:4" x14ac:dyDescent="0.25">
      <c r="A5886" s="6">
        <v>44022</v>
      </c>
      <c r="B5886" s="7">
        <v>0.28000000000000003</v>
      </c>
      <c r="C5886" s="7">
        <v>0.26</v>
      </c>
      <c r="D5886" s="6">
        <f t="shared" si="91"/>
        <v>44043</v>
      </c>
    </row>
    <row r="5887" spans="1:4" x14ac:dyDescent="0.25">
      <c r="A5887" s="6">
        <v>44025</v>
      </c>
      <c r="B5887" s="7">
        <v>0.28000000000000003</v>
      </c>
      <c r="C5887" s="7">
        <v>0.26</v>
      </c>
      <c r="D5887" s="6">
        <f t="shared" si="91"/>
        <v>44043</v>
      </c>
    </row>
    <row r="5888" spans="1:4" x14ac:dyDescent="0.25">
      <c r="A5888" s="6">
        <v>44026</v>
      </c>
      <c r="B5888" s="7">
        <v>0.28000000000000003</v>
      </c>
      <c r="C5888" s="7">
        <v>0.25</v>
      </c>
      <c r="D5888" s="6">
        <f t="shared" si="91"/>
        <v>44043</v>
      </c>
    </row>
    <row r="5889" spans="1:4" x14ac:dyDescent="0.25">
      <c r="A5889" s="6">
        <v>44027</v>
      </c>
      <c r="B5889" s="7">
        <v>0.28000000000000003</v>
      </c>
      <c r="C5889" s="7">
        <v>0.25</v>
      </c>
      <c r="D5889" s="6">
        <f t="shared" si="91"/>
        <v>44043</v>
      </c>
    </row>
    <row r="5890" spans="1:4" x14ac:dyDescent="0.25">
      <c r="A5890" s="6">
        <v>44028</v>
      </c>
      <c r="B5890" s="7">
        <v>0.28000000000000003</v>
      </c>
      <c r="C5890" s="7">
        <v>0.25</v>
      </c>
      <c r="D5890" s="6">
        <f t="shared" si="91"/>
        <v>44043</v>
      </c>
    </row>
    <row r="5891" spans="1:4" x14ac:dyDescent="0.25">
      <c r="A5891" s="6">
        <v>44029</v>
      </c>
      <c r="B5891" s="7">
        <v>0.28000000000000003</v>
      </c>
      <c r="C5891" s="7">
        <v>0.25</v>
      </c>
      <c r="D5891" s="6">
        <f t="shared" ref="D5891:D5954" si="92">EOMONTH(A5891,0)</f>
        <v>44043</v>
      </c>
    </row>
    <row r="5892" spans="1:4" x14ac:dyDescent="0.25">
      <c r="A5892" s="6">
        <v>44032</v>
      </c>
      <c r="B5892" s="7">
        <v>0.28000000000000003</v>
      </c>
      <c r="C5892" s="7">
        <v>0.25</v>
      </c>
      <c r="D5892" s="6">
        <f t="shared" si="92"/>
        <v>44043</v>
      </c>
    </row>
    <row r="5893" spans="1:4" x14ac:dyDescent="0.25">
      <c r="A5893" s="6">
        <v>44033</v>
      </c>
      <c r="B5893" s="7">
        <v>0.28000000000000003</v>
      </c>
      <c r="C5893" s="7">
        <v>0.25</v>
      </c>
      <c r="D5893" s="6">
        <f t="shared" si="92"/>
        <v>44043</v>
      </c>
    </row>
    <row r="5894" spans="1:4" x14ac:dyDescent="0.25">
      <c r="A5894" s="6">
        <v>44034</v>
      </c>
      <c r="B5894" s="7">
        <v>0.28000000000000003</v>
      </c>
      <c r="C5894" s="7">
        <v>0.25</v>
      </c>
      <c r="D5894" s="6">
        <f t="shared" si="92"/>
        <v>44043</v>
      </c>
    </row>
    <row r="5895" spans="1:4" x14ac:dyDescent="0.25">
      <c r="A5895" s="6">
        <v>44035</v>
      </c>
      <c r="B5895" s="7">
        <v>0.28000000000000003</v>
      </c>
      <c r="C5895" s="7">
        <v>0.25</v>
      </c>
      <c r="D5895" s="6">
        <f t="shared" si="92"/>
        <v>44043</v>
      </c>
    </row>
    <row r="5896" spans="1:4" x14ac:dyDescent="0.25">
      <c r="A5896" s="6">
        <v>44036</v>
      </c>
      <c r="B5896" s="7">
        <v>0.28000000000000003</v>
      </c>
      <c r="C5896" s="7">
        <v>0.25</v>
      </c>
      <c r="D5896" s="6">
        <f t="shared" si="92"/>
        <v>44043</v>
      </c>
    </row>
    <row r="5897" spans="1:4" x14ac:dyDescent="0.25">
      <c r="A5897" s="6">
        <v>44039</v>
      </c>
      <c r="B5897" s="7">
        <v>0.28000000000000003</v>
      </c>
      <c r="C5897" s="7">
        <v>0.24</v>
      </c>
      <c r="D5897" s="6">
        <f t="shared" si="92"/>
        <v>44043</v>
      </c>
    </row>
    <row r="5898" spans="1:4" x14ac:dyDescent="0.25">
      <c r="A5898" s="6">
        <v>44040</v>
      </c>
      <c r="B5898" s="7">
        <v>0.28000000000000003</v>
      </c>
      <c r="C5898" s="7">
        <v>0.24</v>
      </c>
      <c r="D5898" s="6">
        <f t="shared" si="92"/>
        <v>44043</v>
      </c>
    </row>
    <row r="5899" spans="1:4" x14ac:dyDescent="0.25">
      <c r="A5899" s="6">
        <v>44041</v>
      </c>
      <c r="B5899" s="7">
        <v>0.28000000000000003</v>
      </c>
      <c r="C5899" s="7">
        <v>0.24</v>
      </c>
      <c r="D5899" s="6">
        <f t="shared" si="92"/>
        <v>44043</v>
      </c>
    </row>
    <row r="5900" spans="1:4" x14ac:dyDescent="0.25">
      <c r="A5900" s="6">
        <v>44042</v>
      </c>
      <c r="B5900" s="7">
        <v>0.27</v>
      </c>
      <c r="C5900" s="7">
        <v>0.23</v>
      </c>
      <c r="D5900" s="6">
        <f t="shared" si="92"/>
        <v>44043</v>
      </c>
    </row>
    <row r="5901" spans="1:4" x14ac:dyDescent="0.25">
      <c r="A5901" s="6">
        <v>44043</v>
      </c>
      <c r="B5901" s="7">
        <v>0.27</v>
      </c>
      <c r="C5901" s="7">
        <v>0.23</v>
      </c>
      <c r="D5901" s="6">
        <f t="shared" si="92"/>
        <v>44043</v>
      </c>
    </row>
    <row r="5902" spans="1:4" x14ac:dyDescent="0.25">
      <c r="A5902" s="6">
        <v>44046</v>
      </c>
      <c r="B5902" s="7">
        <v>0.27</v>
      </c>
      <c r="C5902" s="7">
        <v>0.23</v>
      </c>
      <c r="D5902" s="6">
        <f t="shared" si="92"/>
        <v>44074</v>
      </c>
    </row>
    <row r="5903" spans="1:4" x14ac:dyDescent="0.25">
      <c r="A5903" s="6">
        <v>44047</v>
      </c>
      <c r="B5903" s="7">
        <v>0.27</v>
      </c>
      <c r="C5903" s="7">
        <v>0.23</v>
      </c>
      <c r="D5903" s="6">
        <f t="shared" si="92"/>
        <v>44074</v>
      </c>
    </row>
    <row r="5904" spans="1:4" x14ac:dyDescent="0.25">
      <c r="A5904" s="6">
        <v>44048</v>
      </c>
      <c r="B5904" s="7">
        <v>0.27</v>
      </c>
      <c r="C5904" s="7">
        <v>0.23</v>
      </c>
      <c r="D5904" s="6">
        <f t="shared" si="92"/>
        <v>44074</v>
      </c>
    </row>
    <row r="5905" spans="1:4" x14ac:dyDescent="0.25">
      <c r="A5905" s="6">
        <v>44049</v>
      </c>
      <c r="B5905" s="7">
        <v>0.27</v>
      </c>
      <c r="C5905" s="7">
        <v>0.23</v>
      </c>
      <c r="D5905" s="6">
        <f t="shared" si="92"/>
        <v>44074</v>
      </c>
    </row>
    <row r="5906" spans="1:4" x14ac:dyDescent="0.25">
      <c r="A5906" s="6">
        <v>44050</v>
      </c>
      <c r="B5906" s="7">
        <v>0.27</v>
      </c>
      <c r="C5906" s="7">
        <v>0.23</v>
      </c>
      <c r="D5906" s="6">
        <f t="shared" si="92"/>
        <v>44074</v>
      </c>
    </row>
    <row r="5907" spans="1:4" x14ac:dyDescent="0.25">
      <c r="A5907" s="6">
        <v>44053</v>
      </c>
      <c r="B5907" s="7">
        <v>0.27</v>
      </c>
      <c r="C5907" s="7">
        <v>0.23</v>
      </c>
      <c r="D5907" s="6">
        <f t="shared" si="92"/>
        <v>44074</v>
      </c>
    </row>
    <row r="5908" spans="1:4" x14ac:dyDescent="0.25">
      <c r="A5908" s="6">
        <v>44054</v>
      </c>
      <c r="B5908" s="7">
        <v>0.27</v>
      </c>
      <c r="C5908" s="7">
        <v>0.23</v>
      </c>
      <c r="D5908" s="6">
        <f t="shared" si="92"/>
        <v>44074</v>
      </c>
    </row>
    <row r="5909" spans="1:4" x14ac:dyDescent="0.25">
      <c r="A5909" s="6">
        <v>44055</v>
      </c>
      <c r="B5909" s="7">
        <v>0.27</v>
      </c>
      <c r="C5909" s="7">
        <v>0.23</v>
      </c>
      <c r="D5909" s="6">
        <f t="shared" si="92"/>
        <v>44074</v>
      </c>
    </row>
    <row r="5910" spans="1:4" x14ac:dyDescent="0.25">
      <c r="A5910" s="6">
        <v>44056</v>
      </c>
      <c r="B5910" s="7">
        <v>0.27</v>
      </c>
      <c r="C5910" s="7">
        <v>0.23</v>
      </c>
      <c r="D5910" s="6">
        <f t="shared" si="92"/>
        <v>44074</v>
      </c>
    </row>
    <row r="5911" spans="1:4" x14ac:dyDescent="0.25">
      <c r="A5911" s="6">
        <v>44057</v>
      </c>
      <c r="B5911" s="7">
        <v>0.27</v>
      </c>
      <c r="C5911" s="7">
        <v>0.23</v>
      </c>
      <c r="D5911" s="6">
        <f t="shared" si="92"/>
        <v>44074</v>
      </c>
    </row>
    <row r="5912" spans="1:4" x14ac:dyDescent="0.25">
      <c r="A5912" s="6">
        <v>44060</v>
      </c>
      <c r="B5912" s="7">
        <v>0.27</v>
      </c>
      <c r="C5912" s="7">
        <v>0.23</v>
      </c>
      <c r="D5912" s="6">
        <f t="shared" si="92"/>
        <v>44074</v>
      </c>
    </row>
    <row r="5913" spans="1:4" x14ac:dyDescent="0.25">
      <c r="A5913" s="6">
        <v>44061</v>
      </c>
      <c r="B5913" s="7">
        <v>0.27</v>
      </c>
      <c r="C5913" s="7">
        <v>0.23</v>
      </c>
      <c r="D5913" s="6">
        <f t="shared" si="92"/>
        <v>44074</v>
      </c>
    </row>
    <row r="5914" spans="1:4" x14ac:dyDescent="0.25">
      <c r="A5914" s="6">
        <v>44062</v>
      </c>
      <c r="B5914" s="7">
        <v>0.27</v>
      </c>
      <c r="C5914" s="7">
        <v>0.23</v>
      </c>
      <c r="D5914" s="6">
        <f t="shared" si="92"/>
        <v>44074</v>
      </c>
    </row>
    <row r="5915" spans="1:4" x14ac:dyDescent="0.25">
      <c r="A5915" s="6">
        <v>44063</v>
      </c>
      <c r="B5915" s="7">
        <v>0.27</v>
      </c>
      <c r="C5915" s="7">
        <v>0.23</v>
      </c>
      <c r="D5915" s="6">
        <f t="shared" si="92"/>
        <v>44074</v>
      </c>
    </row>
    <row r="5916" spans="1:4" x14ac:dyDescent="0.25">
      <c r="A5916" s="6">
        <v>44064</v>
      </c>
      <c r="B5916" s="7">
        <v>0.27</v>
      </c>
      <c r="C5916" s="7">
        <v>0.23</v>
      </c>
      <c r="D5916" s="6">
        <f t="shared" si="92"/>
        <v>44074</v>
      </c>
    </row>
    <row r="5917" spans="1:4" x14ac:dyDescent="0.25">
      <c r="A5917" s="6">
        <v>44067</v>
      </c>
      <c r="B5917" s="7">
        <v>0.27</v>
      </c>
      <c r="C5917" s="7">
        <v>0.23</v>
      </c>
      <c r="D5917" s="6">
        <f t="shared" si="92"/>
        <v>44074</v>
      </c>
    </row>
    <row r="5918" spans="1:4" x14ac:dyDescent="0.25">
      <c r="A5918" s="6">
        <v>44068</v>
      </c>
      <c r="B5918" s="7">
        <v>0.27</v>
      </c>
      <c r="C5918" s="7">
        <v>0.23</v>
      </c>
      <c r="D5918" s="6">
        <f t="shared" si="92"/>
        <v>44074</v>
      </c>
    </row>
    <row r="5919" spans="1:4" x14ac:dyDescent="0.25">
      <c r="A5919" s="6">
        <v>44069</v>
      </c>
      <c r="B5919" s="7">
        <v>0.27</v>
      </c>
      <c r="C5919" s="7">
        <v>0.23</v>
      </c>
      <c r="D5919" s="6">
        <f t="shared" si="92"/>
        <v>44074</v>
      </c>
    </row>
    <row r="5920" spans="1:4" x14ac:dyDescent="0.25">
      <c r="A5920" s="6">
        <v>44070</v>
      </c>
      <c r="B5920" s="7">
        <v>0.27</v>
      </c>
      <c r="C5920" s="7">
        <v>0.23</v>
      </c>
      <c r="D5920" s="6">
        <f t="shared" si="92"/>
        <v>44074</v>
      </c>
    </row>
    <row r="5921" spans="1:4" x14ac:dyDescent="0.25">
      <c r="A5921" s="6">
        <v>44071</v>
      </c>
      <c r="B5921" s="7">
        <v>0.27</v>
      </c>
      <c r="C5921" s="7">
        <v>0.23</v>
      </c>
      <c r="D5921" s="6">
        <f t="shared" si="92"/>
        <v>44074</v>
      </c>
    </row>
    <row r="5922" spans="1:4" x14ac:dyDescent="0.25">
      <c r="A5922" s="6">
        <v>44074</v>
      </c>
      <c r="B5922" s="7">
        <v>0.27</v>
      </c>
      <c r="C5922" s="7">
        <v>0.23</v>
      </c>
      <c r="D5922" s="6">
        <f t="shared" si="92"/>
        <v>44074</v>
      </c>
    </row>
    <row r="5923" spans="1:4" x14ac:dyDescent="0.25">
      <c r="A5923" s="6">
        <v>44075</v>
      </c>
      <c r="B5923" s="7">
        <v>0.27</v>
      </c>
      <c r="C5923" s="7">
        <v>0.23</v>
      </c>
      <c r="D5923" s="6">
        <f t="shared" si="92"/>
        <v>44104</v>
      </c>
    </row>
    <row r="5924" spans="1:4" x14ac:dyDescent="0.25">
      <c r="A5924" s="6">
        <v>44076</v>
      </c>
      <c r="B5924" s="7">
        <v>0.27</v>
      </c>
      <c r="C5924" s="7">
        <v>0.23</v>
      </c>
      <c r="D5924" s="6">
        <f t="shared" si="92"/>
        <v>44104</v>
      </c>
    </row>
    <row r="5925" spans="1:4" x14ac:dyDescent="0.25">
      <c r="A5925" s="6">
        <v>44077</v>
      </c>
      <c r="B5925" s="7">
        <v>0.27</v>
      </c>
      <c r="C5925" s="7">
        <v>0.23</v>
      </c>
      <c r="D5925" s="6">
        <f t="shared" si="92"/>
        <v>44104</v>
      </c>
    </row>
    <row r="5926" spans="1:4" x14ac:dyDescent="0.25">
      <c r="A5926" s="6">
        <v>44078</v>
      </c>
      <c r="B5926" s="7">
        <v>0.27</v>
      </c>
      <c r="C5926" s="7">
        <v>0.23</v>
      </c>
      <c r="D5926" s="6">
        <f t="shared" si="92"/>
        <v>44104</v>
      </c>
    </row>
    <row r="5927" spans="1:4" x14ac:dyDescent="0.25">
      <c r="A5927" s="6">
        <v>44081</v>
      </c>
      <c r="B5927" s="7">
        <v>0.27</v>
      </c>
      <c r="C5927" s="7">
        <v>0.23</v>
      </c>
      <c r="D5927" s="6">
        <f t="shared" si="92"/>
        <v>44104</v>
      </c>
    </row>
    <row r="5928" spans="1:4" x14ac:dyDescent="0.25">
      <c r="A5928" s="6">
        <v>44082</v>
      </c>
      <c r="B5928" s="7">
        <v>0.27</v>
      </c>
      <c r="C5928" s="7">
        <v>0.23</v>
      </c>
      <c r="D5928" s="6">
        <f t="shared" si="92"/>
        <v>44104</v>
      </c>
    </row>
    <row r="5929" spans="1:4" x14ac:dyDescent="0.25">
      <c r="A5929" s="6">
        <v>44083</v>
      </c>
      <c r="B5929" s="7">
        <v>0.26</v>
      </c>
      <c r="C5929" s="7">
        <v>0.23</v>
      </c>
      <c r="D5929" s="6">
        <f t="shared" si="92"/>
        <v>44104</v>
      </c>
    </row>
    <row r="5930" spans="1:4" x14ac:dyDescent="0.25">
      <c r="A5930" s="6">
        <v>44084</v>
      </c>
      <c r="B5930" s="7">
        <v>0.26</v>
      </c>
      <c r="C5930" s="7">
        <v>0.23</v>
      </c>
      <c r="D5930" s="6">
        <f t="shared" si="92"/>
        <v>44104</v>
      </c>
    </row>
    <row r="5931" spans="1:4" x14ac:dyDescent="0.25">
      <c r="A5931" s="6">
        <v>44085</v>
      </c>
      <c r="B5931" s="7">
        <v>0.26</v>
      </c>
      <c r="C5931" s="7">
        <v>0.23</v>
      </c>
      <c r="D5931" s="6">
        <f t="shared" si="92"/>
        <v>44104</v>
      </c>
    </row>
    <row r="5932" spans="1:4" x14ac:dyDescent="0.25">
      <c r="A5932" s="6">
        <v>44088</v>
      </c>
      <c r="B5932" s="7">
        <v>0.26</v>
      </c>
      <c r="C5932" s="7">
        <v>0.23</v>
      </c>
      <c r="D5932" s="6">
        <f t="shared" si="92"/>
        <v>44104</v>
      </c>
    </row>
    <row r="5933" spans="1:4" x14ac:dyDescent="0.25">
      <c r="A5933" s="6">
        <v>44089</v>
      </c>
      <c r="B5933" s="7">
        <v>0.26</v>
      </c>
      <c r="C5933" s="7">
        <v>0.23</v>
      </c>
      <c r="D5933" s="6">
        <f t="shared" si="92"/>
        <v>44104</v>
      </c>
    </row>
    <row r="5934" spans="1:4" x14ac:dyDescent="0.25">
      <c r="A5934" s="6">
        <v>44090</v>
      </c>
      <c r="B5934" s="7">
        <v>0.26</v>
      </c>
      <c r="C5934" s="7">
        <v>0.23</v>
      </c>
      <c r="D5934" s="6">
        <f t="shared" si="92"/>
        <v>44104</v>
      </c>
    </row>
    <row r="5935" spans="1:4" x14ac:dyDescent="0.25">
      <c r="A5935" s="6">
        <v>44091</v>
      </c>
      <c r="B5935" s="7">
        <v>0.26</v>
      </c>
      <c r="C5935" s="7">
        <v>0.23</v>
      </c>
      <c r="D5935" s="6">
        <f t="shared" si="92"/>
        <v>44104</v>
      </c>
    </row>
    <row r="5936" spans="1:4" x14ac:dyDescent="0.25">
      <c r="A5936" s="6">
        <v>44092</v>
      </c>
      <c r="B5936" s="7">
        <v>0.26</v>
      </c>
      <c r="C5936" s="7">
        <v>0.23</v>
      </c>
      <c r="D5936" s="6">
        <f t="shared" si="92"/>
        <v>44104</v>
      </c>
    </row>
    <row r="5937" spans="1:4" x14ac:dyDescent="0.25">
      <c r="A5937" s="6">
        <v>44095</v>
      </c>
      <c r="B5937" s="7">
        <v>0.26</v>
      </c>
      <c r="C5937" s="7">
        <v>0.22</v>
      </c>
      <c r="D5937" s="6">
        <f t="shared" si="92"/>
        <v>44104</v>
      </c>
    </row>
    <row r="5938" spans="1:4" x14ac:dyDescent="0.25">
      <c r="A5938" s="6">
        <v>44096</v>
      </c>
      <c r="B5938" s="7">
        <v>0.26</v>
      </c>
      <c r="C5938" s="7">
        <v>0.22</v>
      </c>
      <c r="D5938" s="6">
        <f t="shared" si="92"/>
        <v>44104</v>
      </c>
    </row>
    <row r="5939" spans="1:4" x14ac:dyDescent="0.25">
      <c r="A5939" s="6">
        <v>44097</v>
      </c>
      <c r="B5939" s="7">
        <v>0.26</v>
      </c>
      <c r="C5939" s="7">
        <v>0.22</v>
      </c>
      <c r="D5939" s="6">
        <f t="shared" si="92"/>
        <v>44104</v>
      </c>
    </row>
    <row r="5940" spans="1:4" x14ac:dyDescent="0.25">
      <c r="A5940" s="6">
        <v>44098</v>
      </c>
      <c r="B5940" s="7">
        <v>0.26</v>
      </c>
      <c r="C5940" s="7">
        <v>0.22</v>
      </c>
      <c r="D5940" s="6">
        <f t="shared" si="92"/>
        <v>44104</v>
      </c>
    </row>
    <row r="5941" spans="1:4" x14ac:dyDescent="0.25">
      <c r="A5941" s="6">
        <v>44099</v>
      </c>
      <c r="B5941" s="7">
        <v>0.26</v>
      </c>
      <c r="C5941" s="7">
        <v>0.22</v>
      </c>
      <c r="D5941" s="6">
        <f t="shared" si="92"/>
        <v>44104</v>
      </c>
    </row>
    <row r="5942" spans="1:4" x14ac:dyDescent="0.25">
      <c r="A5942" s="6">
        <v>44102</v>
      </c>
      <c r="B5942" s="7">
        <v>0.26</v>
      </c>
      <c r="C5942" s="7">
        <v>0.22</v>
      </c>
      <c r="D5942" s="6">
        <f t="shared" si="92"/>
        <v>44104</v>
      </c>
    </row>
    <row r="5943" spans="1:4" x14ac:dyDescent="0.25">
      <c r="A5943" s="6">
        <v>44103</v>
      </c>
      <c r="B5943" s="7">
        <v>0.26</v>
      </c>
      <c r="C5943" s="7">
        <v>0.22</v>
      </c>
      <c r="D5943" s="6">
        <f t="shared" si="92"/>
        <v>44104</v>
      </c>
    </row>
    <row r="5944" spans="1:4" x14ac:dyDescent="0.25">
      <c r="A5944" s="6">
        <v>44104</v>
      </c>
      <c r="B5944" s="7">
        <v>0.26</v>
      </c>
      <c r="C5944" s="7">
        <v>0.22</v>
      </c>
      <c r="D5944" s="6">
        <f t="shared" si="92"/>
        <v>44104</v>
      </c>
    </row>
    <row r="5945" spans="1:4" x14ac:dyDescent="0.25">
      <c r="A5945" s="6">
        <v>44105</v>
      </c>
      <c r="B5945" s="7">
        <v>0.26</v>
      </c>
      <c r="C5945" s="7">
        <v>0.22</v>
      </c>
      <c r="D5945" s="6">
        <f t="shared" si="92"/>
        <v>44135</v>
      </c>
    </row>
    <row r="5946" spans="1:4" x14ac:dyDescent="0.25">
      <c r="A5946" s="6">
        <v>44106</v>
      </c>
      <c r="B5946" s="7">
        <v>0.26</v>
      </c>
      <c r="C5946" s="7">
        <v>0.22</v>
      </c>
      <c r="D5946" s="6">
        <f t="shared" si="92"/>
        <v>44135</v>
      </c>
    </row>
    <row r="5947" spans="1:4" x14ac:dyDescent="0.25">
      <c r="A5947" s="6">
        <v>44109</v>
      </c>
      <c r="B5947" s="7">
        <v>0.26</v>
      </c>
      <c r="C5947" s="7">
        <v>0.22</v>
      </c>
      <c r="D5947" s="6">
        <f t="shared" si="92"/>
        <v>44135</v>
      </c>
    </row>
    <row r="5948" spans="1:4" x14ac:dyDescent="0.25">
      <c r="A5948" s="6">
        <v>44110</v>
      </c>
      <c r="B5948" s="7">
        <v>0.26</v>
      </c>
      <c r="C5948" s="7">
        <v>0.22</v>
      </c>
      <c r="D5948" s="6">
        <f t="shared" si="92"/>
        <v>44135</v>
      </c>
    </row>
    <row r="5949" spans="1:4" x14ac:dyDescent="0.25">
      <c r="A5949" s="6">
        <v>44111</v>
      </c>
      <c r="B5949" s="7">
        <v>0.26</v>
      </c>
      <c r="C5949" s="7">
        <v>0.22</v>
      </c>
      <c r="D5949" s="6">
        <f t="shared" si="92"/>
        <v>44135</v>
      </c>
    </row>
    <row r="5950" spans="1:4" x14ac:dyDescent="0.25">
      <c r="A5950" s="6">
        <v>44112</v>
      </c>
      <c r="B5950" s="7">
        <v>0.26</v>
      </c>
      <c r="C5950" s="7">
        <v>0.22</v>
      </c>
      <c r="D5950" s="6">
        <f t="shared" si="92"/>
        <v>44135</v>
      </c>
    </row>
    <row r="5951" spans="1:4" x14ac:dyDescent="0.25">
      <c r="A5951" s="6">
        <v>44113</v>
      </c>
      <c r="B5951" s="7">
        <v>0.26</v>
      </c>
      <c r="C5951" s="7">
        <v>0.22</v>
      </c>
      <c r="D5951" s="6">
        <f t="shared" si="92"/>
        <v>44135</v>
      </c>
    </row>
    <row r="5952" spans="1:4" x14ac:dyDescent="0.25">
      <c r="A5952" s="6">
        <v>44116</v>
      </c>
      <c r="B5952" s="7">
        <v>0.25</v>
      </c>
      <c r="C5952" s="7">
        <v>0.22</v>
      </c>
      <c r="D5952" s="6">
        <f t="shared" si="92"/>
        <v>44135</v>
      </c>
    </row>
    <row r="5953" spans="1:4" x14ac:dyDescent="0.25">
      <c r="A5953" s="6">
        <v>44117</v>
      </c>
      <c r="B5953" s="7">
        <v>0.25</v>
      </c>
      <c r="C5953" s="7">
        <v>0.22</v>
      </c>
      <c r="D5953" s="6">
        <f t="shared" si="92"/>
        <v>44135</v>
      </c>
    </row>
    <row r="5954" spans="1:4" x14ac:dyDescent="0.25">
      <c r="A5954" s="6">
        <v>44118</v>
      </c>
      <c r="B5954" s="7">
        <v>0.25</v>
      </c>
      <c r="C5954" s="7">
        <v>0.22</v>
      </c>
      <c r="D5954" s="6">
        <f t="shared" si="92"/>
        <v>44135</v>
      </c>
    </row>
    <row r="5955" spans="1:4" x14ac:dyDescent="0.25">
      <c r="A5955" s="6">
        <v>44119</v>
      </c>
      <c r="B5955" s="7">
        <v>0.25</v>
      </c>
      <c r="C5955" s="7">
        <v>0.22</v>
      </c>
      <c r="D5955" s="6">
        <f t="shared" ref="D5955:D6018" si="93">EOMONTH(A5955,0)</f>
        <v>44135</v>
      </c>
    </row>
    <row r="5956" spans="1:4" x14ac:dyDescent="0.25">
      <c r="A5956" s="6">
        <v>44120</v>
      </c>
      <c r="B5956" s="7">
        <v>0.25</v>
      </c>
      <c r="C5956" s="7">
        <v>0.22</v>
      </c>
      <c r="D5956" s="6">
        <f t="shared" si="93"/>
        <v>44135</v>
      </c>
    </row>
    <row r="5957" spans="1:4" x14ac:dyDescent="0.25">
      <c r="A5957" s="6">
        <v>44123</v>
      </c>
      <c r="B5957" s="7">
        <v>0.25</v>
      </c>
      <c r="C5957" s="7">
        <v>0.22</v>
      </c>
      <c r="D5957" s="6">
        <f t="shared" si="93"/>
        <v>44135</v>
      </c>
    </row>
    <row r="5958" spans="1:4" x14ac:dyDescent="0.25">
      <c r="A5958" s="6">
        <v>44124</v>
      </c>
      <c r="B5958" s="7">
        <v>0.25</v>
      </c>
      <c r="C5958" s="7">
        <v>0.22</v>
      </c>
      <c r="D5958" s="6">
        <f t="shared" si="93"/>
        <v>44135</v>
      </c>
    </row>
    <row r="5959" spans="1:4" x14ac:dyDescent="0.25">
      <c r="A5959" s="6">
        <v>44125</v>
      </c>
      <c r="B5959" s="7">
        <v>0.25</v>
      </c>
      <c r="C5959" s="7">
        <v>0.22</v>
      </c>
      <c r="D5959" s="6">
        <f t="shared" si="93"/>
        <v>44135</v>
      </c>
    </row>
    <row r="5960" spans="1:4" x14ac:dyDescent="0.25">
      <c r="A5960" s="6">
        <v>44126</v>
      </c>
      <c r="B5960" s="7">
        <v>0.25</v>
      </c>
      <c r="C5960" s="7">
        <v>0.22</v>
      </c>
      <c r="D5960" s="6">
        <f t="shared" si="93"/>
        <v>44135</v>
      </c>
    </row>
    <row r="5961" spans="1:4" x14ac:dyDescent="0.25">
      <c r="A5961" s="6">
        <v>44127</v>
      </c>
      <c r="B5961" s="7">
        <v>0.25</v>
      </c>
      <c r="C5961" s="7">
        <v>0.22</v>
      </c>
      <c r="D5961" s="6">
        <f t="shared" si="93"/>
        <v>44135</v>
      </c>
    </row>
    <row r="5962" spans="1:4" x14ac:dyDescent="0.25">
      <c r="A5962" s="6">
        <v>44130</v>
      </c>
      <c r="B5962" s="7">
        <v>0.25</v>
      </c>
      <c r="C5962" s="7">
        <v>0.22</v>
      </c>
      <c r="D5962" s="6">
        <f t="shared" si="93"/>
        <v>44135</v>
      </c>
    </row>
    <row r="5963" spans="1:4" x14ac:dyDescent="0.25">
      <c r="A5963" s="6">
        <v>44131</v>
      </c>
      <c r="B5963" s="7">
        <v>0.25</v>
      </c>
      <c r="C5963" s="7">
        <v>0.22</v>
      </c>
      <c r="D5963" s="6">
        <f t="shared" si="93"/>
        <v>44135</v>
      </c>
    </row>
    <row r="5964" spans="1:4" x14ac:dyDescent="0.25">
      <c r="A5964" s="6">
        <v>44132</v>
      </c>
      <c r="B5964" s="7">
        <v>0.25</v>
      </c>
      <c r="C5964" s="7">
        <v>0.22</v>
      </c>
      <c r="D5964" s="6">
        <f t="shared" si="93"/>
        <v>44135</v>
      </c>
    </row>
    <row r="5965" spans="1:4" x14ac:dyDescent="0.25">
      <c r="A5965" s="6">
        <v>44133</v>
      </c>
      <c r="B5965" s="7">
        <v>0.25</v>
      </c>
      <c r="C5965" s="7">
        <v>0.22</v>
      </c>
      <c r="D5965" s="6">
        <f t="shared" si="93"/>
        <v>44135</v>
      </c>
    </row>
    <row r="5966" spans="1:4" x14ac:dyDescent="0.25">
      <c r="A5966" s="6">
        <v>44134</v>
      </c>
      <c r="B5966" s="7">
        <v>0.25</v>
      </c>
      <c r="C5966" s="7">
        <v>0.22</v>
      </c>
      <c r="D5966" s="6">
        <f t="shared" si="93"/>
        <v>44135</v>
      </c>
    </row>
    <row r="5967" spans="1:4" x14ac:dyDescent="0.25">
      <c r="A5967" s="6">
        <v>44137</v>
      </c>
      <c r="B5967" s="7">
        <v>0.25</v>
      </c>
      <c r="C5967" s="7">
        <v>0.22</v>
      </c>
      <c r="D5967" s="6">
        <f t="shared" si="93"/>
        <v>44165</v>
      </c>
    </row>
    <row r="5968" spans="1:4" x14ac:dyDescent="0.25">
      <c r="A5968" s="6">
        <v>44138</v>
      </c>
      <c r="B5968" s="7">
        <v>0.25</v>
      </c>
      <c r="C5968" s="7">
        <v>0.22</v>
      </c>
      <c r="D5968" s="6">
        <f t="shared" si="93"/>
        <v>44165</v>
      </c>
    </row>
    <row r="5969" spans="1:4" x14ac:dyDescent="0.25">
      <c r="A5969" s="6">
        <v>44139</v>
      </c>
      <c r="B5969" s="7">
        <v>0.25</v>
      </c>
      <c r="C5969" s="7">
        <v>0.22</v>
      </c>
      <c r="D5969" s="6">
        <f t="shared" si="93"/>
        <v>44165</v>
      </c>
    </row>
    <row r="5970" spans="1:4" x14ac:dyDescent="0.25">
      <c r="A5970" s="6">
        <v>44140</v>
      </c>
      <c r="B5970" s="7">
        <v>0.25</v>
      </c>
      <c r="C5970" s="7">
        <v>0.22</v>
      </c>
      <c r="D5970" s="6">
        <f t="shared" si="93"/>
        <v>44165</v>
      </c>
    </row>
    <row r="5971" spans="1:4" x14ac:dyDescent="0.25">
      <c r="A5971" s="6">
        <v>44141</v>
      </c>
      <c r="B5971" s="7">
        <v>0.25</v>
      </c>
      <c r="C5971" s="7">
        <v>0.22</v>
      </c>
      <c r="D5971" s="6">
        <f t="shared" si="93"/>
        <v>44165</v>
      </c>
    </row>
    <row r="5972" spans="1:4" x14ac:dyDescent="0.25">
      <c r="A5972" s="6">
        <v>44144</v>
      </c>
      <c r="B5972" s="7">
        <v>0.25</v>
      </c>
      <c r="C5972" s="7">
        <v>0.22</v>
      </c>
      <c r="D5972" s="6">
        <f t="shared" si="93"/>
        <v>44165</v>
      </c>
    </row>
    <row r="5973" spans="1:4" x14ac:dyDescent="0.25">
      <c r="A5973" s="6">
        <v>44145</v>
      </c>
      <c r="B5973" s="7">
        <v>0.25</v>
      </c>
      <c r="C5973" s="7">
        <v>0.22</v>
      </c>
      <c r="D5973" s="6">
        <f t="shared" si="93"/>
        <v>44165</v>
      </c>
    </row>
    <row r="5974" spans="1:4" x14ac:dyDescent="0.25">
      <c r="A5974" s="6">
        <v>44147</v>
      </c>
      <c r="B5974" s="7">
        <v>0.25</v>
      </c>
      <c r="C5974" s="7">
        <v>0.22</v>
      </c>
      <c r="D5974" s="6">
        <f t="shared" si="93"/>
        <v>44165</v>
      </c>
    </row>
    <row r="5975" spans="1:4" x14ac:dyDescent="0.25">
      <c r="A5975" s="6">
        <v>44148</v>
      </c>
      <c r="B5975" s="7">
        <v>0.25</v>
      </c>
      <c r="C5975" s="7">
        <v>0.22</v>
      </c>
      <c r="D5975" s="6">
        <f t="shared" si="93"/>
        <v>44165</v>
      </c>
    </row>
    <row r="5976" spans="1:4" x14ac:dyDescent="0.25">
      <c r="A5976" s="6">
        <v>44151</v>
      </c>
      <c r="B5976" s="7">
        <v>0.25</v>
      </c>
      <c r="C5976" s="7">
        <v>0.22</v>
      </c>
      <c r="D5976" s="6">
        <f t="shared" si="93"/>
        <v>44165</v>
      </c>
    </row>
    <row r="5977" spans="1:4" x14ac:dyDescent="0.25">
      <c r="A5977" s="6">
        <v>44152</v>
      </c>
      <c r="B5977" s="7">
        <v>0.25</v>
      </c>
      <c r="C5977" s="7">
        <v>0.22</v>
      </c>
      <c r="D5977" s="6">
        <f t="shared" si="93"/>
        <v>44165</v>
      </c>
    </row>
    <row r="5978" spans="1:4" x14ac:dyDescent="0.25">
      <c r="A5978" s="6">
        <v>44153</v>
      </c>
      <c r="B5978" s="7">
        <v>0.25</v>
      </c>
      <c r="C5978" s="7">
        <v>0.22</v>
      </c>
      <c r="D5978" s="6">
        <f t="shared" si="93"/>
        <v>44165</v>
      </c>
    </row>
    <row r="5979" spans="1:4" x14ac:dyDescent="0.25">
      <c r="A5979" s="6">
        <v>44154</v>
      </c>
      <c r="B5979" s="7">
        <v>0.25</v>
      </c>
      <c r="C5979" s="7">
        <v>0.22</v>
      </c>
      <c r="D5979" s="6">
        <f t="shared" si="93"/>
        <v>44165</v>
      </c>
    </row>
    <row r="5980" spans="1:4" x14ac:dyDescent="0.25">
      <c r="A5980" s="6">
        <v>44155</v>
      </c>
      <c r="B5980" s="7">
        <v>0.25</v>
      </c>
      <c r="C5980" s="7">
        <v>0.22</v>
      </c>
      <c r="D5980" s="6">
        <f t="shared" si="93"/>
        <v>44165</v>
      </c>
    </row>
    <row r="5981" spans="1:4" x14ac:dyDescent="0.25">
      <c r="A5981" s="6">
        <v>44158</v>
      </c>
      <c r="B5981" s="7">
        <v>0.25</v>
      </c>
      <c r="C5981" s="7">
        <v>0.22</v>
      </c>
      <c r="D5981" s="6">
        <f t="shared" si="93"/>
        <v>44165</v>
      </c>
    </row>
    <row r="5982" spans="1:4" x14ac:dyDescent="0.25">
      <c r="A5982" s="6">
        <v>44159</v>
      </c>
      <c r="B5982" s="7">
        <v>0.25</v>
      </c>
      <c r="C5982" s="7">
        <v>0.22</v>
      </c>
      <c r="D5982" s="6">
        <f t="shared" si="93"/>
        <v>44165</v>
      </c>
    </row>
    <row r="5983" spans="1:4" x14ac:dyDescent="0.25">
      <c r="A5983" s="6">
        <v>44160</v>
      </c>
      <c r="B5983" s="7">
        <v>0.25</v>
      </c>
      <c r="C5983" s="7">
        <v>0.22</v>
      </c>
      <c r="D5983" s="6">
        <f t="shared" si="93"/>
        <v>44165</v>
      </c>
    </row>
    <row r="5984" spans="1:4" x14ac:dyDescent="0.25">
      <c r="A5984" s="6">
        <v>44161</v>
      </c>
      <c r="B5984" s="7">
        <v>0.25</v>
      </c>
      <c r="C5984" s="7">
        <v>0.22</v>
      </c>
      <c r="D5984" s="6">
        <f t="shared" si="93"/>
        <v>44165</v>
      </c>
    </row>
    <row r="5985" spans="1:4" x14ac:dyDescent="0.25">
      <c r="A5985" s="6">
        <v>44162</v>
      </c>
      <c r="B5985" s="7">
        <v>0.25</v>
      </c>
      <c r="C5985" s="7">
        <v>0.22</v>
      </c>
      <c r="D5985" s="6">
        <f t="shared" si="93"/>
        <v>44165</v>
      </c>
    </row>
    <row r="5986" spans="1:4" x14ac:dyDescent="0.25">
      <c r="A5986" s="6">
        <v>44165</v>
      </c>
      <c r="B5986" s="7">
        <v>0.25</v>
      </c>
      <c r="C5986" s="7">
        <v>0.22</v>
      </c>
      <c r="D5986" s="6">
        <f t="shared" si="93"/>
        <v>44165</v>
      </c>
    </row>
    <row r="5987" spans="1:4" x14ac:dyDescent="0.25">
      <c r="A5987" s="6">
        <v>44166</v>
      </c>
      <c r="B5987" s="7">
        <v>0.25</v>
      </c>
      <c r="C5987" s="7">
        <v>0.22</v>
      </c>
      <c r="D5987" s="6">
        <f t="shared" si="93"/>
        <v>44196</v>
      </c>
    </row>
    <row r="5988" spans="1:4" x14ac:dyDescent="0.25">
      <c r="A5988" s="6">
        <v>44167</v>
      </c>
      <c r="B5988" s="7">
        <v>0.25</v>
      </c>
      <c r="C5988" s="7">
        <v>0.22</v>
      </c>
      <c r="D5988" s="6">
        <f t="shared" si="93"/>
        <v>44196</v>
      </c>
    </row>
    <row r="5989" spans="1:4" x14ac:dyDescent="0.25">
      <c r="A5989" s="6">
        <v>44168</v>
      </c>
      <c r="B5989" s="7">
        <v>0.25</v>
      </c>
      <c r="C5989" s="7">
        <v>0.22</v>
      </c>
      <c r="D5989" s="6">
        <f t="shared" si="93"/>
        <v>44196</v>
      </c>
    </row>
    <row r="5990" spans="1:4" x14ac:dyDescent="0.25">
      <c r="A5990" s="6">
        <v>44169</v>
      </c>
      <c r="B5990" s="7">
        <v>0.25</v>
      </c>
      <c r="C5990" s="7">
        <v>0.22</v>
      </c>
      <c r="D5990" s="6">
        <f t="shared" si="93"/>
        <v>44196</v>
      </c>
    </row>
    <row r="5991" spans="1:4" x14ac:dyDescent="0.25">
      <c r="A5991" s="6">
        <v>44172</v>
      </c>
      <c r="B5991" s="7">
        <v>0.25</v>
      </c>
      <c r="C5991" s="7">
        <v>0.22</v>
      </c>
      <c r="D5991" s="6">
        <f t="shared" si="93"/>
        <v>44196</v>
      </c>
    </row>
    <row r="5992" spans="1:4" x14ac:dyDescent="0.25">
      <c r="A5992" s="6">
        <v>44173</v>
      </c>
      <c r="B5992" s="7">
        <v>0.25</v>
      </c>
      <c r="C5992" s="7">
        <v>0.22</v>
      </c>
      <c r="D5992" s="6">
        <f t="shared" si="93"/>
        <v>44196</v>
      </c>
    </row>
    <row r="5993" spans="1:4" x14ac:dyDescent="0.25">
      <c r="A5993" s="6">
        <v>44174</v>
      </c>
      <c r="B5993" s="7">
        <v>0.25</v>
      </c>
      <c r="C5993" s="7">
        <v>0.22</v>
      </c>
      <c r="D5993" s="6">
        <f t="shared" si="93"/>
        <v>44196</v>
      </c>
    </row>
    <row r="5994" spans="1:4" x14ac:dyDescent="0.25">
      <c r="A5994" s="6">
        <v>44175</v>
      </c>
      <c r="B5994" s="7">
        <v>0.25</v>
      </c>
      <c r="C5994" s="7">
        <v>0.22</v>
      </c>
      <c r="D5994" s="6">
        <f t="shared" si="93"/>
        <v>44196</v>
      </c>
    </row>
    <row r="5995" spans="1:4" x14ac:dyDescent="0.25">
      <c r="A5995" s="6">
        <v>44176</v>
      </c>
      <c r="B5995" s="7">
        <v>0.25</v>
      </c>
      <c r="C5995" s="7">
        <v>0.22</v>
      </c>
      <c r="D5995" s="6">
        <f t="shared" si="93"/>
        <v>44196</v>
      </c>
    </row>
    <row r="5996" spans="1:4" x14ac:dyDescent="0.25">
      <c r="A5996" s="6">
        <v>44179</v>
      </c>
      <c r="B5996" s="7">
        <v>0.25</v>
      </c>
      <c r="C5996" s="7">
        <v>0.21</v>
      </c>
      <c r="D5996" s="6">
        <f t="shared" si="93"/>
        <v>44196</v>
      </c>
    </row>
    <row r="5997" spans="1:4" x14ac:dyDescent="0.25">
      <c r="A5997" s="6">
        <v>44180</v>
      </c>
      <c r="B5997" s="7">
        <v>0.25</v>
      </c>
      <c r="C5997" s="7">
        <v>0.21</v>
      </c>
      <c r="D5997" s="6">
        <f t="shared" si="93"/>
        <v>44196</v>
      </c>
    </row>
    <row r="5998" spans="1:4" x14ac:dyDescent="0.25">
      <c r="A5998" s="6">
        <v>44181</v>
      </c>
      <c r="B5998" s="7">
        <v>0.25</v>
      </c>
      <c r="C5998" s="7">
        <v>0.21</v>
      </c>
      <c r="D5998" s="6">
        <f t="shared" si="93"/>
        <v>44196</v>
      </c>
    </row>
    <row r="5999" spans="1:4" x14ac:dyDescent="0.25">
      <c r="A5999" s="6">
        <v>44182</v>
      </c>
      <c r="B5999" s="7">
        <v>0.25</v>
      </c>
      <c r="C5999" s="7">
        <v>0.21</v>
      </c>
      <c r="D5999" s="6">
        <f t="shared" si="93"/>
        <v>44196</v>
      </c>
    </row>
    <row r="6000" spans="1:4" x14ac:dyDescent="0.25">
      <c r="A6000" s="6">
        <v>44183</v>
      </c>
      <c r="B6000" s="7">
        <v>0.25</v>
      </c>
      <c r="C6000" s="7">
        <v>0.21</v>
      </c>
      <c r="D6000" s="6">
        <f t="shared" si="93"/>
        <v>44196</v>
      </c>
    </row>
    <row r="6001" spans="1:4" x14ac:dyDescent="0.25">
      <c r="A6001" s="6">
        <v>44186</v>
      </c>
      <c r="B6001" s="7">
        <v>0.25</v>
      </c>
      <c r="C6001" s="7">
        <v>0.21</v>
      </c>
      <c r="D6001" s="6">
        <f t="shared" si="93"/>
        <v>44196</v>
      </c>
    </row>
    <row r="6002" spans="1:4" x14ac:dyDescent="0.25">
      <c r="A6002" s="6">
        <v>44187</v>
      </c>
      <c r="B6002" s="7">
        <v>0.25</v>
      </c>
      <c r="C6002" s="7">
        <v>0.21</v>
      </c>
      <c r="D6002" s="6">
        <f t="shared" si="93"/>
        <v>44196</v>
      </c>
    </row>
    <row r="6003" spans="1:4" x14ac:dyDescent="0.25">
      <c r="A6003" s="6">
        <v>44188</v>
      </c>
      <c r="B6003" s="7">
        <v>0.25</v>
      </c>
      <c r="C6003" s="7">
        <v>0.21</v>
      </c>
      <c r="D6003" s="6">
        <f t="shared" si="93"/>
        <v>44196</v>
      </c>
    </row>
    <row r="6004" spans="1:4" x14ac:dyDescent="0.25">
      <c r="A6004" s="6">
        <v>44189</v>
      </c>
      <c r="B6004" s="7">
        <v>0.25</v>
      </c>
      <c r="C6004" s="7">
        <v>0.21</v>
      </c>
      <c r="D6004" s="6">
        <f t="shared" si="93"/>
        <v>44196</v>
      </c>
    </row>
    <row r="6005" spans="1:4" x14ac:dyDescent="0.25">
      <c r="A6005" s="6">
        <v>44193</v>
      </c>
      <c r="B6005" s="7">
        <v>0.25</v>
      </c>
      <c r="C6005" s="7">
        <v>0.21</v>
      </c>
      <c r="D6005" s="6">
        <f t="shared" si="93"/>
        <v>44196</v>
      </c>
    </row>
    <row r="6006" spans="1:4" x14ac:dyDescent="0.25">
      <c r="A6006" s="6">
        <v>44194</v>
      </c>
      <c r="B6006" s="7">
        <v>0.25</v>
      </c>
      <c r="C6006" s="7">
        <v>0.21</v>
      </c>
      <c r="D6006" s="6">
        <f t="shared" si="93"/>
        <v>44196</v>
      </c>
    </row>
    <row r="6007" spans="1:4" x14ac:dyDescent="0.25">
      <c r="A6007" s="6">
        <v>44195</v>
      </c>
      <c r="B6007" s="7">
        <v>0.25</v>
      </c>
      <c r="C6007" s="7">
        <v>0.21</v>
      </c>
      <c r="D6007" s="6">
        <f t="shared" si="93"/>
        <v>44196</v>
      </c>
    </row>
    <row r="6008" spans="1:4" x14ac:dyDescent="0.25">
      <c r="A6008" s="6">
        <v>44196</v>
      </c>
      <c r="B6008" s="7">
        <v>0.25</v>
      </c>
      <c r="C6008" s="7">
        <v>0.21</v>
      </c>
      <c r="D6008" s="6">
        <f t="shared" si="93"/>
        <v>44196</v>
      </c>
    </row>
    <row r="6009" spans="1:4" x14ac:dyDescent="0.25">
      <c r="A6009" s="6">
        <v>44200</v>
      </c>
      <c r="B6009" s="7">
        <v>0.25</v>
      </c>
      <c r="C6009" s="7">
        <v>0.21</v>
      </c>
      <c r="D6009" s="6">
        <f t="shared" si="93"/>
        <v>44227</v>
      </c>
    </row>
    <row r="6010" spans="1:4" x14ac:dyDescent="0.25">
      <c r="A6010" s="6">
        <v>44201</v>
      </c>
      <c r="B6010" s="7">
        <v>0.25</v>
      </c>
      <c r="C6010" s="7">
        <v>0.21</v>
      </c>
      <c r="D6010" s="6">
        <f t="shared" si="93"/>
        <v>44227</v>
      </c>
    </row>
    <row r="6011" spans="1:4" x14ac:dyDescent="0.25">
      <c r="A6011" s="6">
        <v>44203</v>
      </c>
      <c r="B6011" s="7">
        <v>0.25</v>
      </c>
      <c r="C6011" s="7">
        <v>0.21</v>
      </c>
      <c r="D6011" s="6">
        <f t="shared" si="93"/>
        <v>44227</v>
      </c>
    </row>
    <row r="6012" spans="1:4" x14ac:dyDescent="0.25">
      <c r="A6012" s="6">
        <v>44204</v>
      </c>
      <c r="B6012" s="7">
        <v>0.25</v>
      </c>
      <c r="C6012" s="7">
        <v>0.21</v>
      </c>
      <c r="D6012" s="6">
        <f t="shared" si="93"/>
        <v>44227</v>
      </c>
    </row>
    <row r="6013" spans="1:4" x14ac:dyDescent="0.25">
      <c r="A6013" s="6">
        <v>44207</v>
      </c>
      <c r="B6013" s="7">
        <v>0.25</v>
      </c>
      <c r="C6013" s="7">
        <v>0.21</v>
      </c>
      <c r="D6013" s="6">
        <f t="shared" si="93"/>
        <v>44227</v>
      </c>
    </row>
    <row r="6014" spans="1:4" x14ac:dyDescent="0.25">
      <c r="A6014" s="6">
        <v>44208</v>
      </c>
      <c r="B6014" s="7">
        <v>0.25</v>
      </c>
      <c r="C6014" s="7">
        <v>0.21</v>
      </c>
      <c r="D6014" s="6">
        <f t="shared" si="93"/>
        <v>44227</v>
      </c>
    </row>
    <row r="6015" spans="1:4" x14ac:dyDescent="0.25">
      <c r="A6015" s="6">
        <v>44209</v>
      </c>
      <c r="B6015" s="7">
        <v>0.25</v>
      </c>
      <c r="C6015" s="7">
        <v>0.21</v>
      </c>
      <c r="D6015" s="6">
        <f t="shared" si="93"/>
        <v>44227</v>
      </c>
    </row>
    <row r="6016" spans="1:4" x14ac:dyDescent="0.25">
      <c r="A6016" s="6">
        <v>44210</v>
      </c>
      <c r="B6016" s="7">
        <v>0.25</v>
      </c>
      <c r="C6016" s="7">
        <v>0.21</v>
      </c>
      <c r="D6016" s="6">
        <f t="shared" si="93"/>
        <v>44227</v>
      </c>
    </row>
    <row r="6017" spans="1:4" x14ac:dyDescent="0.25">
      <c r="A6017" s="6">
        <v>44211</v>
      </c>
      <c r="B6017" s="7">
        <v>0.25</v>
      </c>
      <c r="C6017" s="7">
        <v>0.21</v>
      </c>
      <c r="D6017" s="6">
        <f t="shared" si="93"/>
        <v>44227</v>
      </c>
    </row>
    <row r="6018" spans="1:4" x14ac:dyDescent="0.25">
      <c r="A6018" s="6">
        <v>44214</v>
      </c>
      <c r="B6018" s="7">
        <v>0.25</v>
      </c>
      <c r="C6018" s="7">
        <v>0.21</v>
      </c>
      <c r="D6018" s="6">
        <f t="shared" si="93"/>
        <v>44227</v>
      </c>
    </row>
    <row r="6019" spans="1:4" x14ac:dyDescent="0.25">
      <c r="A6019" s="6">
        <v>44215</v>
      </c>
      <c r="B6019" s="7">
        <v>0.25</v>
      </c>
      <c r="C6019" s="7">
        <v>0.21</v>
      </c>
      <c r="D6019" s="6">
        <f t="shared" ref="D6019:D6082" si="94">EOMONTH(A6019,0)</f>
        <v>44227</v>
      </c>
    </row>
    <row r="6020" spans="1:4" x14ac:dyDescent="0.25">
      <c r="A6020" s="6">
        <v>44216</v>
      </c>
      <c r="B6020" s="7">
        <v>0.25</v>
      </c>
      <c r="C6020" s="7">
        <v>0.21</v>
      </c>
      <c r="D6020" s="6">
        <f t="shared" si="94"/>
        <v>44227</v>
      </c>
    </row>
    <row r="6021" spans="1:4" x14ac:dyDescent="0.25">
      <c r="A6021" s="6">
        <v>44217</v>
      </c>
      <c r="B6021" s="7">
        <v>0.25</v>
      </c>
      <c r="C6021" s="7">
        <v>0.21</v>
      </c>
      <c r="D6021" s="6">
        <f t="shared" si="94"/>
        <v>44227</v>
      </c>
    </row>
    <row r="6022" spans="1:4" x14ac:dyDescent="0.25">
      <c r="A6022" s="6">
        <v>44218</v>
      </c>
      <c r="B6022" s="7">
        <v>0.25</v>
      </c>
      <c r="C6022" s="7">
        <v>0.21</v>
      </c>
      <c r="D6022" s="6">
        <f t="shared" si="94"/>
        <v>44227</v>
      </c>
    </row>
    <row r="6023" spans="1:4" x14ac:dyDescent="0.25">
      <c r="A6023" s="6">
        <v>44221</v>
      </c>
      <c r="B6023" s="7">
        <v>0.25</v>
      </c>
      <c r="C6023" s="7">
        <v>0.21</v>
      </c>
      <c r="D6023" s="6">
        <f t="shared" si="94"/>
        <v>44227</v>
      </c>
    </row>
    <row r="6024" spans="1:4" x14ac:dyDescent="0.25">
      <c r="A6024" s="6">
        <v>44222</v>
      </c>
      <c r="B6024" s="7">
        <v>0.25</v>
      </c>
      <c r="C6024" s="7">
        <v>0.21</v>
      </c>
      <c r="D6024" s="6">
        <f t="shared" si="94"/>
        <v>44227</v>
      </c>
    </row>
    <row r="6025" spans="1:4" x14ac:dyDescent="0.25">
      <c r="A6025" s="6">
        <v>44223</v>
      </c>
      <c r="B6025" s="7">
        <v>0.25</v>
      </c>
      <c r="C6025" s="7">
        <v>0.21</v>
      </c>
      <c r="D6025" s="6">
        <f t="shared" si="94"/>
        <v>44227</v>
      </c>
    </row>
    <row r="6026" spans="1:4" x14ac:dyDescent="0.25">
      <c r="A6026" s="6">
        <v>44224</v>
      </c>
      <c r="B6026" s="7">
        <v>0.25</v>
      </c>
      <c r="C6026" s="7">
        <v>0.21</v>
      </c>
      <c r="D6026" s="6">
        <f t="shared" si="94"/>
        <v>44227</v>
      </c>
    </row>
    <row r="6027" spans="1:4" x14ac:dyDescent="0.25">
      <c r="A6027" s="6">
        <v>44225</v>
      </c>
      <c r="B6027" s="7">
        <v>0.25</v>
      </c>
      <c r="C6027" s="7">
        <v>0.21</v>
      </c>
      <c r="D6027" s="6">
        <f t="shared" si="94"/>
        <v>44227</v>
      </c>
    </row>
    <row r="6028" spans="1:4" x14ac:dyDescent="0.25">
      <c r="A6028" s="6">
        <v>44228</v>
      </c>
      <c r="B6028" s="7">
        <v>0.25</v>
      </c>
      <c r="C6028" s="7">
        <v>0.21</v>
      </c>
      <c r="D6028" s="6">
        <f t="shared" si="94"/>
        <v>44255</v>
      </c>
    </row>
    <row r="6029" spans="1:4" x14ac:dyDescent="0.25">
      <c r="A6029" s="6">
        <v>44229</v>
      </c>
      <c r="B6029" s="7">
        <v>0.25</v>
      </c>
      <c r="C6029" s="7">
        <v>0.21</v>
      </c>
      <c r="D6029" s="6">
        <f t="shared" si="94"/>
        <v>44255</v>
      </c>
    </row>
    <row r="6030" spans="1:4" x14ac:dyDescent="0.25">
      <c r="A6030" s="6">
        <v>44230</v>
      </c>
      <c r="B6030" s="7">
        <v>0.25</v>
      </c>
      <c r="C6030" s="7">
        <v>0.21</v>
      </c>
      <c r="D6030" s="6">
        <f t="shared" si="94"/>
        <v>44255</v>
      </c>
    </row>
    <row r="6031" spans="1:4" x14ac:dyDescent="0.25">
      <c r="A6031" s="6">
        <v>44231</v>
      </c>
      <c r="B6031" s="7">
        <v>0.25</v>
      </c>
      <c r="C6031" s="7">
        <v>0.21</v>
      </c>
      <c r="D6031" s="6">
        <f t="shared" si="94"/>
        <v>44255</v>
      </c>
    </row>
    <row r="6032" spans="1:4" x14ac:dyDescent="0.25">
      <c r="A6032" s="6">
        <v>44232</v>
      </c>
      <c r="B6032" s="7">
        <v>0.25</v>
      </c>
      <c r="C6032" s="7">
        <v>0.21</v>
      </c>
      <c r="D6032" s="6">
        <f t="shared" si="94"/>
        <v>44255</v>
      </c>
    </row>
    <row r="6033" spans="1:4" x14ac:dyDescent="0.25">
      <c r="A6033" s="6">
        <v>44235</v>
      </c>
      <c r="B6033" s="7">
        <v>0.25</v>
      </c>
      <c r="C6033" s="7">
        <v>0.21</v>
      </c>
      <c r="D6033" s="6">
        <f t="shared" si="94"/>
        <v>44255</v>
      </c>
    </row>
    <row r="6034" spans="1:4" x14ac:dyDescent="0.25">
      <c r="A6034" s="6">
        <v>44236</v>
      </c>
      <c r="B6034" s="7">
        <v>0.25</v>
      </c>
      <c r="C6034" s="7">
        <v>0.21</v>
      </c>
      <c r="D6034" s="6">
        <f t="shared" si="94"/>
        <v>44255</v>
      </c>
    </row>
    <row r="6035" spans="1:4" x14ac:dyDescent="0.25">
      <c r="A6035" s="6">
        <v>44237</v>
      </c>
      <c r="B6035" s="7">
        <v>0.25</v>
      </c>
      <c r="C6035" s="7">
        <v>0.21</v>
      </c>
      <c r="D6035" s="6">
        <f t="shared" si="94"/>
        <v>44255</v>
      </c>
    </row>
    <row r="6036" spans="1:4" x14ac:dyDescent="0.25">
      <c r="A6036" s="6">
        <v>44238</v>
      </c>
      <c r="B6036" s="7">
        <v>0.25</v>
      </c>
      <c r="C6036" s="7">
        <v>0.21</v>
      </c>
      <c r="D6036" s="6">
        <f t="shared" si="94"/>
        <v>44255</v>
      </c>
    </row>
    <row r="6037" spans="1:4" x14ac:dyDescent="0.25">
      <c r="A6037" s="6">
        <v>44239</v>
      </c>
      <c r="B6037" s="7">
        <v>0.25</v>
      </c>
      <c r="C6037" s="7">
        <v>0.21</v>
      </c>
      <c r="D6037" s="6">
        <f t="shared" si="94"/>
        <v>44255</v>
      </c>
    </row>
    <row r="6038" spans="1:4" x14ac:dyDescent="0.25">
      <c r="A6038" s="6">
        <v>44242</v>
      </c>
      <c r="B6038" s="7">
        <v>0.25</v>
      </c>
      <c r="C6038" s="7">
        <v>0.21</v>
      </c>
      <c r="D6038" s="6">
        <f t="shared" si="94"/>
        <v>44255</v>
      </c>
    </row>
    <row r="6039" spans="1:4" x14ac:dyDescent="0.25">
      <c r="A6039" s="6">
        <v>44243</v>
      </c>
      <c r="B6039" s="7">
        <v>0.25</v>
      </c>
      <c r="C6039" s="7">
        <v>0.21</v>
      </c>
      <c r="D6039" s="6">
        <f t="shared" si="94"/>
        <v>44255</v>
      </c>
    </row>
    <row r="6040" spans="1:4" x14ac:dyDescent="0.25">
      <c r="A6040" s="6">
        <v>44244</v>
      </c>
      <c r="B6040" s="7">
        <v>0.25</v>
      </c>
      <c r="C6040" s="7">
        <v>0.21</v>
      </c>
      <c r="D6040" s="6">
        <f t="shared" si="94"/>
        <v>44255</v>
      </c>
    </row>
    <row r="6041" spans="1:4" x14ac:dyDescent="0.25">
      <c r="A6041" s="6">
        <v>44245</v>
      </c>
      <c r="B6041" s="7">
        <v>0.25</v>
      </c>
      <c r="C6041" s="7">
        <v>0.21</v>
      </c>
      <c r="D6041" s="6">
        <f t="shared" si="94"/>
        <v>44255</v>
      </c>
    </row>
    <row r="6042" spans="1:4" x14ac:dyDescent="0.25">
      <c r="A6042" s="6">
        <v>44246</v>
      </c>
      <c r="B6042" s="7">
        <v>0.25</v>
      </c>
      <c r="C6042" s="7">
        <v>0.21</v>
      </c>
      <c r="D6042" s="6">
        <f t="shared" si="94"/>
        <v>44255</v>
      </c>
    </row>
    <row r="6043" spans="1:4" x14ac:dyDescent="0.25">
      <c r="A6043" s="6">
        <v>44249</v>
      </c>
      <c r="B6043" s="7">
        <v>0.25</v>
      </c>
      <c r="C6043" s="7">
        <v>0.21</v>
      </c>
      <c r="D6043" s="6">
        <f t="shared" si="94"/>
        <v>44255</v>
      </c>
    </row>
    <row r="6044" spans="1:4" x14ac:dyDescent="0.25">
      <c r="A6044" s="6">
        <v>44250</v>
      </c>
      <c r="B6044" s="7">
        <v>0.25</v>
      </c>
      <c r="C6044" s="7">
        <v>0.21</v>
      </c>
      <c r="D6044" s="6">
        <f t="shared" si="94"/>
        <v>44255</v>
      </c>
    </row>
    <row r="6045" spans="1:4" x14ac:dyDescent="0.25">
      <c r="A6045" s="6">
        <v>44251</v>
      </c>
      <c r="B6045" s="7">
        <v>0.25</v>
      </c>
      <c r="C6045" s="7">
        <v>0.21</v>
      </c>
      <c r="D6045" s="6">
        <f t="shared" si="94"/>
        <v>44255</v>
      </c>
    </row>
    <row r="6046" spans="1:4" x14ac:dyDescent="0.25">
      <c r="A6046" s="6">
        <v>44252</v>
      </c>
      <c r="B6046" s="7">
        <v>0.25</v>
      </c>
      <c r="C6046" s="7">
        <v>0.21</v>
      </c>
      <c r="D6046" s="6">
        <f t="shared" si="94"/>
        <v>44255</v>
      </c>
    </row>
    <row r="6047" spans="1:4" x14ac:dyDescent="0.25">
      <c r="A6047" s="6">
        <v>44253</v>
      </c>
      <c r="B6047" s="7">
        <v>0.25</v>
      </c>
      <c r="C6047" s="7">
        <v>0.21</v>
      </c>
      <c r="D6047" s="6">
        <f t="shared" si="94"/>
        <v>44255</v>
      </c>
    </row>
    <row r="6048" spans="1:4" x14ac:dyDescent="0.25">
      <c r="A6048" s="6">
        <v>44256</v>
      </c>
      <c r="B6048" s="7">
        <v>0.25</v>
      </c>
      <c r="C6048" s="7">
        <v>0.21</v>
      </c>
      <c r="D6048" s="6">
        <f t="shared" si="94"/>
        <v>44286</v>
      </c>
    </row>
    <row r="6049" spans="1:4" x14ac:dyDescent="0.25">
      <c r="A6049" s="6">
        <v>44257</v>
      </c>
      <c r="B6049" s="7">
        <v>0.25</v>
      </c>
      <c r="C6049" s="7">
        <v>0.21</v>
      </c>
      <c r="D6049" s="6">
        <f t="shared" si="94"/>
        <v>44286</v>
      </c>
    </row>
    <row r="6050" spans="1:4" x14ac:dyDescent="0.25">
      <c r="A6050" s="6">
        <v>44258</v>
      </c>
      <c r="B6050" s="7">
        <v>0.25</v>
      </c>
      <c r="C6050" s="7">
        <v>0.21</v>
      </c>
      <c r="D6050" s="6">
        <f t="shared" si="94"/>
        <v>44286</v>
      </c>
    </row>
    <row r="6051" spans="1:4" x14ac:dyDescent="0.25">
      <c r="A6051" s="6">
        <v>44259</v>
      </c>
      <c r="B6051" s="7">
        <v>0.25</v>
      </c>
      <c r="C6051" s="7">
        <v>0.21</v>
      </c>
      <c r="D6051" s="6">
        <f t="shared" si="94"/>
        <v>44286</v>
      </c>
    </row>
    <row r="6052" spans="1:4" x14ac:dyDescent="0.25">
      <c r="A6052" s="6">
        <v>44260</v>
      </c>
      <c r="B6052" s="7">
        <v>0.25</v>
      </c>
      <c r="C6052" s="7">
        <v>0.21</v>
      </c>
      <c r="D6052" s="6">
        <f t="shared" si="94"/>
        <v>44286</v>
      </c>
    </row>
    <row r="6053" spans="1:4" x14ac:dyDescent="0.25">
      <c r="A6053" s="6">
        <v>44263</v>
      </c>
      <c r="B6053" s="7">
        <v>0.25</v>
      </c>
      <c r="C6053" s="7">
        <v>0.21</v>
      </c>
      <c r="D6053" s="6">
        <f t="shared" si="94"/>
        <v>44286</v>
      </c>
    </row>
    <row r="6054" spans="1:4" x14ac:dyDescent="0.25">
      <c r="A6054" s="6">
        <v>44264</v>
      </c>
      <c r="B6054" s="7">
        <v>0.25</v>
      </c>
      <c r="C6054" s="7">
        <v>0.21</v>
      </c>
      <c r="D6054" s="6">
        <f t="shared" si="94"/>
        <v>44286</v>
      </c>
    </row>
    <row r="6055" spans="1:4" x14ac:dyDescent="0.25">
      <c r="A6055" s="6">
        <v>44265</v>
      </c>
      <c r="B6055" s="7">
        <v>0.25</v>
      </c>
      <c r="C6055" s="7">
        <v>0.21</v>
      </c>
      <c r="D6055" s="6">
        <f t="shared" si="94"/>
        <v>44286</v>
      </c>
    </row>
    <row r="6056" spans="1:4" x14ac:dyDescent="0.25">
      <c r="A6056" s="6">
        <v>44266</v>
      </c>
      <c r="B6056" s="7">
        <v>0.25</v>
      </c>
      <c r="C6056" s="7">
        <v>0.21</v>
      </c>
      <c r="D6056" s="6">
        <f t="shared" si="94"/>
        <v>44286</v>
      </c>
    </row>
    <row r="6057" spans="1:4" x14ac:dyDescent="0.25">
      <c r="A6057" s="6">
        <v>44267</v>
      </c>
      <c r="B6057" s="7">
        <v>0.25</v>
      </c>
      <c r="C6057" s="7">
        <v>0.21</v>
      </c>
      <c r="D6057" s="6">
        <f t="shared" si="94"/>
        <v>44286</v>
      </c>
    </row>
    <row r="6058" spans="1:4" x14ac:dyDescent="0.25">
      <c r="A6058" s="6">
        <v>44270</v>
      </c>
      <c r="B6058" s="7">
        <v>0.25</v>
      </c>
      <c r="C6058" s="7">
        <v>0.21</v>
      </c>
      <c r="D6058" s="6">
        <f t="shared" si="94"/>
        <v>44286</v>
      </c>
    </row>
    <row r="6059" spans="1:4" x14ac:dyDescent="0.25">
      <c r="A6059" s="6">
        <v>44271</v>
      </c>
      <c r="B6059" s="7">
        <v>0.25</v>
      </c>
      <c r="C6059" s="7">
        <v>0.21</v>
      </c>
      <c r="D6059" s="6">
        <f t="shared" si="94"/>
        <v>44286</v>
      </c>
    </row>
    <row r="6060" spans="1:4" x14ac:dyDescent="0.25">
      <c r="A6060" s="6">
        <v>44272</v>
      </c>
      <c r="B6060" s="7">
        <v>0.25</v>
      </c>
      <c r="C6060" s="7">
        <v>0.21</v>
      </c>
      <c r="D6060" s="6">
        <f t="shared" si="94"/>
        <v>44286</v>
      </c>
    </row>
    <row r="6061" spans="1:4" x14ac:dyDescent="0.25">
      <c r="A6061" s="6">
        <v>44273</v>
      </c>
      <c r="B6061" s="7">
        <v>0.25</v>
      </c>
      <c r="C6061" s="7">
        <v>0.21</v>
      </c>
      <c r="D6061" s="6">
        <f t="shared" si="94"/>
        <v>44286</v>
      </c>
    </row>
    <row r="6062" spans="1:4" x14ac:dyDescent="0.25">
      <c r="A6062" s="6">
        <v>44274</v>
      </c>
      <c r="B6062" s="7">
        <v>0.25</v>
      </c>
      <c r="C6062" s="7">
        <v>0.21</v>
      </c>
      <c r="D6062" s="6">
        <f t="shared" si="94"/>
        <v>44286</v>
      </c>
    </row>
    <row r="6063" spans="1:4" x14ac:dyDescent="0.25">
      <c r="A6063" s="6">
        <v>44277</v>
      </c>
      <c r="B6063" s="7">
        <v>0.25</v>
      </c>
      <c r="C6063" s="7">
        <v>0.21</v>
      </c>
      <c r="D6063" s="6">
        <f t="shared" si="94"/>
        <v>44286</v>
      </c>
    </row>
    <row r="6064" spans="1:4" x14ac:dyDescent="0.25">
      <c r="A6064" s="6">
        <v>44278</v>
      </c>
      <c r="B6064" s="7">
        <v>0.25</v>
      </c>
      <c r="C6064" s="7">
        <v>0.21</v>
      </c>
      <c r="D6064" s="6">
        <f t="shared" si="94"/>
        <v>44286</v>
      </c>
    </row>
    <row r="6065" spans="1:4" x14ac:dyDescent="0.25">
      <c r="A6065" s="6">
        <v>44279</v>
      </c>
      <c r="B6065" s="7">
        <v>0.25</v>
      </c>
      <c r="C6065" s="7">
        <v>0.21</v>
      </c>
      <c r="D6065" s="6">
        <f t="shared" si="94"/>
        <v>44286</v>
      </c>
    </row>
    <row r="6066" spans="1:4" x14ac:dyDescent="0.25">
      <c r="A6066" s="6">
        <v>44280</v>
      </c>
      <c r="B6066" s="7">
        <v>0.25</v>
      </c>
      <c r="C6066" s="7">
        <v>0.21</v>
      </c>
      <c r="D6066" s="6">
        <f t="shared" si="94"/>
        <v>44286</v>
      </c>
    </row>
    <row r="6067" spans="1:4" x14ac:dyDescent="0.25">
      <c r="A6067" s="6">
        <v>44281</v>
      </c>
      <c r="B6067" s="7">
        <v>0.25</v>
      </c>
      <c r="C6067" s="7">
        <v>0.21</v>
      </c>
      <c r="D6067" s="6">
        <f t="shared" si="94"/>
        <v>44286</v>
      </c>
    </row>
    <row r="6068" spans="1:4" x14ac:dyDescent="0.25">
      <c r="A6068" s="6">
        <v>44284</v>
      </c>
      <c r="B6068" s="7">
        <v>0.25</v>
      </c>
      <c r="C6068" s="7">
        <v>0.21</v>
      </c>
      <c r="D6068" s="6">
        <f t="shared" si="94"/>
        <v>44286</v>
      </c>
    </row>
    <row r="6069" spans="1:4" x14ac:dyDescent="0.25">
      <c r="A6069" s="6">
        <v>44285</v>
      </c>
      <c r="B6069" s="7">
        <v>0.25</v>
      </c>
      <c r="C6069" s="7">
        <v>0.21</v>
      </c>
      <c r="D6069" s="6">
        <f t="shared" si="94"/>
        <v>44286</v>
      </c>
    </row>
    <row r="6070" spans="1:4" x14ac:dyDescent="0.25">
      <c r="A6070" s="6">
        <v>44286</v>
      </c>
      <c r="B6070" s="7">
        <v>0.25</v>
      </c>
      <c r="C6070" s="7">
        <v>0.21</v>
      </c>
      <c r="D6070" s="6">
        <f t="shared" si="94"/>
        <v>44286</v>
      </c>
    </row>
    <row r="6071" spans="1:4" x14ac:dyDescent="0.25">
      <c r="A6071" s="6">
        <v>44287</v>
      </c>
      <c r="B6071" s="7">
        <v>0.25</v>
      </c>
      <c r="C6071" s="7">
        <v>0.21</v>
      </c>
      <c r="D6071" s="6">
        <f t="shared" si="94"/>
        <v>44316</v>
      </c>
    </row>
    <row r="6072" spans="1:4" x14ac:dyDescent="0.25">
      <c r="A6072" s="6">
        <v>44288</v>
      </c>
      <c r="B6072" s="7">
        <v>0.25</v>
      </c>
      <c r="C6072" s="7">
        <v>0.21</v>
      </c>
      <c r="D6072" s="6">
        <f t="shared" si="94"/>
        <v>44316</v>
      </c>
    </row>
    <row r="6073" spans="1:4" x14ac:dyDescent="0.25">
      <c r="A6073" s="6">
        <v>44292</v>
      </c>
      <c r="B6073" s="7">
        <v>0.25</v>
      </c>
      <c r="C6073" s="7">
        <v>0.21</v>
      </c>
      <c r="D6073" s="6">
        <f t="shared" si="94"/>
        <v>44316</v>
      </c>
    </row>
    <row r="6074" spans="1:4" x14ac:dyDescent="0.25">
      <c r="A6074" s="6">
        <v>44293</v>
      </c>
      <c r="B6074" s="7">
        <v>0.25</v>
      </c>
      <c r="C6074" s="7">
        <v>0.21</v>
      </c>
      <c r="D6074" s="6">
        <f t="shared" si="94"/>
        <v>44316</v>
      </c>
    </row>
    <row r="6075" spans="1:4" x14ac:dyDescent="0.25">
      <c r="A6075" s="6">
        <v>44294</v>
      </c>
      <c r="B6075" s="7">
        <v>0.25</v>
      </c>
      <c r="C6075" s="7">
        <v>0.21</v>
      </c>
      <c r="D6075" s="6">
        <f t="shared" si="94"/>
        <v>44316</v>
      </c>
    </row>
    <row r="6076" spans="1:4" x14ac:dyDescent="0.25">
      <c r="A6076" s="6">
        <v>44295</v>
      </c>
      <c r="B6076" s="7">
        <v>0.25</v>
      </c>
      <c r="C6076" s="7">
        <v>0.21</v>
      </c>
      <c r="D6076" s="6">
        <f t="shared" si="94"/>
        <v>44316</v>
      </c>
    </row>
    <row r="6077" spans="1:4" x14ac:dyDescent="0.25">
      <c r="A6077" s="6">
        <v>44298</v>
      </c>
      <c r="B6077" s="7">
        <v>0.25</v>
      </c>
      <c r="C6077" s="7">
        <v>0.21</v>
      </c>
      <c r="D6077" s="6">
        <f t="shared" si="94"/>
        <v>44316</v>
      </c>
    </row>
    <row r="6078" spans="1:4" x14ac:dyDescent="0.25">
      <c r="A6078" s="6">
        <v>44299</v>
      </c>
      <c r="B6078" s="7">
        <v>0.25</v>
      </c>
      <c r="C6078" s="7">
        <v>0.21</v>
      </c>
      <c r="D6078" s="6">
        <f t="shared" si="94"/>
        <v>44316</v>
      </c>
    </row>
    <row r="6079" spans="1:4" x14ac:dyDescent="0.25">
      <c r="A6079" s="6">
        <v>44300</v>
      </c>
      <c r="B6079" s="7">
        <v>0.25</v>
      </c>
      <c r="C6079" s="7">
        <v>0.21</v>
      </c>
      <c r="D6079" s="6">
        <f t="shared" si="94"/>
        <v>44316</v>
      </c>
    </row>
    <row r="6080" spans="1:4" x14ac:dyDescent="0.25">
      <c r="A6080" s="6">
        <v>44301</v>
      </c>
      <c r="B6080" s="7">
        <v>0.24</v>
      </c>
      <c r="C6080" s="7">
        <v>0.21</v>
      </c>
      <c r="D6080" s="6">
        <f t="shared" si="94"/>
        <v>44316</v>
      </c>
    </row>
    <row r="6081" spans="1:4" x14ac:dyDescent="0.25">
      <c r="A6081" s="6">
        <v>44302</v>
      </c>
      <c r="B6081" s="7">
        <v>0.24</v>
      </c>
      <c r="C6081" s="7">
        <v>0.21</v>
      </c>
      <c r="D6081" s="6">
        <f t="shared" si="94"/>
        <v>44316</v>
      </c>
    </row>
    <row r="6082" spans="1:4" x14ac:dyDescent="0.25">
      <c r="A6082" s="6">
        <v>44305</v>
      </c>
      <c r="B6082" s="7">
        <v>0.24</v>
      </c>
      <c r="C6082" s="7">
        <v>0.21</v>
      </c>
      <c r="D6082" s="6">
        <f t="shared" si="94"/>
        <v>44316</v>
      </c>
    </row>
    <row r="6083" spans="1:4" x14ac:dyDescent="0.25">
      <c r="A6083" s="6">
        <v>44306</v>
      </c>
      <c r="B6083" s="7">
        <v>0.24</v>
      </c>
      <c r="C6083" s="7">
        <v>0.21</v>
      </c>
      <c r="D6083" s="6">
        <f t="shared" ref="D6083:D6146" si="95">EOMONTH(A6083,0)</f>
        <v>44316</v>
      </c>
    </row>
    <row r="6084" spans="1:4" x14ac:dyDescent="0.25">
      <c r="A6084" s="6">
        <v>44307</v>
      </c>
      <c r="B6084" s="7">
        <v>0.24</v>
      </c>
      <c r="C6084" s="7">
        <v>0.21</v>
      </c>
      <c r="D6084" s="6">
        <f t="shared" si="95"/>
        <v>44316</v>
      </c>
    </row>
    <row r="6085" spans="1:4" x14ac:dyDescent="0.25">
      <c r="A6085" s="6">
        <v>44308</v>
      </c>
      <c r="B6085" s="7">
        <v>0.24</v>
      </c>
      <c r="C6085" s="7">
        <v>0.21</v>
      </c>
      <c r="D6085" s="6">
        <f t="shared" si="95"/>
        <v>44316</v>
      </c>
    </row>
    <row r="6086" spans="1:4" x14ac:dyDescent="0.25">
      <c r="A6086" s="6">
        <v>44309</v>
      </c>
      <c r="B6086" s="7">
        <v>0.24</v>
      </c>
      <c r="C6086" s="7">
        <v>0.21</v>
      </c>
      <c r="D6086" s="6">
        <f t="shared" si="95"/>
        <v>44316</v>
      </c>
    </row>
    <row r="6087" spans="1:4" x14ac:dyDescent="0.25">
      <c r="A6087" s="6">
        <v>44312</v>
      </c>
      <c r="B6087" s="7">
        <v>0.24</v>
      </c>
      <c r="C6087" s="7">
        <v>0.21</v>
      </c>
      <c r="D6087" s="6">
        <f t="shared" si="95"/>
        <v>44316</v>
      </c>
    </row>
    <row r="6088" spans="1:4" x14ac:dyDescent="0.25">
      <c r="A6088" s="6">
        <v>44313</v>
      </c>
      <c r="B6088" s="7">
        <v>0.24</v>
      </c>
      <c r="C6088" s="7">
        <v>0.21</v>
      </c>
      <c r="D6088" s="6">
        <f t="shared" si="95"/>
        <v>44316</v>
      </c>
    </row>
    <row r="6089" spans="1:4" x14ac:dyDescent="0.25">
      <c r="A6089" s="6">
        <v>44314</v>
      </c>
      <c r="B6089" s="7">
        <v>0.24</v>
      </c>
      <c r="C6089" s="7">
        <v>0.21</v>
      </c>
      <c r="D6089" s="6">
        <f t="shared" si="95"/>
        <v>44316</v>
      </c>
    </row>
    <row r="6090" spans="1:4" x14ac:dyDescent="0.25">
      <c r="A6090" s="6">
        <v>44315</v>
      </c>
      <c r="B6090" s="7">
        <v>0.24</v>
      </c>
      <c r="C6090" s="7">
        <v>0.21</v>
      </c>
      <c r="D6090" s="6">
        <f t="shared" si="95"/>
        <v>44316</v>
      </c>
    </row>
    <row r="6091" spans="1:4" x14ac:dyDescent="0.25">
      <c r="A6091" s="6">
        <v>44316</v>
      </c>
      <c r="B6091" s="7">
        <v>0.24</v>
      </c>
      <c r="C6091" s="7">
        <v>0.21</v>
      </c>
      <c r="D6091" s="6">
        <f t="shared" si="95"/>
        <v>44316</v>
      </c>
    </row>
    <row r="6092" spans="1:4" x14ac:dyDescent="0.25">
      <c r="A6092" s="6">
        <v>44320</v>
      </c>
      <c r="B6092" s="7">
        <v>0.24</v>
      </c>
      <c r="C6092" s="7">
        <v>0.21</v>
      </c>
      <c r="D6092" s="6">
        <f t="shared" si="95"/>
        <v>44347</v>
      </c>
    </row>
    <row r="6093" spans="1:4" x14ac:dyDescent="0.25">
      <c r="A6093" s="6">
        <v>44321</v>
      </c>
      <c r="B6093" s="7">
        <v>0.24</v>
      </c>
      <c r="C6093" s="7">
        <v>0.21</v>
      </c>
      <c r="D6093" s="6">
        <f t="shared" si="95"/>
        <v>44347</v>
      </c>
    </row>
    <row r="6094" spans="1:4" x14ac:dyDescent="0.25">
      <c r="A6094" s="6">
        <v>44322</v>
      </c>
      <c r="B6094" s="7">
        <v>0.24</v>
      </c>
      <c r="C6094" s="7">
        <v>0.21</v>
      </c>
      <c r="D6094" s="6">
        <f t="shared" si="95"/>
        <v>44347</v>
      </c>
    </row>
    <row r="6095" spans="1:4" x14ac:dyDescent="0.25">
      <c r="A6095" s="6">
        <v>44323</v>
      </c>
      <c r="B6095" s="7">
        <v>0.24</v>
      </c>
      <c r="C6095" s="7">
        <v>0.21</v>
      </c>
      <c r="D6095" s="6">
        <f t="shared" si="95"/>
        <v>44347</v>
      </c>
    </row>
    <row r="6096" spans="1:4" x14ac:dyDescent="0.25">
      <c r="A6096" s="6">
        <v>44326</v>
      </c>
      <c r="B6096" s="7">
        <v>0.24</v>
      </c>
      <c r="C6096" s="7">
        <v>0.21</v>
      </c>
      <c r="D6096" s="6">
        <f t="shared" si="95"/>
        <v>44347</v>
      </c>
    </row>
    <row r="6097" spans="1:4" x14ac:dyDescent="0.25">
      <c r="A6097" s="6">
        <v>44327</v>
      </c>
      <c r="B6097" s="7">
        <v>0.24</v>
      </c>
      <c r="C6097" s="7">
        <v>0.21</v>
      </c>
      <c r="D6097" s="6">
        <f t="shared" si="95"/>
        <v>44347</v>
      </c>
    </row>
    <row r="6098" spans="1:4" x14ac:dyDescent="0.25">
      <c r="A6098" s="6">
        <v>44328</v>
      </c>
      <c r="B6098" s="7">
        <v>0.24</v>
      </c>
      <c r="C6098" s="7">
        <v>0.21</v>
      </c>
      <c r="D6098" s="6">
        <f t="shared" si="95"/>
        <v>44347</v>
      </c>
    </row>
    <row r="6099" spans="1:4" x14ac:dyDescent="0.25">
      <c r="A6099" s="6">
        <v>44329</v>
      </c>
      <c r="B6099" s="7">
        <v>0.24</v>
      </c>
      <c r="C6099" s="7">
        <v>0.21</v>
      </c>
      <c r="D6099" s="6">
        <f t="shared" si="95"/>
        <v>44347</v>
      </c>
    </row>
    <row r="6100" spans="1:4" x14ac:dyDescent="0.25">
      <c r="A6100" s="6">
        <v>44330</v>
      </c>
      <c r="B6100" s="7">
        <v>0.24</v>
      </c>
      <c r="C6100" s="7">
        <v>0.21</v>
      </c>
      <c r="D6100" s="6">
        <f t="shared" si="95"/>
        <v>44347</v>
      </c>
    </row>
    <row r="6101" spans="1:4" x14ac:dyDescent="0.25">
      <c r="A6101" s="6">
        <v>44333</v>
      </c>
      <c r="B6101" s="7">
        <v>0.25</v>
      </c>
      <c r="C6101" s="7">
        <v>0.21</v>
      </c>
      <c r="D6101" s="6">
        <f t="shared" si="95"/>
        <v>44347</v>
      </c>
    </row>
    <row r="6102" spans="1:4" x14ac:dyDescent="0.25">
      <c r="A6102" s="6">
        <v>44334</v>
      </c>
      <c r="B6102" s="7">
        <v>0.25</v>
      </c>
      <c r="C6102" s="7">
        <v>0.21</v>
      </c>
      <c r="D6102" s="6">
        <f t="shared" si="95"/>
        <v>44347</v>
      </c>
    </row>
    <row r="6103" spans="1:4" x14ac:dyDescent="0.25">
      <c r="A6103" s="6">
        <v>44335</v>
      </c>
      <c r="B6103" s="7">
        <v>0.25</v>
      </c>
      <c r="C6103" s="7">
        <v>0.21</v>
      </c>
      <c r="D6103" s="6">
        <f t="shared" si="95"/>
        <v>44347</v>
      </c>
    </row>
    <row r="6104" spans="1:4" x14ac:dyDescent="0.25">
      <c r="A6104" s="6">
        <v>44336</v>
      </c>
      <c r="B6104" s="7">
        <v>0.25</v>
      </c>
      <c r="C6104" s="7">
        <v>0.21</v>
      </c>
      <c r="D6104" s="6">
        <f t="shared" si="95"/>
        <v>44347</v>
      </c>
    </row>
    <row r="6105" spans="1:4" x14ac:dyDescent="0.25">
      <c r="A6105" s="6">
        <v>44337</v>
      </c>
      <c r="B6105" s="7">
        <v>0.25</v>
      </c>
      <c r="C6105" s="7">
        <v>0.21</v>
      </c>
      <c r="D6105" s="6">
        <f t="shared" si="95"/>
        <v>44347</v>
      </c>
    </row>
    <row r="6106" spans="1:4" x14ac:dyDescent="0.25">
      <c r="A6106" s="6">
        <v>44340</v>
      </c>
      <c r="B6106" s="7">
        <v>0.25</v>
      </c>
      <c r="C6106" s="7">
        <v>0.21</v>
      </c>
      <c r="D6106" s="6">
        <f t="shared" si="95"/>
        <v>44347</v>
      </c>
    </row>
    <row r="6107" spans="1:4" x14ac:dyDescent="0.25">
      <c r="A6107" s="6">
        <v>44341</v>
      </c>
      <c r="B6107" s="7">
        <v>0.25</v>
      </c>
      <c r="C6107" s="7">
        <v>0.21</v>
      </c>
      <c r="D6107" s="6">
        <f t="shared" si="95"/>
        <v>44347</v>
      </c>
    </row>
    <row r="6108" spans="1:4" x14ac:dyDescent="0.25">
      <c r="A6108" s="6">
        <v>44342</v>
      </c>
      <c r="B6108" s="7">
        <v>0.25</v>
      </c>
      <c r="C6108" s="7">
        <v>0.21</v>
      </c>
      <c r="D6108" s="6">
        <f t="shared" si="95"/>
        <v>44347</v>
      </c>
    </row>
    <row r="6109" spans="1:4" x14ac:dyDescent="0.25">
      <c r="A6109" s="6">
        <v>44343</v>
      </c>
      <c r="B6109" s="7">
        <v>0.25</v>
      </c>
      <c r="C6109" s="7">
        <v>0.21</v>
      </c>
      <c r="D6109" s="6">
        <f t="shared" si="95"/>
        <v>44347</v>
      </c>
    </row>
    <row r="6110" spans="1:4" x14ac:dyDescent="0.25">
      <c r="A6110" s="6">
        <v>44344</v>
      </c>
      <c r="B6110" s="7">
        <v>0.25</v>
      </c>
      <c r="C6110" s="7">
        <v>0.21</v>
      </c>
      <c r="D6110" s="6">
        <f t="shared" si="95"/>
        <v>44347</v>
      </c>
    </row>
    <row r="6111" spans="1:4" x14ac:dyDescent="0.25">
      <c r="A6111" s="6">
        <v>44347</v>
      </c>
      <c r="B6111" s="7">
        <v>0.25</v>
      </c>
      <c r="C6111" s="7">
        <v>0.21</v>
      </c>
      <c r="D6111" s="6">
        <f t="shared" si="95"/>
        <v>44347</v>
      </c>
    </row>
    <row r="6112" spans="1:4" x14ac:dyDescent="0.25">
      <c r="A6112" s="6">
        <v>44348</v>
      </c>
      <c r="B6112" s="7">
        <v>0.25</v>
      </c>
      <c r="C6112" s="7">
        <v>0.21</v>
      </c>
      <c r="D6112" s="6">
        <f t="shared" si="95"/>
        <v>44377</v>
      </c>
    </row>
    <row r="6113" spans="1:4" x14ac:dyDescent="0.25">
      <c r="A6113" s="6">
        <v>44349</v>
      </c>
      <c r="B6113" s="7">
        <v>0.25</v>
      </c>
      <c r="C6113" s="7">
        <v>0.21</v>
      </c>
      <c r="D6113" s="6">
        <f t="shared" si="95"/>
        <v>44377</v>
      </c>
    </row>
    <row r="6114" spans="1:4" x14ac:dyDescent="0.25">
      <c r="A6114" s="6">
        <v>44351</v>
      </c>
      <c r="B6114" s="7">
        <v>0.25</v>
      </c>
      <c r="C6114" s="7">
        <v>0.21</v>
      </c>
      <c r="D6114" s="6">
        <f t="shared" si="95"/>
        <v>44377</v>
      </c>
    </row>
    <row r="6115" spans="1:4" x14ac:dyDescent="0.25">
      <c r="A6115" s="6">
        <v>44354</v>
      </c>
      <c r="B6115" s="7">
        <v>0.25</v>
      </c>
      <c r="C6115" s="7">
        <v>0.21</v>
      </c>
      <c r="D6115" s="6">
        <f t="shared" si="95"/>
        <v>44377</v>
      </c>
    </row>
    <row r="6116" spans="1:4" x14ac:dyDescent="0.25">
      <c r="A6116" s="6">
        <v>44355</v>
      </c>
      <c r="B6116" s="7">
        <v>0.25</v>
      </c>
      <c r="C6116" s="7">
        <v>0.21</v>
      </c>
      <c r="D6116" s="6">
        <f t="shared" si="95"/>
        <v>44377</v>
      </c>
    </row>
    <row r="6117" spans="1:4" x14ac:dyDescent="0.25">
      <c r="A6117" s="6">
        <v>44356</v>
      </c>
      <c r="B6117" s="7">
        <v>0.25</v>
      </c>
      <c r="C6117" s="7">
        <v>0.21</v>
      </c>
      <c r="D6117" s="6">
        <f t="shared" si="95"/>
        <v>44377</v>
      </c>
    </row>
    <row r="6118" spans="1:4" x14ac:dyDescent="0.25">
      <c r="A6118" s="6">
        <v>44357</v>
      </c>
      <c r="B6118" s="7">
        <v>0.25</v>
      </c>
      <c r="C6118" s="7">
        <v>0.21</v>
      </c>
      <c r="D6118" s="6">
        <f t="shared" si="95"/>
        <v>44377</v>
      </c>
    </row>
    <row r="6119" spans="1:4" x14ac:dyDescent="0.25">
      <c r="A6119" s="6">
        <v>44358</v>
      </c>
      <c r="B6119" s="7">
        <v>0.25</v>
      </c>
      <c r="C6119" s="7">
        <v>0.21</v>
      </c>
      <c r="D6119" s="6">
        <f t="shared" si="95"/>
        <v>44377</v>
      </c>
    </row>
    <row r="6120" spans="1:4" x14ac:dyDescent="0.25">
      <c r="A6120" s="6">
        <v>44361</v>
      </c>
      <c r="B6120" s="7">
        <v>0.25</v>
      </c>
      <c r="C6120" s="7">
        <v>0.21</v>
      </c>
      <c r="D6120" s="6">
        <f t="shared" si="95"/>
        <v>44377</v>
      </c>
    </row>
    <row r="6121" spans="1:4" x14ac:dyDescent="0.25">
      <c r="A6121" s="6">
        <v>44362</v>
      </c>
      <c r="B6121" s="7">
        <v>0.25</v>
      </c>
      <c r="C6121" s="7">
        <v>0.21</v>
      </c>
      <c r="D6121" s="6">
        <f t="shared" si="95"/>
        <v>44377</v>
      </c>
    </row>
    <row r="6122" spans="1:4" x14ac:dyDescent="0.25">
      <c r="A6122" s="6">
        <v>44363</v>
      </c>
      <c r="B6122" s="7">
        <v>0.25</v>
      </c>
      <c r="C6122" s="7">
        <v>0.21</v>
      </c>
      <c r="D6122" s="6">
        <f t="shared" si="95"/>
        <v>44377</v>
      </c>
    </row>
    <row r="6123" spans="1:4" x14ac:dyDescent="0.25">
      <c r="A6123" s="6">
        <v>44364</v>
      </c>
      <c r="B6123" s="7">
        <v>0.25</v>
      </c>
      <c r="C6123" s="7">
        <v>0.21</v>
      </c>
      <c r="D6123" s="6">
        <f t="shared" si="95"/>
        <v>44377</v>
      </c>
    </row>
    <row r="6124" spans="1:4" x14ac:dyDescent="0.25">
      <c r="A6124" s="6">
        <v>44365</v>
      </c>
      <c r="B6124" s="7">
        <v>0.25</v>
      </c>
      <c r="C6124" s="7">
        <v>0.21</v>
      </c>
      <c r="D6124" s="6">
        <f t="shared" si="95"/>
        <v>44377</v>
      </c>
    </row>
    <row r="6125" spans="1:4" x14ac:dyDescent="0.25">
      <c r="A6125" s="6">
        <v>44368</v>
      </c>
      <c r="B6125" s="7">
        <v>0.25</v>
      </c>
      <c r="C6125" s="7">
        <v>0.21</v>
      </c>
      <c r="D6125" s="6">
        <f t="shared" si="95"/>
        <v>44377</v>
      </c>
    </row>
    <row r="6126" spans="1:4" x14ac:dyDescent="0.25">
      <c r="A6126" s="6">
        <v>44369</v>
      </c>
      <c r="B6126" s="7">
        <v>0.25</v>
      </c>
      <c r="C6126" s="7">
        <v>0.21</v>
      </c>
      <c r="D6126" s="6">
        <f t="shared" si="95"/>
        <v>44377</v>
      </c>
    </row>
    <row r="6127" spans="1:4" x14ac:dyDescent="0.25">
      <c r="A6127" s="6">
        <v>44370</v>
      </c>
      <c r="B6127" s="7">
        <v>0.25</v>
      </c>
      <c r="C6127" s="7">
        <v>0.21</v>
      </c>
      <c r="D6127" s="6">
        <f t="shared" si="95"/>
        <v>44377</v>
      </c>
    </row>
    <row r="6128" spans="1:4" x14ac:dyDescent="0.25">
      <c r="A6128" s="6">
        <v>44371</v>
      </c>
      <c r="B6128" s="7">
        <v>0.25</v>
      </c>
      <c r="C6128" s="7">
        <v>0.21</v>
      </c>
      <c r="D6128" s="6">
        <f t="shared" si="95"/>
        <v>44377</v>
      </c>
    </row>
    <row r="6129" spans="1:4" x14ac:dyDescent="0.25">
      <c r="A6129" s="6">
        <v>44372</v>
      </c>
      <c r="B6129" s="7">
        <v>0.25</v>
      </c>
      <c r="C6129" s="7">
        <v>0.21</v>
      </c>
      <c r="D6129" s="6">
        <f t="shared" si="95"/>
        <v>44377</v>
      </c>
    </row>
    <row r="6130" spans="1:4" x14ac:dyDescent="0.25">
      <c r="A6130" s="6">
        <v>44375</v>
      </c>
      <c r="B6130" s="7">
        <v>0.25</v>
      </c>
      <c r="C6130" s="7">
        <v>0.21</v>
      </c>
      <c r="D6130" s="6">
        <f t="shared" si="95"/>
        <v>44377</v>
      </c>
    </row>
    <row r="6131" spans="1:4" x14ac:dyDescent="0.25">
      <c r="A6131" s="6">
        <v>44376</v>
      </c>
      <c r="B6131" s="7">
        <v>0.25</v>
      </c>
      <c r="C6131" s="7">
        <v>0.21</v>
      </c>
      <c r="D6131" s="6">
        <f t="shared" si="95"/>
        <v>44377</v>
      </c>
    </row>
    <row r="6132" spans="1:4" x14ac:dyDescent="0.25">
      <c r="A6132" s="6">
        <v>44377</v>
      </c>
      <c r="B6132" s="7">
        <v>0.25</v>
      </c>
      <c r="C6132" s="7">
        <v>0.21</v>
      </c>
      <c r="D6132" s="6">
        <f t="shared" si="95"/>
        <v>44377</v>
      </c>
    </row>
    <row r="6133" spans="1:4" x14ac:dyDescent="0.25">
      <c r="A6133" s="6">
        <v>44378</v>
      </c>
      <c r="B6133" s="7">
        <v>0.25</v>
      </c>
      <c r="C6133" s="7">
        <v>0.21</v>
      </c>
      <c r="D6133" s="6">
        <f t="shared" si="95"/>
        <v>44408</v>
      </c>
    </row>
    <row r="6134" spans="1:4" x14ac:dyDescent="0.25">
      <c r="A6134" s="6">
        <v>44379</v>
      </c>
      <c r="B6134" s="7">
        <v>0.25</v>
      </c>
      <c r="C6134" s="7">
        <v>0.21</v>
      </c>
      <c r="D6134" s="6">
        <f t="shared" si="95"/>
        <v>44408</v>
      </c>
    </row>
    <row r="6135" spans="1:4" x14ac:dyDescent="0.25">
      <c r="A6135" s="6">
        <v>44382</v>
      </c>
      <c r="B6135" s="7">
        <v>0.25</v>
      </c>
      <c r="C6135" s="7">
        <v>0.21</v>
      </c>
      <c r="D6135" s="6">
        <f t="shared" si="95"/>
        <v>44408</v>
      </c>
    </row>
    <row r="6136" spans="1:4" x14ac:dyDescent="0.25">
      <c r="A6136" s="6">
        <v>44383</v>
      </c>
      <c r="B6136" s="7">
        <v>0.25</v>
      </c>
      <c r="C6136" s="7">
        <v>0.21</v>
      </c>
      <c r="D6136" s="6">
        <f t="shared" si="95"/>
        <v>44408</v>
      </c>
    </row>
    <row r="6137" spans="1:4" x14ac:dyDescent="0.25">
      <c r="A6137" s="6">
        <v>44384</v>
      </c>
      <c r="B6137" s="7">
        <v>0.25</v>
      </c>
      <c r="C6137" s="7">
        <v>0.21</v>
      </c>
      <c r="D6137" s="6">
        <f t="shared" si="95"/>
        <v>44408</v>
      </c>
    </row>
    <row r="6138" spans="1:4" x14ac:dyDescent="0.25">
      <c r="A6138" s="6">
        <v>44385</v>
      </c>
      <c r="B6138" s="7">
        <v>0.25</v>
      </c>
      <c r="C6138" s="7">
        <v>0.21</v>
      </c>
      <c r="D6138" s="6">
        <f t="shared" si="95"/>
        <v>44408</v>
      </c>
    </row>
    <row r="6139" spans="1:4" x14ac:dyDescent="0.25">
      <c r="A6139" s="6">
        <v>44386</v>
      </c>
      <c r="B6139" s="7">
        <v>0.25</v>
      </c>
      <c r="C6139" s="7">
        <v>0.21</v>
      </c>
      <c r="D6139" s="6">
        <f t="shared" si="95"/>
        <v>44408</v>
      </c>
    </row>
    <row r="6140" spans="1:4" x14ac:dyDescent="0.25">
      <c r="A6140" s="6">
        <v>44389</v>
      </c>
      <c r="B6140" s="7">
        <v>0.25</v>
      </c>
      <c r="C6140" s="7">
        <v>0.21</v>
      </c>
      <c r="D6140" s="6">
        <f t="shared" si="95"/>
        <v>44408</v>
      </c>
    </row>
    <row r="6141" spans="1:4" x14ac:dyDescent="0.25">
      <c r="A6141" s="6">
        <v>44390</v>
      </c>
      <c r="B6141" s="7">
        <v>0.25</v>
      </c>
      <c r="C6141" s="7">
        <v>0.21</v>
      </c>
      <c r="D6141" s="6">
        <f t="shared" si="95"/>
        <v>44408</v>
      </c>
    </row>
    <row r="6142" spans="1:4" x14ac:dyDescent="0.25">
      <c r="A6142" s="6">
        <v>44391</v>
      </c>
      <c r="B6142" s="7">
        <v>0.25</v>
      </c>
      <c r="C6142" s="7">
        <v>0.21</v>
      </c>
      <c r="D6142" s="6">
        <f t="shared" si="95"/>
        <v>44408</v>
      </c>
    </row>
    <row r="6143" spans="1:4" x14ac:dyDescent="0.25">
      <c r="A6143" s="6">
        <v>44392</v>
      </c>
      <c r="B6143" s="7">
        <v>0.25</v>
      </c>
      <c r="C6143" s="7">
        <v>0.21</v>
      </c>
      <c r="D6143" s="6">
        <f t="shared" si="95"/>
        <v>44408</v>
      </c>
    </row>
    <row r="6144" spans="1:4" x14ac:dyDescent="0.25">
      <c r="A6144" s="6">
        <v>44393</v>
      </c>
      <c r="B6144" s="7">
        <v>0.25</v>
      </c>
      <c r="C6144" s="7">
        <v>0.21</v>
      </c>
      <c r="D6144" s="6">
        <f t="shared" si="95"/>
        <v>44408</v>
      </c>
    </row>
    <row r="6145" spans="1:4" x14ac:dyDescent="0.25">
      <c r="A6145" s="6">
        <v>44396</v>
      </c>
      <c r="B6145" s="7">
        <v>0.25</v>
      </c>
      <c r="C6145" s="7">
        <v>0.21</v>
      </c>
      <c r="D6145" s="6">
        <f t="shared" si="95"/>
        <v>44408</v>
      </c>
    </row>
    <row r="6146" spans="1:4" x14ac:dyDescent="0.25">
      <c r="A6146" s="6">
        <v>44397</v>
      </c>
      <c r="B6146" s="7">
        <v>0.25</v>
      </c>
      <c r="C6146" s="7">
        <v>0.21</v>
      </c>
      <c r="D6146" s="6">
        <f t="shared" si="95"/>
        <v>44408</v>
      </c>
    </row>
    <row r="6147" spans="1:4" x14ac:dyDescent="0.25">
      <c r="A6147" s="6">
        <v>44398</v>
      </c>
      <c r="B6147" s="7">
        <v>0.25</v>
      </c>
      <c r="C6147" s="7">
        <v>0.21</v>
      </c>
      <c r="D6147" s="6">
        <f t="shared" ref="D6147:D6210" si="96">EOMONTH(A6147,0)</f>
        <v>44408</v>
      </c>
    </row>
    <row r="6148" spans="1:4" x14ac:dyDescent="0.25">
      <c r="A6148" s="6">
        <v>44399</v>
      </c>
      <c r="B6148" s="7">
        <v>0.25</v>
      </c>
      <c r="C6148" s="7">
        <v>0.21</v>
      </c>
      <c r="D6148" s="6">
        <f t="shared" si="96"/>
        <v>44408</v>
      </c>
    </row>
    <row r="6149" spans="1:4" x14ac:dyDescent="0.25">
      <c r="A6149" s="6">
        <v>44400</v>
      </c>
      <c r="B6149" s="7">
        <v>0.25</v>
      </c>
      <c r="C6149" s="7">
        <v>0.21</v>
      </c>
      <c r="D6149" s="6">
        <f t="shared" si="96"/>
        <v>44408</v>
      </c>
    </row>
    <row r="6150" spans="1:4" x14ac:dyDescent="0.25">
      <c r="A6150" s="6">
        <v>44403</v>
      </c>
      <c r="B6150" s="7">
        <v>0.25</v>
      </c>
      <c r="C6150" s="7">
        <v>0.21</v>
      </c>
      <c r="D6150" s="6">
        <f t="shared" si="96"/>
        <v>44408</v>
      </c>
    </row>
    <row r="6151" spans="1:4" x14ac:dyDescent="0.25">
      <c r="A6151" s="6">
        <v>44404</v>
      </c>
      <c r="B6151" s="7">
        <v>0.25</v>
      </c>
      <c r="C6151" s="7">
        <v>0.21</v>
      </c>
      <c r="D6151" s="6">
        <f t="shared" si="96"/>
        <v>44408</v>
      </c>
    </row>
    <row r="6152" spans="1:4" x14ac:dyDescent="0.25">
      <c r="A6152" s="6">
        <v>44405</v>
      </c>
      <c r="B6152" s="7">
        <v>0.25</v>
      </c>
      <c r="C6152" s="7">
        <v>0.21</v>
      </c>
      <c r="D6152" s="6">
        <f t="shared" si="96"/>
        <v>44408</v>
      </c>
    </row>
    <row r="6153" spans="1:4" x14ac:dyDescent="0.25">
      <c r="A6153" s="6">
        <v>44406</v>
      </c>
      <c r="B6153" s="7">
        <v>0.25</v>
      </c>
      <c r="C6153" s="7">
        <v>0.21</v>
      </c>
      <c r="D6153" s="6">
        <f t="shared" si="96"/>
        <v>44408</v>
      </c>
    </row>
    <row r="6154" spans="1:4" x14ac:dyDescent="0.25">
      <c r="A6154" s="6">
        <v>44407</v>
      </c>
      <c r="B6154" s="7">
        <v>0.25</v>
      </c>
      <c r="C6154" s="7">
        <v>0.21</v>
      </c>
      <c r="D6154" s="6">
        <f t="shared" si="96"/>
        <v>44408</v>
      </c>
    </row>
    <row r="6155" spans="1:4" x14ac:dyDescent="0.25">
      <c r="A6155" s="6">
        <v>44410</v>
      </c>
      <c r="B6155" s="7">
        <v>0.25</v>
      </c>
      <c r="C6155" s="7">
        <v>0.21</v>
      </c>
      <c r="D6155" s="6">
        <f t="shared" si="96"/>
        <v>44439</v>
      </c>
    </row>
    <row r="6156" spans="1:4" x14ac:dyDescent="0.25">
      <c r="A6156" s="6">
        <v>44411</v>
      </c>
      <c r="B6156" s="7">
        <v>0.25</v>
      </c>
      <c r="C6156" s="7">
        <v>0.21</v>
      </c>
      <c r="D6156" s="6">
        <f t="shared" si="96"/>
        <v>44439</v>
      </c>
    </row>
    <row r="6157" spans="1:4" x14ac:dyDescent="0.25">
      <c r="A6157" s="6">
        <v>44412</v>
      </c>
      <c r="B6157" s="7">
        <v>0.25</v>
      </c>
      <c r="C6157" s="7">
        <v>0.21</v>
      </c>
      <c r="D6157" s="6">
        <f t="shared" si="96"/>
        <v>44439</v>
      </c>
    </row>
    <row r="6158" spans="1:4" x14ac:dyDescent="0.25">
      <c r="A6158" s="6">
        <v>44413</v>
      </c>
      <c r="B6158" s="7">
        <v>0.25</v>
      </c>
      <c r="C6158" s="7">
        <v>0.21</v>
      </c>
      <c r="D6158" s="6">
        <f t="shared" si="96"/>
        <v>44439</v>
      </c>
    </row>
    <row r="6159" spans="1:4" x14ac:dyDescent="0.25">
      <c r="A6159" s="6">
        <v>44414</v>
      </c>
      <c r="B6159" s="7">
        <v>0.25</v>
      </c>
      <c r="C6159" s="7">
        <v>0.21</v>
      </c>
      <c r="D6159" s="6">
        <f t="shared" si="96"/>
        <v>44439</v>
      </c>
    </row>
    <row r="6160" spans="1:4" x14ac:dyDescent="0.25">
      <c r="A6160" s="6">
        <v>44417</v>
      </c>
      <c r="B6160" s="7">
        <v>0.25</v>
      </c>
      <c r="C6160" s="7">
        <v>0.21</v>
      </c>
      <c r="D6160" s="6">
        <f t="shared" si="96"/>
        <v>44439</v>
      </c>
    </row>
    <row r="6161" spans="1:4" x14ac:dyDescent="0.25">
      <c r="A6161" s="6">
        <v>44418</v>
      </c>
      <c r="B6161" s="7">
        <v>0.25</v>
      </c>
      <c r="C6161" s="7">
        <v>0.21</v>
      </c>
      <c r="D6161" s="6">
        <f t="shared" si="96"/>
        <v>44439</v>
      </c>
    </row>
    <row r="6162" spans="1:4" x14ac:dyDescent="0.25">
      <c r="A6162" s="6">
        <v>44419</v>
      </c>
      <c r="B6162" s="7">
        <v>0.25</v>
      </c>
      <c r="C6162" s="7">
        <v>0.21</v>
      </c>
      <c r="D6162" s="6">
        <f t="shared" si="96"/>
        <v>44439</v>
      </c>
    </row>
    <row r="6163" spans="1:4" x14ac:dyDescent="0.25">
      <c r="A6163" s="6">
        <v>44420</v>
      </c>
      <c r="B6163" s="7">
        <v>0.25</v>
      </c>
      <c r="C6163" s="7">
        <v>0.21</v>
      </c>
      <c r="D6163" s="6">
        <f t="shared" si="96"/>
        <v>44439</v>
      </c>
    </row>
    <row r="6164" spans="1:4" x14ac:dyDescent="0.25">
      <c r="A6164" s="6">
        <v>44421</v>
      </c>
      <c r="B6164" s="7">
        <v>0.25</v>
      </c>
      <c r="C6164" s="7">
        <v>0.21</v>
      </c>
      <c r="D6164" s="6">
        <f t="shared" si="96"/>
        <v>44439</v>
      </c>
    </row>
    <row r="6165" spans="1:4" x14ac:dyDescent="0.25">
      <c r="A6165" s="6">
        <v>44424</v>
      </c>
      <c r="B6165" s="7">
        <v>0.25</v>
      </c>
      <c r="C6165" s="7">
        <v>0.21</v>
      </c>
      <c r="D6165" s="6">
        <f t="shared" si="96"/>
        <v>44439</v>
      </c>
    </row>
    <row r="6166" spans="1:4" x14ac:dyDescent="0.25">
      <c r="A6166" s="6">
        <v>44425</v>
      </c>
      <c r="B6166" s="7">
        <v>0.25</v>
      </c>
      <c r="C6166" s="7">
        <v>0.21</v>
      </c>
      <c r="D6166" s="6">
        <f t="shared" si="96"/>
        <v>44439</v>
      </c>
    </row>
    <row r="6167" spans="1:4" x14ac:dyDescent="0.25">
      <c r="A6167" s="6">
        <v>44426</v>
      </c>
      <c r="B6167" s="7">
        <v>0.25</v>
      </c>
      <c r="C6167" s="7">
        <v>0.21</v>
      </c>
      <c r="D6167" s="6">
        <f t="shared" si="96"/>
        <v>44439</v>
      </c>
    </row>
    <row r="6168" spans="1:4" x14ac:dyDescent="0.25">
      <c r="A6168" s="6">
        <v>44427</v>
      </c>
      <c r="B6168" s="7">
        <v>0.25</v>
      </c>
      <c r="C6168" s="7">
        <v>0.21</v>
      </c>
      <c r="D6168" s="6">
        <f t="shared" si="96"/>
        <v>44439</v>
      </c>
    </row>
    <row r="6169" spans="1:4" x14ac:dyDescent="0.25">
      <c r="A6169" s="6">
        <v>44428</v>
      </c>
      <c r="B6169" s="7">
        <v>0.25</v>
      </c>
      <c r="C6169" s="7">
        <v>0.21</v>
      </c>
      <c r="D6169" s="6">
        <f t="shared" si="96"/>
        <v>44439</v>
      </c>
    </row>
    <row r="6170" spans="1:4" x14ac:dyDescent="0.25">
      <c r="A6170" s="6">
        <v>44431</v>
      </c>
      <c r="B6170" s="7">
        <v>0.25</v>
      </c>
      <c r="C6170" s="7">
        <v>0.21</v>
      </c>
      <c r="D6170" s="6">
        <f t="shared" si="96"/>
        <v>44439</v>
      </c>
    </row>
    <row r="6171" spans="1:4" x14ac:dyDescent="0.25">
      <c r="A6171" s="6">
        <v>44432</v>
      </c>
      <c r="B6171" s="7">
        <v>0.25</v>
      </c>
      <c r="C6171" s="7">
        <v>0.21</v>
      </c>
      <c r="D6171" s="6">
        <f t="shared" si="96"/>
        <v>44439</v>
      </c>
    </row>
    <row r="6172" spans="1:4" x14ac:dyDescent="0.25">
      <c r="A6172" s="6">
        <v>44433</v>
      </c>
      <c r="B6172" s="7">
        <v>0.25</v>
      </c>
      <c r="C6172" s="7">
        <v>0.21</v>
      </c>
      <c r="D6172" s="6">
        <f t="shared" si="96"/>
        <v>44439</v>
      </c>
    </row>
    <row r="6173" spans="1:4" x14ac:dyDescent="0.25">
      <c r="A6173" s="6">
        <v>44434</v>
      </c>
      <c r="B6173" s="7">
        <v>0.25</v>
      </c>
      <c r="C6173" s="7">
        <v>0.21</v>
      </c>
      <c r="D6173" s="6">
        <f t="shared" si="96"/>
        <v>44439</v>
      </c>
    </row>
    <row r="6174" spans="1:4" x14ac:dyDescent="0.25">
      <c r="A6174" s="6">
        <v>44435</v>
      </c>
      <c r="B6174" s="7">
        <v>0.25</v>
      </c>
      <c r="C6174" s="7">
        <v>0.21</v>
      </c>
      <c r="D6174" s="6">
        <f t="shared" si="96"/>
        <v>44439</v>
      </c>
    </row>
    <row r="6175" spans="1:4" x14ac:dyDescent="0.25">
      <c r="A6175" s="6">
        <v>44438</v>
      </c>
      <c r="B6175" s="7">
        <v>0.25</v>
      </c>
      <c r="C6175" s="7">
        <v>0.22</v>
      </c>
      <c r="D6175" s="6">
        <f t="shared" si="96"/>
        <v>44439</v>
      </c>
    </row>
    <row r="6176" spans="1:4" x14ac:dyDescent="0.25">
      <c r="A6176" s="6">
        <v>44439</v>
      </c>
      <c r="B6176" s="7">
        <v>0.26</v>
      </c>
      <c r="C6176" s="7">
        <v>0.23</v>
      </c>
      <c r="D6176" s="6">
        <f t="shared" si="96"/>
        <v>44439</v>
      </c>
    </row>
    <row r="6177" spans="1:4" x14ac:dyDescent="0.25">
      <c r="A6177" s="6">
        <v>44440</v>
      </c>
      <c r="B6177" s="7">
        <v>0.27</v>
      </c>
      <c r="C6177" s="7">
        <v>0.23</v>
      </c>
      <c r="D6177" s="6">
        <f t="shared" si="96"/>
        <v>44469</v>
      </c>
    </row>
    <row r="6178" spans="1:4" x14ac:dyDescent="0.25">
      <c r="A6178" s="6">
        <v>44441</v>
      </c>
      <c r="B6178" s="7">
        <v>0.28000000000000003</v>
      </c>
      <c r="C6178" s="7">
        <v>0.24</v>
      </c>
      <c r="D6178" s="6">
        <f t="shared" si="96"/>
        <v>44469</v>
      </c>
    </row>
    <row r="6179" spans="1:4" x14ac:dyDescent="0.25">
      <c r="A6179" s="6">
        <v>44442</v>
      </c>
      <c r="B6179" s="7">
        <v>0.28000000000000003</v>
      </c>
      <c r="C6179" s="7">
        <v>0.24</v>
      </c>
      <c r="D6179" s="6">
        <f t="shared" si="96"/>
        <v>44469</v>
      </c>
    </row>
    <row r="6180" spans="1:4" x14ac:dyDescent="0.25">
      <c r="A6180" s="6">
        <v>44445</v>
      </c>
      <c r="B6180" s="7">
        <v>0.28000000000000003</v>
      </c>
      <c r="C6180" s="7">
        <v>0.24</v>
      </c>
      <c r="D6180" s="6">
        <f t="shared" si="96"/>
        <v>44469</v>
      </c>
    </row>
    <row r="6181" spans="1:4" x14ac:dyDescent="0.25">
      <c r="A6181" s="6">
        <v>44446</v>
      </c>
      <c r="B6181" s="7">
        <v>0.28000000000000003</v>
      </c>
      <c r="C6181" s="7">
        <v>0.24</v>
      </c>
      <c r="D6181" s="6">
        <f t="shared" si="96"/>
        <v>44469</v>
      </c>
    </row>
    <row r="6182" spans="1:4" x14ac:dyDescent="0.25">
      <c r="A6182" s="6">
        <v>44447</v>
      </c>
      <c r="B6182" s="7">
        <v>0.28000000000000003</v>
      </c>
      <c r="C6182" s="7">
        <v>0.24</v>
      </c>
      <c r="D6182" s="6">
        <f t="shared" si="96"/>
        <v>44469</v>
      </c>
    </row>
    <row r="6183" spans="1:4" x14ac:dyDescent="0.25">
      <c r="A6183" s="6">
        <v>44448</v>
      </c>
      <c r="B6183" s="7">
        <v>0.28000000000000003</v>
      </c>
      <c r="C6183" s="7">
        <v>0.24</v>
      </c>
      <c r="D6183" s="6">
        <f t="shared" si="96"/>
        <v>44469</v>
      </c>
    </row>
    <row r="6184" spans="1:4" x14ac:dyDescent="0.25">
      <c r="A6184" s="6">
        <v>44449</v>
      </c>
      <c r="B6184" s="7">
        <v>0.28000000000000003</v>
      </c>
      <c r="C6184" s="7">
        <v>0.24</v>
      </c>
      <c r="D6184" s="6">
        <f t="shared" si="96"/>
        <v>44469</v>
      </c>
    </row>
    <row r="6185" spans="1:4" x14ac:dyDescent="0.25">
      <c r="A6185" s="6">
        <v>44452</v>
      </c>
      <c r="B6185" s="7">
        <v>0.28000000000000003</v>
      </c>
      <c r="C6185" s="7">
        <v>0.24</v>
      </c>
      <c r="D6185" s="6">
        <f t="shared" si="96"/>
        <v>44469</v>
      </c>
    </row>
    <row r="6186" spans="1:4" x14ac:dyDescent="0.25">
      <c r="A6186" s="6">
        <v>44453</v>
      </c>
      <c r="B6186" s="7">
        <v>0.28000000000000003</v>
      </c>
      <c r="C6186" s="7">
        <v>0.24</v>
      </c>
      <c r="D6186" s="6">
        <f t="shared" si="96"/>
        <v>44469</v>
      </c>
    </row>
    <row r="6187" spans="1:4" x14ac:dyDescent="0.25">
      <c r="A6187" s="6">
        <v>44454</v>
      </c>
      <c r="B6187" s="7">
        <v>0.28000000000000003</v>
      </c>
      <c r="C6187" s="7">
        <v>0.24</v>
      </c>
      <c r="D6187" s="6">
        <f t="shared" si="96"/>
        <v>44469</v>
      </c>
    </row>
    <row r="6188" spans="1:4" x14ac:dyDescent="0.25">
      <c r="A6188" s="6">
        <v>44455</v>
      </c>
      <c r="B6188" s="7">
        <v>0.28000000000000003</v>
      </c>
      <c r="C6188" s="7">
        <v>0.24</v>
      </c>
      <c r="D6188" s="6">
        <f t="shared" si="96"/>
        <v>44469</v>
      </c>
    </row>
    <row r="6189" spans="1:4" x14ac:dyDescent="0.25">
      <c r="A6189" s="6">
        <v>44456</v>
      </c>
      <c r="B6189" s="7">
        <v>0.28000000000000003</v>
      </c>
      <c r="C6189" s="7">
        <v>0.24</v>
      </c>
      <c r="D6189" s="6">
        <f t="shared" si="96"/>
        <v>44469</v>
      </c>
    </row>
    <row r="6190" spans="1:4" x14ac:dyDescent="0.25">
      <c r="A6190" s="6">
        <v>44459</v>
      </c>
      <c r="B6190" s="7">
        <v>0.28999999999999998</v>
      </c>
      <c r="C6190" s="7">
        <v>0.24</v>
      </c>
      <c r="D6190" s="6">
        <f t="shared" si="96"/>
        <v>44469</v>
      </c>
    </row>
    <row r="6191" spans="1:4" x14ac:dyDescent="0.25">
      <c r="A6191" s="6">
        <v>44460</v>
      </c>
      <c r="B6191" s="7">
        <v>0.28999999999999998</v>
      </c>
      <c r="C6191" s="7">
        <v>0.24</v>
      </c>
      <c r="D6191" s="6">
        <f t="shared" si="96"/>
        <v>44469</v>
      </c>
    </row>
    <row r="6192" spans="1:4" x14ac:dyDescent="0.25">
      <c r="A6192" s="6">
        <v>44461</v>
      </c>
      <c r="B6192" s="7">
        <v>0.28999999999999998</v>
      </c>
      <c r="C6192" s="7">
        <v>0.24</v>
      </c>
      <c r="D6192" s="6">
        <f t="shared" si="96"/>
        <v>44469</v>
      </c>
    </row>
    <row r="6193" spans="1:4" x14ac:dyDescent="0.25">
      <c r="A6193" s="6">
        <v>44462</v>
      </c>
      <c r="B6193" s="7">
        <v>0.28999999999999998</v>
      </c>
      <c r="C6193" s="7">
        <v>0.24</v>
      </c>
      <c r="D6193" s="6">
        <f t="shared" si="96"/>
        <v>44469</v>
      </c>
    </row>
    <row r="6194" spans="1:4" x14ac:dyDescent="0.25">
      <c r="A6194" s="6">
        <v>44463</v>
      </c>
      <c r="B6194" s="7">
        <v>0.28999999999999998</v>
      </c>
      <c r="C6194" s="7">
        <v>0.24</v>
      </c>
      <c r="D6194" s="6">
        <f t="shared" si="96"/>
        <v>44469</v>
      </c>
    </row>
    <row r="6195" spans="1:4" x14ac:dyDescent="0.25">
      <c r="A6195" s="6">
        <v>44466</v>
      </c>
      <c r="B6195" s="7">
        <v>0.3</v>
      </c>
      <c r="C6195" s="7">
        <v>0.24</v>
      </c>
      <c r="D6195" s="6">
        <f t="shared" si="96"/>
        <v>44469</v>
      </c>
    </row>
    <row r="6196" spans="1:4" x14ac:dyDescent="0.25">
      <c r="A6196" s="6">
        <v>44467</v>
      </c>
      <c r="B6196" s="7">
        <v>0.31</v>
      </c>
      <c r="C6196" s="7">
        <v>0.24</v>
      </c>
      <c r="D6196" s="6">
        <f t="shared" si="96"/>
        <v>44469</v>
      </c>
    </row>
    <row r="6197" spans="1:4" x14ac:dyDescent="0.25">
      <c r="A6197" s="6">
        <v>44468</v>
      </c>
      <c r="B6197" s="7">
        <v>0.31</v>
      </c>
      <c r="C6197" s="7">
        <v>0.24</v>
      </c>
      <c r="D6197" s="6">
        <f t="shared" si="96"/>
        <v>44469</v>
      </c>
    </row>
    <row r="6198" spans="1:4" x14ac:dyDescent="0.25">
      <c r="A6198" s="6">
        <v>44469</v>
      </c>
      <c r="B6198" s="7">
        <v>0.31</v>
      </c>
      <c r="C6198" s="7">
        <v>0.23</v>
      </c>
      <c r="D6198" s="6">
        <f t="shared" si="96"/>
        <v>44469</v>
      </c>
    </row>
    <row r="6199" spans="1:4" x14ac:dyDescent="0.25">
      <c r="A6199" s="6">
        <v>44470</v>
      </c>
      <c r="B6199" s="7">
        <v>0.32</v>
      </c>
      <c r="C6199" s="7">
        <v>0.24</v>
      </c>
      <c r="D6199" s="6">
        <f t="shared" si="96"/>
        <v>44500</v>
      </c>
    </row>
    <row r="6200" spans="1:4" x14ac:dyDescent="0.25">
      <c r="A6200" s="6">
        <v>44473</v>
      </c>
      <c r="B6200" s="7">
        <v>0.33</v>
      </c>
      <c r="C6200" s="7">
        <v>0.25</v>
      </c>
      <c r="D6200" s="6">
        <f t="shared" si="96"/>
        <v>44500</v>
      </c>
    </row>
    <row r="6201" spans="1:4" x14ac:dyDescent="0.25">
      <c r="A6201" s="6">
        <v>44474</v>
      </c>
      <c r="B6201" s="7">
        <v>0.33</v>
      </c>
      <c r="C6201" s="7">
        <v>0.25</v>
      </c>
      <c r="D6201" s="6">
        <f t="shared" si="96"/>
        <v>44500</v>
      </c>
    </row>
    <row r="6202" spans="1:4" x14ac:dyDescent="0.25">
      <c r="A6202" s="6">
        <v>44475</v>
      </c>
      <c r="B6202" s="7">
        <v>0.34</v>
      </c>
      <c r="C6202" s="7">
        <v>0.25</v>
      </c>
      <c r="D6202" s="6">
        <f t="shared" si="96"/>
        <v>44500</v>
      </c>
    </row>
    <row r="6203" spans="1:4" x14ac:dyDescent="0.25">
      <c r="A6203" s="6">
        <v>44476</v>
      </c>
      <c r="B6203" s="7">
        <v>0.73</v>
      </c>
      <c r="C6203" s="7">
        <v>0.63</v>
      </c>
      <c r="D6203" s="6">
        <f t="shared" si="96"/>
        <v>44500</v>
      </c>
    </row>
    <row r="6204" spans="1:4" x14ac:dyDescent="0.25">
      <c r="A6204" s="6">
        <v>44477</v>
      </c>
      <c r="B6204" s="7">
        <v>0.76</v>
      </c>
      <c r="C6204" s="7">
        <v>0.65</v>
      </c>
      <c r="D6204" s="6">
        <f t="shared" si="96"/>
        <v>44500</v>
      </c>
    </row>
    <row r="6205" spans="1:4" x14ac:dyDescent="0.25">
      <c r="A6205" s="6">
        <v>44480</v>
      </c>
      <c r="B6205" s="7">
        <v>0.78</v>
      </c>
      <c r="C6205" s="7">
        <v>0.66</v>
      </c>
      <c r="D6205" s="6">
        <f t="shared" si="96"/>
        <v>44500</v>
      </c>
    </row>
    <row r="6206" spans="1:4" x14ac:dyDescent="0.25">
      <c r="A6206" s="6">
        <v>44481</v>
      </c>
      <c r="B6206" s="7">
        <v>0.8</v>
      </c>
      <c r="C6206" s="7">
        <v>0.67</v>
      </c>
      <c r="D6206" s="6">
        <f t="shared" si="96"/>
        <v>44500</v>
      </c>
    </row>
    <row r="6207" spans="1:4" x14ac:dyDescent="0.25">
      <c r="A6207" s="6">
        <v>44482</v>
      </c>
      <c r="B6207" s="7">
        <v>0.82</v>
      </c>
      <c r="C6207" s="7">
        <v>0.68</v>
      </c>
      <c r="D6207" s="6">
        <f t="shared" si="96"/>
        <v>44500</v>
      </c>
    </row>
    <row r="6208" spans="1:4" x14ac:dyDescent="0.25">
      <c r="A6208" s="6">
        <v>44483</v>
      </c>
      <c r="B6208" s="7">
        <v>0.84</v>
      </c>
      <c r="C6208" s="7">
        <v>0.68</v>
      </c>
      <c r="D6208" s="6">
        <f t="shared" si="96"/>
        <v>44500</v>
      </c>
    </row>
    <row r="6209" spans="1:4" x14ac:dyDescent="0.25">
      <c r="A6209" s="6">
        <v>44484</v>
      </c>
      <c r="B6209" s="7">
        <v>0.85</v>
      </c>
      <c r="C6209" s="7">
        <v>0.69</v>
      </c>
      <c r="D6209" s="6">
        <f t="shared" si="96"/>
        <v>44500</v>
      </c>
    </row>
    <row r="6210" spans="1:4" x14ac:dyDescent="0.25">
      <c r="A6210" s="6">
        <v>44487</v>
      </c>
      <c r="B6210" s="7">
        <v>0.86</v>
      </c>
      <c r="C6210" s="7">
        <v>0.69</v>
      </c>
      <c r="D6210" s="6">
        <f t="shared" si="96"/>
        <v>44500</v>
      </c>
    </row>
    <row r="6211" spans="1:4" x14ac:dyDescent="0.25">
      <c r="A6211" s="6">
        <v>44488</v>
      </c>
      <c r="B6211" s="7">
        <v>0.87</v>
      </c>
      <c r="C6211" s="7">
        <v>0.69</v>
      </c>
      <c r="D6211" s="6">
        <f t="shared" ref="D6211:D6274" si="97">EOMONTH(A6211,0)</f>
        <v>44500</v>
      </c>
    </row>
    <row r="6212" spans="1:4" x14ac:dyDescent="0.25">
      <c r="A6212" s="6">
        <v>44489</v>
      </c>
      <c r="B6212" s="7">
        <v>0.89</v>
      </c>
      <c r="C6212" s="7">
        <v>0.7</v>
      </c>
      <c r="D6212" s="6">
        <f t="shared" si="97"/>
        <v>44500</v>
      </c>
    </row>
    <row r="6213" spans="1:4" x14ac:dyDescent="0.25">
      <c r="A6213" s="6">
        <v>44490</v>
      </c>
      <c r="B6213" s="7">
        <v>0.9</v>
      </c>
      <c r="C6213" s="7">
        <v>0.7</v>
      </c>
      <c r="D6213" s="6">
        <f t="shared" si="97"/>
        <v>44500</v>
      </c>
    </row>
    <row r="6214" spans="1:4" x14ac:dyDescent="0.25">
      <c r="A6214" s="6">
        <v>44491</v>
      </c>
      <c r="B6214" s="7">
        <v>0.91</v>
      </c>
      <c r="C6214" s="7">
        <v>0.7</v>
      </c>
      <c r="D6214" s="6">
        <f t="shared" si="97"/>
        <v>44500</v>
      </c>
    </row>
    <row r="6215" spans="1:4" x14ac:dyDescent="0.25">
      <c r="A6215" s="6">
        <v>44494</v>
      </c>
      <c r="B6215" s="7">
        <v>0.92</v>
      </c>
      <c r="C6215" s="7">
        <v>0.7</v>
      </c>
      <c r="D6215" s="6">
        <f t="shared" si="97"/>
        <v>44500</v>
      </c>
    </row>
    <row r="6216" spans="1:4" x14ac:dyDescent="0.25">
      <c r="A6216" s="6">
        <v>44495</v>
      </c>
      <c r="B6216" s="7">
        <v>0.93</v>
      </c>
      <c r="C6216" s="7">
        <v>0.71</v>
      </c>
      <c r="D6216" s="6">
        <f t="shared" si="97"/>
        <v>44500</v>
      </c>
    </row>
    <row r="6217" spans="1:4" x14ac:dyDescent="0.25">
      <c r="A6217" s="6">
        <v>44496</v>
      </c>
      <c r="B6217" s="7">
        <v>0.94</v>
      </c>
      <c r="C6217" s="7">
        <v>0.72</v>
      </c>
      <c r="D6217" s="6">
        <f t="shared" si="97"/>
        <v>44500</v>
      </c>
    </row>
    <row r="6218" spans="1:4" x14ac:dyDescent="0.25">
      <c r="A6218" s="6">
        <v>44497</v>
      </c>
      <c r="B6218" s="7">
        <v>0.94</v>
      </c>
      <c r="C6218" s="7">
        <v>0.72</v>
      </c>
      <c r="D6218" s="6">
        <f t="shared" si="97"/>
        <v>44500</v>
      </c>
    </row>
    <row r="6219" spans="1:4" x14ac:dyDescent="0.25">
      <c r="A6219" s="6">
        <v>44498</v>
      </c>
      <c r="B6219" s="7">
        <v>0.96</v>
      </c>
      <c r="C6219" s="7">
        <v>0.74</v>
      </c>
      <c r="D6219" s="6">
        <f t="shared" si="97"/>
        <v>44500</v>
      </c>
    </row>
    <row r="6220" spans="1:4" x14ac:dyDescent="0.25">
      <c r="A6220" s="6">
        <v>44502</v>
      </c>
      <c r="B6220" s="7">
        <v>0.99</v>
      </c>
      <c r="C6220" s="7">
        <v>0.78</v>
      </c>
      <c r="D6220" s="6">
        <f t="shared" si="97"/>
        <v>44530</v>
      </c>
    </row>
    <row r="6221" spans="1:4" x14ac:dyDescent="0.25">
      <c r="A6221" s="6">
        <v>44503</v>
      </c>
      <c r="B6221" s="7">
        <v>1.05</v>
      </c>
      <c r="C6221" s="7">
        <v>0.84</v>
      </c>
      <c r="D6221" s="6">
        <f t="shared" si="97"/>
        <v>44530</v>
      </c>
    </row>
    <row r="6222" spans="1:4" x14ac:dyDescent="0.25">
      <c r="A6222" s="6">
        <v>44504</v>
      </c>
      <c r="B6222" s="7">
        <v>1.7</v>
      </c>
      <c r="C6222" s="7">
        <v>1.26</v>
      </c>
      <c r="D6222" s="6">
        <f t="shared" si="97"/>
        <v>44530</v>
      </c>
    </row>
    <row r="6223" spans="1:4" x14ac:dyDescent="0.25">
      <c r="A6223" s="6">
        <v>44505</v>
      </c>
      <c r="B6223" s="7">
        <v>1.87</v>
      </c>
      <c r="C6223" s="7">
        <v>1.56</v>
      </c>
      <c r="D6223" s="6">
        <f t="shared" si="97"/>
        <v>44530</v>
      </c>
    </row>
    <row r="6224" spans="1:4" x14ac:dyDescent="0.25">
      <c r="A6224" s="6">
        <v>44508</v>
      </c>
      <c r="B6224" s="7">
        <v>1.83</v>
      </c>
      <c r="C6224" s="7">
        <v>1.55</v>
      </c>
      <c r="D6224" s="6">
        <f t="shared" si="97"/>
        <v>44530</v>
      </c>
    </row>
    <row r="6225" spans="1:4" x14ac:dyDescent="0.25">
      <c r="A6225" s="6">
        <v>44509</v>
      </c>
      <c r="B6225" s="7">
        <v>1.87</v>
      </c>
      <c r="C6225" s="7">
        <v>1.57</v>
      </c>
      <c r="D6225" s="6">
        <f t="shared" si="97"/>
        <v>44530</v>
      </c>
    </row>
    <row r="6226" spans="1:4" x14ac:dyDescent="0.25">
      <c r="A6226" s="6">
        <v>44510</v>
      </c>
      <c r="B6226" s="7">
        <v>1.88</v>
      </c>
      <c r="C6226" s="7">
        <v>1.58</v>
      </c>
      <c r="D6226" s="6">
        <f t="shared" si="97"/>
        <v>44530</v>
      </c>
    </row>
    <row r="6227" spans="1:4" x14ac:dyDescent="0.25">
      <c r="A6227" s="6">
        <v>44512</v>
      </c>
      <c r="B6227" s="7">
        <v>1.91</v>
      </c>
      <c r="C6227" s="7">
        <v>1.61</v>
      </c>
      <c r="D6227" s="6">
        <f t="shared" si="97"/>
        <v>44530</v>
      </c>
    </row>
    <row r="6228" spans="1:4" x14ac:dyDescent="0.25">
      <c r="A6228" s="6">
        <v>44515</v>
      </c>
      <c r="B6228" s="7">
        <v>1.94</v>
      </c>
      <c r="C6228" s="7">
        <v>1.62</v>
      </c>
      <c r="D6228" s="6">
        <f t="shared" si="97"/>
        <v>44530</v>
      </c>
    </row>
    <row r="6229" spans="1:4" x14ac:dyDescent="0.25">
      <c r="A6229" s="6">
        <v>44516</v>
      </c>
      <c r="B6229" s="7">
        <v>1.97</v>
      </c>
      <c r="C6229" s="7">
        <v>1.64</v>
      </c>
      <c r="D6229" s="6">
        <f t="shared" si="97"/>
        <v>44530</v>
      </c>
    </row>
    <row r="6230" spans="1:4" x14ac:dyDescent="0.25">
      <c r="A6230" s="6">
        <v>44517</v>
      </c>
      <c r="B6230" s="7">
        <v>1.98</v>
      </c>
      <c r="C6230" s="7">
        <v>1.65</v>
      </c>
      <c r="D6230" s="6">
        <f t="shared" si="97"/>
        <v>44530</v>
      </c>
    </row>
    <row r="6231" spans="1:4" x14ac:dyDescent="0.25">
      <c r="A6231" s="6">
        <v>44518</v>
      </c>
      <c r="B6231" s="7">
        <v>2.0099999999999998</v>
      </c>
      <c r="C6231" s="7">
        <v>1.66</v>
      </c>
      <c r="D6231" s="6">
        <f t="shared" si="97"/>
        <v>44530</v>
      </c>
    </row>
    <row r="6232" spans="1:4" x14ac:dyDescent="0.25">
      <c r="A6232" s="6">
        <v>44519</v>
      </c>
      <c r="B6232" s="7">
        <v>2.02</v>
      </c>
      <c r="C6232" s="7">
        <v>1.69</v>
      </c>
      <c r="D6232" s="6">
        <f t="shared" si="97"/>
        <v>44530</v>
      </c>
    </row>
    <row r="6233" spans="1:4" x14ac:dyDescent="0.25">
      <c r="A6233" s="6">
        <v>44522</v>
      </c>
      <c r="B6233" s="7">
        <v>2.04</v>
      </c>
      <c r="C6233" s="7">
        <v>1.68</v>
      </c>
      <c r="D6233" s="6">
        <f t="shared" si="97"/>
        <v>44530</v>
      </c>
    </row>
    <row r="6234" spans="1:4" x14ac:dyDescent="0.25">
      <c r="A6234" s="6">
        <v>44523</v>
      </c>
      <c r="B6234" s="7">
        <v>2.06</v>
      </c>
      <c r="C6234" s="7">
        <v>1.7</v>
      </c>
      <c r="D6234" s="6">
        <f t="shared" si="97"/>
        <v>44530</v>
      </c>
    </row>
    <row r="6235" spans="1:4" x14ac:dyDescent="0.25">
      <c r="A6235" s="6">
        <v>44524</v>
      </c>
      <c r="B6235" s="7">
        <v>2.09</v>
      </c>
      <c r="C6235" s="7">
        <v>1.72</v>
      </c>
      <c r="D6235" s="6">
        <f t="shared" si="97"/>
        <v>44530</v>
      </c>
    </row>
    <row r="6236" spans="1:4" x14ac:dyDescent="0.25">
      <c r="A6236" s="6">
        <v>44525</v>
      </c>
      <c r="B6236" s="7">
        <v>2.19</v>
      </c>
      <c r="C6236" s="7">
        <v>1.82</v>
      </c>
      <c r="D6236" s="6">
        <f t="shared" si="97"/>
        <v>44530</v>
      </c>
    </row>
    <row r="6237" spans="1:4" x14ac:dyDescent="0.25">
      <c r="A6237" s="6">
        <v>44526</v>
      </c>
      <c r="B6237" s="7">
        <v>2.29</v>
      </c>
      <c r="C6237" s="7">
        <v>1.91</v>
      </c>
      <c r="D6237" s="6">
        <f t="shared" si="97"/>
        <v>44530</v>
      </c>
    </row>
    <row r="6238" spans="1:4" x14ac:dyDescent="0.25">
      <c r="A6238" s="6">
        <v>44529</v>
      </c>
      <c r="B6238" s="7">
        <v>2.33</v>
      </c>
      <c r="C6238" s="7">
        <v>1.99</v>
      </c>
      <c r="D6238" s="6">
        <f t="shared" si="97"/>
        <v>44530</v>
      </c>
    </row>
    <row r="6239" spans="1:4" x14ac:dyDescent="0.25">
      <c r="A6239" s="6">
        <v>44530</v>
      </c>
      <c r="B6239" s="7">
        <v>2.38</v>
      </c>
      <c r="C6239" s="7">
        <v>2.06</v>
      </c>
      <c r="D6239" s="6">
        <f t="shared" si="97"/>
        <v>44530</v>
      </c>
    </row>
    <row r="6240" spans="1:4" x14ac:dyDescent="0.25">
      <c r="A6240" s="6">
        <v>44531</v>
      </c>
      <c r="B6240" s="7">
        <v>2.4300000000000002</v>
      </c>
      <c r="C6240" s="7">
        <v>2.11</v>
      </c>
      <c r="D6240" s="6">
        <f t="shared" si="97"/>
        <v>44561</v>
      </c>
    </row>
    <row r="6241" spans="1:4" x14ac:dyDescent="0.25">
      <c r="A6241" s="6">
        <v>44532</v>
      </c>
      <c r="B6241" s="7">
        <v>2.48</v>
      </c>
      <c r="C6241" s="7">
        <v>2.1800000000000002</v>
      </c>
      <c r="D6241" s="6">
        <f t="shared" si="97"/>
        <v>44561</v>
      </c>
    </row>
    <row r="6242" spans="1:4" x14ac:dyDescent="0.25">
      <c r="A6242" s="6">
        <v>44533</v>
      </c>
      <c r="B6242" s="7">
        <v>2.5099999999999998</v>
      </c>
      <c r="C6242" s="7">
        <v>2.21</v>
      </c>
      <c r="D6242" s="6">
        <f t="shared" si="97"/>
        <v>44561</v>
      </c>
    </row>
    <row r="6243" spans="1:4" x14ac:dyDescent="0.25">
      <c r="A6243" s="6">
        <v>44536</v>
      </c>
      <c r="B6243" s="7">
        <v>2.5299999999999998</v>
      </c>
      <c r="C6243" s="7">
        <v>2.2400000000000002</v>
      </c>
      <c r="D6243" s="6">
        <f t="shared" si="97"/>
        <v>44561</v>
      </c>
    </row>
    <row r="6244" spans="1:4" x14ac:dyDescent="0.25">
      <c r="A6244" s="6">
        <v>44537</v>
      </c>
      <c r="B6244" s="7">
        <v>2.5499999999999998</v>
      </c>
      <c r="C6244" s="7">
        <v>2.2599999999999998</v>
      </c>
      <c r="D6244" s="6">
        <f t="shared" si="97"/>
        <v>44561</v>
      </c>
    </row>
    <row r="6245" spans="1:4" x14ac:dyDescent="0.25">
      <c r="A6245" s="6">
        <v>44538</v>
      </c>
      <c r="B6245" s="7">
        <v>2.5499999999999998</v>
      </c>
      <c r="C6245" s="7">
        <v>2.27</v>
      </c>
      <c r="D6245" s="6">
        <f t="shared" si="97"/>
        <v>44561</v>
      </c>
    </row>
    <row r="6246" spans="1:4" x14ac:dyDescent="0.25">
      <c r="A6246" s="6">
        <v>44539</v>
      </c>
      <c r="B6246" s="7">
        <v>2.57</v>
      </c>
      <c r="C6246" s="7">
        <v>2.27</v>
      </c>
      <c r="D6246" s="6">
        <f t="shared" si="97"/>
        <v>44561</v>
      </c>
    </row>
    <row r="6247" spans="1:4" x14ac:dyDescent="0.25">
      <c r="A6247" s="6">
        <v>44540</v>
      </c>
      <c r="B6247" s="7">
        <v>2.58</v>
      </c>
      <c r="C6247" s="7">
        <v>2.2999999999999998</v>
      </c>
      <c r="D6247" s="6">
        <f t="shared" si="97"/>
        <v>44561</v>
      </c>
    </row>
    <row r="6248" spans="1:4" x14ac:dyDescent="0.25">
      <c r="A6248" s="6">
        <v>44543</v>
      </c>
      <c r="B6248" s="7">
        <v>2.6</v>
      </c>
      <c r="C6248" s="7">
        <v>2.31</v>
      </c>
      <c r="D6248" s="6">
        <f t="shared" si="97"/>
        <v>44561</v>
      </c>
    </row>
    <row r="6249" spans="1:4" x14ac:dyDescent="0.25">
      <c r="A6249" s="6">
        <v>44544</v>
      </c>
      <c r="B6249" s="7">
        <v>2.6</v>
      </c>
      <c r="C6249" s="7">
        <v>2.3199999999999998</v>
      </c>
      <c r="D6249" s="6">
        <f t="shared" si="97"/>
        <v>44561</v>
      </c>
    </row>
    <row r="6250" spans="1:4" x14ac:dyDescent="0.25">
      <c r="A6250" s="6">
        <v>44545</v>
      </c>
      <c r="B6250" s="7">
        <v>2.6</v>
      </c>
      <c r="C6250" s="7">
        <v>2.33</v>
      </c>
      <c r="D6250" s="6">
        <f t="shared" si="97"/>
        <v>44561</v>
      </c>
    </row>
    <row r="6251" spans="1:4" x14ac:dyDescent="0.25">
      <c r="A6251" s="6">
        <v>44546</v>
      </c>
      <c r="B6251" s="7">
        <v>2.61</v>
      </c>
      <c r="C6251" s="7">
        <v>2.35</v>
      </c>
      <c r="D6251" s="6">
        <f t="shared" si="97"/>
        <v>44561</v>
      </c>
    </row>
    <row r="6252" spans="1:4" x14ac:dyDescent="0.25">
      <c r="A6252" s="6">
        <v>44547</v>
      </c>
      <c r="B6252" s="7">
        <v>2.61</v>
      </c>
      <c r="C6252" s="7">
        <v>2.35</v>
      </c>
      <c r="D6252" s="6">
        <f t="shared" si="97"/>
        <v>44561</v>
      </c>
    </row>
    <row r="6253" spans="1:4" x14ac:dyDescent="0.25">
      <c r="A6253" s="6">
        <v>44550</v>
      </c>
      <c r="B6253" s="7">
        <v>2.62</v>
      </c>
      <c r="C6253" s="7">
        <v>2.37</v>
      </c>
      <c r="D6253" s="6">
        <f t="shared" si="97"/>
        <v>44561</v>
      </c>
    </row>
    <row r="6254" spans="1:4" x14ac:dyDescent="0.25">
      <c r="A6254" s="6">
        <v>44551</v>
      </c>
      <c r="B6254" s="7">
        <v>2.64</v>
      </c>
      <c r="C6254" s="7">
        <v>2.4</v>
      </c>
      <c r="D6254" s="6">
        <f t="shared" si="97"/>
        <v>44561</v>
      </c>
    </row>
    <row r="6255" spans="1:4" x14ac:dyDescent="0.25">
      <c r="A6255" s="6">
        <v>44552</v>
      </c>
      <c r="B6255" s="7">
        <v>2.67</v>
      </c>
      <c r="C6255" s="7">
        <v>2.4</v>
      </c>
      <c r="D6255" s="6">
        <f t="shared" si="97"/>
        <v>44561</v>
      </c>
    </row>
    <row r="6256" spans="1:4" x14ac:dyDescent="0.25">
      <c r="A6256" s="6">
        <v>44553</v>
      </c>
      <c r="B6256" s="7">
        <v>2.69</v>
      </c>
      <c r="C6256" s="7">
        <v>2.41</v>
      </c>
      <c r="D6256" s="6">
        <f t="shared" si="97"/>
        <v>44561</v>
      </c>
    </row>
    <row r="6257" spans="1:4" x14ac:dyDescent="0.25">
      <c r="A6257" s="6">
        <v>44554</v>
      </c>
      <c r="B6257" s="7">
        <v>2.74</v>
      </c>
      <c r="C6257" s="7">
        <v>2.4500000000000002</v>
      </c>
      <c r="D6257" s="6">
        <f t="shared" si="97"/>
        <v>44561</v>
      </c>
    </row>
    <row r="6258" spans="1:4" x14ac:dyDescent="0.25">
      <c r="A6258" s="6">
        <v>44557</v>
      </c>
      <c r="B6258" s="7">
        <v>2.77</v>
      </c>
      <c r="C6258" s="7">
        <v>2.48</v>
      </c>
      <c r="D6258" s="6">
        <f t="shared" si="97"/>
        <v>44561</v>
      </c>
    </row>
    <row r="6259" spans="1:4" x14ac:dyDescent="0.25">
      <c r="A6259" s="6">
        <v>44558</v>
      </c>
      <c r="B6259" s="7">
        <v>2.79</v>
      </c>
      <c r="C6259" s="7">
        <v>2.5099999999999998</v>
      </c>
      <c r="D6259" s="6">
        <f t="shared" si="97"/>
        <v>44561</v>
      </c>
    </row>
    <row r="6260" spans="1:4" x14ac:dyDescent="0.25">
      <c r="A6260" s="6">
        <v>44559</v>
      </c>
      <c r="B6260" s="7">
        <v>2.81</v>
      </c>
      <c r="C6260" s="7">
        <v>2.5</v>
      </c>
      <c r="D6260" s="6">
        <f t="shared" si="97"/>
        <v>44561</v>
      </c>
    </row>
    <row r="6261" spans="1:4" x14ac:dyDescent="0.25">
      <c r="A6261" s="6">
        <v>44560</v>
      </c>
      <c r="B6261" s="7">
        <v>2.82</v>
      </c>
      <c r="C6261" s="7">
        <v>2.5099999999999998</v>
      </c>
      <c r="D6261" s="6">
        <f t="shared" si="97"/>
        <v>44561</v>
      </c>
    </row>
    <row r="6262" spans="1:4" x14ac:dyDescent="0.25">
      <c r="A6262" s="6">
        <v>44561</v>
      </c>
      <c r="B6262" s="7">
        <v>2.84</v>
      </c>
      <c r="C6262" s="7">
        <v>2.54</v>
      </c>
      <c r="D6262" s="6">
        <f t="shared" si="97"/>
        <v>44561</v>
      </c>
    </row>
    <row r="6263" spans="1:4" x14ac:dyDescent="0.25">
      <c r="A6263" s="6">
        <v>44564</v>
      </c>
      <c r="B6263" s="7">
        <v>2.87</v>
      </c>
      <c r="C6263" s="7">
        <v>2.56</v>
      </c>
      <c r="D6263" s="6">
        <f t="shared" si="97"/>
        <v>44592</v>
      </c>
    </row>
    <row r="6264" spans="1:4" x14ac:dyDescent="0.25">
      <c r="A6264" s="6">
        <v>44565</v>
      </c>
      <c r="B6264" s="7">
        <v>2.9</v>
      </c>
      <c r="C6264" s="7">
        <v>2.59</v>
      </c>
      <c r="D6264" s="6">
        <f t="shared" si="97"/>
        <v>44592</v>
      </c>
    </row>
    <row r="6265" spans="1:4" x14ac:dyDescent="0.25">
      <c r="A6265" s="6">
        <v>44566</v>
      </c>
      <c r="B6265" s="7">
        <v>2.94</v>
      </c>
      <c r="C6265" s="7">
        <v>2.62</v>
      </c>
      <c r="D6265" s="6">
        <f t="shared" si="97"/>
        <v>44592</v>
      </c>
    </row>
    <row r="6266" spans="1:4" x14ac:dyDescent="0.25">
      <c r="A6266" s="6">
        <v>44568</v>
      </c>
      <c r="B6266" s="7">
        <v>2.98</v>
      </c>
      <c r="C6266" s="7">
        <v>2.63</v>
      </c>
      <c r="D6266" s="6">
        <f t="shared" si="97"/>
        <v>44592</v>
      </c>
    </row>
    <row r="6267" spans="1:4" x14ac:dyDescent="0.25">
      <c r="A6267" s="6">
        <v>44571</v>
      </c>
      <c r="B6267" s="7">
        <v>3.04</v>
      </c>
      <c r="C6267" s="7">
        <v>2.69</v>
      </c>
      <c r="D6267" s="6">
        <f t="shared" si="97"/>
        <v>44592</v>
      </c>
    </row>
    <row r="6268" spans="1:4" x14ac:dyDescent="0.25">
      <c r="A6268" s="6">
        <v>44572</v>
      </c>
      <c r="B6268" s="7">
        <v>3.07</v>
      </c>
      <c r="C6268" s="7">
        <v>2.72</v>
      </c>
      <c r="D6268" s="6">
        <f t="shared" si="97"/>
        <v>44592</v>
      </c>
    </row>
    <row r="6269" spans="1:4" x14ac:dyDescent="0.25">
      <c r="A6269" s="6">
        <v>44573</v>
      </c>
      <c r="B6269" s="7">
        <v>3.1</v>
      </c>
      <c r="C6269" s="7">
        <v>2.74</v>
      </c>
      <c r="D6269" s="6">
        <f t="shared" si="97"/>
        <v>44592</v>
      </c>
    </row>
    <row r="6270" spans="1:4" x14ac:dyDescent="0.25">
      <c r="A6270" s="6">
        <v>44574</v>
      </c>
      <c r="B6270" s="7">
        <v>3.13</v>
      </c>
      <c r="C6270" s="7">
        <v>2.75</v>
      </c>
      <c r="D6270" s="6">
        <f t="shared" si="97"/>
        <v>44592</v>
      </c>
    </row>
    <row r="6271" spans="1:4" x14ac:dyDescent="0.25">
      <c r="A6271" s="6">
        <v>44575</v>
      </c>
      <c r="B6271" s="7">
        <v>3.15</v>
      </c>
      <c r="C6271" s="7">
        <v>2.77</v>
      </c>
      <c r="D6271" s="6">
        <f t="shared" si="97"/>
        <v>44592</v>
      </c>
    </row>
    <row r="6272" spans="1:4" x14ac:dyDescent="0.25">
      <c r="A6272" s="6">
        <v>44578</v>
      </c>
      <c r="B6272" s="7">
        <v>3.17</v>
      </c>
      <c r="C6272" s="7">
        <v>2.79</v>
      </c>
      <c r="D6272" s="6">
        <f t="shared" si="97"/>
        <v>44592</v>
      </c>
    </row>
    <row r="6273" spans="1:4" x14ac:dyDescent="0.25">
      <c r="A6273" s="6">
        <v>44579</v>
      </c>
      <c r="B6273" s="7">
        <v>3.19</v>
      </c>
      <c r="C6273" s="7">
        <v>2.8</v>
      </c>
      <c r="D6273" s="6">
        <f t="shared" si="97"/>
        <v>44592</v>
      </c>
    </row>
    <row r="6274" spans="1:4" x14ac:dyDescent="0.25">
      <c r="A6274" s="6">
        <v>44580</v>
      </c>
      <c r="B6274" s="7">
        <v>3.21</v>
      </c>
      <c r="C6274" s="7">
        <v>2.81</v>
      </c>
      <c r="D6274" s="6">
        <f t="shared" si="97"/>
        <v>44592</v>
      </c>
    </row>
    <row r="6275" spans="1:4" x14ac:dyDescent="0.25">
      <c r="A6275" s="6">
        <v>44581</v>
      </c>
      <c r="B6275" s="7">
        <v>3.22</v>
      </c>
      <c r="C6275" s="7">
        <v>2.83</v>
      </c>
      <c r="D6275" s="6">
        <f t="shared" ref="D6275:D6338" si="98">EOMONTH(A6275,0)</f>
        <v>44592</v>
      </c>
    </row>
    <row r="6276" spans="1:4" x14ac:dyDescent="0.25">
      <c r="A6276" s="6">
        <v>44582</v>
      </c>
      <c r="B6276" s="7">
        <v>3.23</v>
      </c>
      <c r="C6276" s="7">
        <v>2.85</v>
      </c>
      <c r="D6276" s="6">
        <f t="shared" si="98"/>
        <v>44592</v>
      </c>
    </row>
    <row r="6277" spans="1:4" x14ac:dyDescent="0.25">
      <c r="A6277" s="6">
        <v>44585</v>
      </c>
      <c r="B6277" s="7">
        <v>3.26</v>
      </c>
      <c r="C6277" s="7">
        <v>2.89</v>
      </c>
      <c r="D6277" s="6">
        <f t="shared" si="98"/>
        <v>44592</v>
      </c>
    </row>
    <row r="6278" spans="1:4" x14ac:dyDescent="0.25">
      <c r="A6278" s="6">
        <v>44586</v>
      </c>
      <c r="B6278" s="7">
        <v>3.29</v>
      </c>
      <c r="C6278" s="7">
        <v>2.91</v>
      </c>
      <c r="D6278" s="6">
        <f t="shared" si="98"/>
        <v>44592</v>
      </c>
    </row>
    <row r="6279" spans="1:4" x14ac:dyDescent="0.25">
      <c r="A6279" s="6">
        <v>44587</v>
      </c>
      <c r="B6279" s="7">
        <v>3.4</v>
      </c>
      <c r="C6279" s="7">
        <v>2.94</v>
      </c>
      <c r="D6279" s="6">
        <f t="shared" si="98"/>
        <v>44592</v>
      </c>
    </row>
    <row r="6280" spans="1:4" x14ac:dyDescent="0.25">
      <c r="A6280" s="6">
        <v>44588</v>
      </c>
      <c r="B6280" s="7">
        <v>3.41</v>
      </c>
      <c r="C6280" s="7">
        <v>2.96</v>
      </c>
      <c r="D6280" s="6">
        <f t="shared" si="98"/>
        <v>44592</v>
      </c>
    </row>
    <row r="6281" spans="1:4" x14ac:dyDescent="0.25">
      <c r="A6281" s="6">
        <v>44589</v>
      </c>
      <c r="B6281" s="7">
        <v>3.44</v>
      </c>
      <c r="C6281" s="7">
        <v>2.99</v>
      </c>
      <c r="D6281" s="6">
        <f t="shared" si="98"/>
        <v>44592</v>
      </c>
    </row>
    <row r="6282" spans="1:4" x14ac:dyDescent="0.25">
      <c r="A6282" s="6">
        <v>44592</v>
      </c>
      <c r="B6282" s="7">
        <v>3.47</v>
      </c>
      <c r="C6282" s="7">
        <v>3.02</v>
      </c>
      <c r="D6282" s="6">
        <f t="shared" si="98"/>
        <v>44592</v>
      </c>
    </row>
    <row r="6283" spans="1:4" x14ac:dyDescent="0.25">
      <c r="A6283" s="6">
        <v>44593</v>
      </c>
      <c r="B6283" s="7">
        <v>3.5</v>
      </c>
      <c r="C6283" s="7">
        <v>3.04</v>
      </c>
      <c r="D6283" s="6">
        <f t="shared" si="98"/>
        <v>44620</v>
      </c>
    </row>
    <row r="6284" spans="1:4" x14ac:dyDescent="0.25">
      <c r="A6284" s="6">
        <v>44594</v>
      </c>
      <c r="B6284" s="7">
        <v>3.52</v>
      </c>
      <c r="C6284" s="7">
        <v>3.06</v>
      </c>
      <c r="D6284" s="6">
        <f t="shared" si="98"/>
        <v>44620</v>
      </c>
    </row>
    <row r="6285" spans="1:4" x14ac:dyDescent="0.25">
      <c r="A6285" s="6">
        <v>44595</v>
      </c>
      <c r="B6285" s="7">
        <v>3.56</v>
      </c>
      <c r="C6285" s="7">
        <v>3.1</v>
      </c>
      <c r="D6285" s="6">
        <f t="shared" si="98"/>
        <v>44620</v>
      </c>
    </row>
    <row r="6286" spans="1:4" x14ac:dyDescent="0.25">
      <c r="A6286" s="6">
        <v>44596</v>
      </c>
      <c r="B6286" s="7">
        <v>3.59</v>
      </c>
      <c r="C6286" s="7">
        <v>3.11</v>
      </c>
      <c r="D6286" s="6">
        <f t="shared" si="98"/>
        <v>44620</v>
      </c>
    </row>
    <row r="6287" spans="1:4" x14ac:dyDescent="0.25">
      <c r="A6287" s="6">
        <v>44599</v>
      </c>
      <c r="B6287" s="7">
        <v>3.62</v>
      </c>
      <c r="C6287" s="7">
        <v>3.13</v>
      </c>
      <c r="D6287" s="6">
        <f t="shared" si="98"/>
        <v>44620</v>
      </c>
    </row>
    <row r="6288" spans="1:4" x14ac:dyDescent="0.25">
      <c r="A6288" s="6">
        <v>44600</v>
      </c>
      <c r="B6288" s="7">
        <v>3.65</v>
      </c>
      <c r="C6288" s="7">
        <v>3.17</v>
      </c>
      <c r="D6288" s="6">
        <f t="shared" si="98"/>
        <v>44620</v>
      </c>
    </row>
    <row r="6289" spans="1:4" x14ac:dyDescent="0.25">
      <c r="A6289" s="6">
        <v>44601</v>
      </c>
      <c r="B6289" s="7">
        <v>3.7</v>
      </c>
      <c r="C6289" s="7">
        <v>3.23</v>
      </c>
      <c r="D6289" s="6">
        <f t="shared" si="98"/>
        <v>44620</v>
      </c>
    </row>
    <row r="6290" spans="1:4" x14ac:dyDescent="0.25">
      <c r="A6290" s="6">
        <v>44602</v>
      </c>
      <c r="B6290" s="7">
        <v>3.75</v>
      </c>
      <c r="C6290" s="7">
        <v>3.28</v>
      </c>
      <c r="D6290" s="6">
        <f t="shared" si="98"/>
        <v>44620</v>
      </c>
    </row>
    <row r="6291" spans="1:4" x14ac:dyDescent="0.25">
      <c r="A6291" s="6">
        <v>44603</v>
      </c>
      <c r="B6291" s="7">
        <v>3.78</v>
      </c>
      <c r="C6291" s="7">
        <v>3.3</v>
      </c>
      <c r="D6291" s="6">
        <f t="shared" si="98"/>
        <v>44620</v>
      </c>
    </row>
    <row r="6292" spans="1:4" x14ac:dyDescent="0.25">
      <c r="A6292" s="6">
        <v>44606</v>
      </c>
      <c r="B6292" s="7">
        <v>3.8</v>
      </c>
      <c r="C6292" s="7">
        <v>3.32</v>
      </c>
      <c r="D6292" s="6">
        <f t="shared" si="98"/>
        <v>44620</v>
      </c>
    </row>
    <row r="6293" spans="1:4" x14ac:dyDescent="0.25">
      <c r="A6293" s="6">
        <v>44607</v>
      </c>
      <c r="B6293" s="7">
        <v>3.83</v>
      </c>
      <c r="C6293" s="7">
        <v>3.38</v>
      </c>
      <c r="D6293" s="6">
        <f t="shared" si="98"/>
        <v>44620</v>
      </c>
    </row>
    <row r="6294" spans="1:4" x14ac:dyDescent="0.25">
      <c r="A6294" s="6">
        <v>44608</v>
      </c>
      <c r="B6294" s="7">
        <v>3.84</v>
      </c>
      <c r="C6294" s="7">
        <v>3.39</v>
      </c>
      <c r="D6294" s="6">
        <f t="shared" si="98"/>
        <v>44620</v>
      </c>
    </row>
    <row r="6295" spans="1:4" x14ac:dyDescent="0.25">
      <c r="A6295" s="6">
        <v>44609</v>
      </c>
      <c r="B6295" s="7">
        <v>3.86</v>
      </c>
      <c r="C6295" s="7">
        <v>3.43</v>
      </c>
      <c r="D6295" s="6">
        <f t="shared" si="98"/>
        <v>44620</v>
      </c>
    </row>
    <row r="6296" spans="1:4" x14ac:dyDescent="0.25">
      <c r="A6296" s="6">
        <v>44610</v>
      </c>
      <c r="B6296" s="7">
        <v>3.87</v>
      </c>
      <c r="C6296" s="7">
        <v>3.44</v>
      </c>
      <c r="D6296" s="6">
        <f t="shared" si="98"/>
        <v>44620</v>
      </c>
    </row>
    <row r="6297" spans="1:4" x14ac:dyDescent="0.25">
      <c r="A6297" s="6">
        <v>44613</v>
      </c>
      <c r="B6297" s="7">
        <v>3.88</v>
      </c>
      <c r="C6297" s="7">
        <v>3.47</v>
      </c>
      <c r="D6297" s="6">
        <f t="shared" si="98"/>
        <v>44620</v>
      </c>
    </row>
    <row r="6298" spans="1:4" x14ac:dyDescent="0.25">
      <c r="A6298" s="6">
        <v>44614</v>
      </c>
      <c r="B6298" s="7">
        <v>3.89</v>
      </c>
      <c r="C6298" s="7">
        <v>3.48</v>
      </c>
      <c r="D6298" s="6">
        <f t="shared" si="98"/>
        <v>44620</v>
      </c>
    </row>
    <row r="6299" spans="1:4" x14ac:dyDescent="0.25">
      <c r="A6299" s="6">
        <v>44615</v>
      </c>
      <c r="B6299" s="7">
        <v>3.91</v>
      </c>
      <c r="C6299" s="7">
        <v>3.5</v>
      </c>
      <c r="D6299" s="6">
        <f t="shared" si="98"/>
        <v>44620</v>
      </c>
    </row>
    <row r="6300" spans="1:4" x14ac:dyDescent="0.25">
      <c r="A6300" s="6">
        <v>44616</v>
      </c>
      <c r="B6300" s="7">
        <v>3.95</v>
      </c>
      <c r="C6300" s="7">
        <v>3.55</v>
      </c>
      <c r="D6300" s="6">
        <f t="shared" si="98"/>
        <v>44620</v>
      </c>
    </row>
    <row r="6301" spans="1:4" x14ac:dyDescent="0.25">
      <c r="A6301" s="6">
        <v>44617</v>
      </c>
      <c r="B6301" s="7">
        <v>3.99</v>
      </c>
      <c r="C6301" s="7">
        <v>3.59</v>
      </c>
      <c r="D6301" s="6">
        <f t="shared" si="98"/>
        <v>44620</v>
      </c>
    </row>
    <row r="6302" spans="1:4" x14ac:dyDescent="0.25">
      <c r="A6302" s="6">
        <v>44620</v>
      </c>
      <c r="B6302" s="7">
        <v>4.0199999999999996</v>
      </c>
      <c r="C6302" s="7">
        <v>3.65</v>
      </c>
      <c r="D6302" s="6">
        <f t="shared" si="98"/>
        <v>44620</v>
      </c>
    </row>
    <row r="6303" spans="1:4" x14ac:dyDescent="0.25">
      <c r="A6303" s="6">
        <v>44621</v>
      </c>
      <c r="B6303" s="7">
        <v>4.04</v>
      </c>
      <c r="C6303" s="7">
        <v>3.67</v>
      </c>
      <c r="D6303" s="6">
        <f t="shared" si="98"/>
        <v>44651</v>
      </c>
    </row>
    <row r="6304" spans="1:4" x14ac:dyDescent="0.25">
      <c r="A6304" s="6">
        <v>44622</v>
      </c>
      <c r="B6304" s="7">
        <v>4.07</v>
      </c>
      <c r="C6304" s="7">
        <v>3.69</v>
      </c>
      <c r="D6304" s="6">
        <f t="shared" si="98"/>
        <v>44651</v>
      </c>
    </row>
    <row r="6305" spans="1:4" x14ac:dyDescent="0.25">
      <c r="A6305" s="6">
        <v>44623</v>
      </c>
      <c r="B6305" s="7">
        <v>4.0999999999999996</v>
      </c>
      <c r="C6305" s="7">
        <v>3.73</v>
      </c>
      <c r="D6305" s="6">
        <f t="shared" si="98"/>
        <v>44651</v>
      </c>
    </row>
    <row r="6306" spans="1:4" x14ac:dyDescent="0.25">
      <c r="A6306" s="6">
        <v>44624</v>
      </c>
      <c r="B6306" s="7">
        <v>4.1900000000000004</v>
      </c>
      <c r="C6306" s="7">
        <v>3.78</v>
      </c>
      <c r="D6306" s="6">
        <f t="shared" si="98"/>
        <v>44651</v>
      </c>
    </row>
    <row r="6307" spans="1:4" x14ac:dyDescent="0.25">
      <c r="A6307" s="6">
        <v>44627</v>
      </c>
      <c r="B6307">
        <v>4.2300000000000004</v>
      </c>
      <c r="C6307">
        <v>3.81</v>
      </c>
      <c r="D6307" s="6">
        <f t="shared" si="98"/>
        <v>44651</v>
      </c>
    </row>
    <row r="6308" spans="1:4" x14ac:dyDescent="0.25">
      <c r="A6308" s="6">
        <v>44628</v>
      </c>
      <c r="B6308">
        <v>4.3</v>
      </c>
      <c r="C6308">
        <v>3.91</v>
      </c>
      <c r="D6308" s="6">
        <f t="shared" si="98"/>
        <v>44651</v>
      </c>
    </row>
    <row r="6309" spans="1:4" x14ac:dyDescent="0.25">
      <c r="A6309" s="6">
        <v>44629</v>
      </c>
      <c r="B6309">
        <v>4.38</v>
      </c>
      <c r="C6309">
        <v>4.03</v>
      </c>
      <c r="D6309" s="6">
        <f t="shared" si="98"/>
        <v>44651</v>
      </c>
    </row>
    <row r="6310" spans="1:4" x14ac:dyDescent="0.25">
      <c r="A6310" s="6">
        <v>44630</v>
      </c>
      <c r="B6310">
        <v>4.5199999999999996</v>
      </c>
      <c r="C6310">
        <v>4.18</v>
      </c>
      <c r="D6310" s="6">
        <f t="shared" si="98"/>
        <v>44651</v>
      </c>
    </row>
    <row r="6311" spans="1:4" x14ac:dyDescent="0.25">
      <c r="A6311" s="6">
        <v>44631</v>
      </c>
      <c r="B6311">
        <v>4.6100000000000003</v>
      </c>
      <c r="C6311">
        <v>4.22</v>
      </c>
      <c r="D6311" s="6">
        <f t="shared" si="98"/>
        <v>44651</v>
      </c>
    </row>
    <row r="6312" spans="1:4" x14ac:dyDescent="0.25">
      <c r="A6312" s="6">
        <v>44634</v>
      </c>
      <c r="B6312">
        <v>4.66</v>
      </c>
      <c r="C6312">
        <v>4.3</v>
      </c>
      <c r="D6312" s="6">
        <f t="shared" si="98"/>
        <v>44651</v>
      </c>
    </row>
    <row r="6313" spans="1:4" x14ac:dyDescent="0.25">
      <c r="A6313" s="6">
        <v>44635</v>
      </c>
      <c r="B6313">
        <v>4.6900000000000004</v>
      </c>
      <c r="C6313">
        <v>4.33</v>
      </c>
      <c r="D6313" s="6">
        <f t="shared" si="98"/>
        <v>44651</v>
      </c>
    </row>
    <row r="6314" spans="1:4" x14ac:dyDescent="0.25">
      <c r="A6314" s="6">
        <v>44636</v>
      </c>
      <c r="B6314">
        <v>4.72</v>
      </c>
      <c r="C6314">
        <v>4.3499999999999996</v>
      </c>
      <c r="D6314" s="6">
        <f t="shared" si="98"/>
        <v>44651</v>
      </c>
    </row>
    <row r="6315" spans="1:4" x14ac:dyDescent="0.25">
      <c r="A6315" s="6">
        <v>44637</v>
      </c>
      <c r="B6315">
        <v>4.75</v>
      </c>
      <c r="C6315">
        <v>4.37</v>
      </c>
      <c r="D6315" s="6">
        <f t="shared" si="98"/>
        <v>44651</v>
      </c>
    </row>
    <row r="6316" spans="1:4" x14ac:dyDescent="0.25">
      <c r="A6316" s="6">
        <v>44638</v>
      </c>
      <c r="B6316">
        <v>4.7699999999999996</v>
      </c>
      <c r="C6316">
        <v>4.4000000000000004</v>
      </c>
      <c r="D6316" s="6">
        <f t="shared" si="98"/>
        <v>44651</v>
      </c>
    </row>
    <row r="6317" spans="1:4" x14ac:dyDescent="0.25">
      <c r="A6317" s="6">
        <v>44641</v>
      </c>
      <c r="B6317">
        <v>4.79</v>
      </c>
      <c r="C6317">
        <v>4.43</v>
      </c>
      <c r="D6317" s="6">
        <f t="shared" si="98"/>
        <v>44651</v>
      </c>
    </row>
    <row r="6318" spans="1:4" x14ac:dyDescent="0.25">
      <c r="A6318" s="6">
        <v>44642</v>
      </c>
      <c r="B6318">
        <v>4.8099999999999996</v>
      </c>
      <c r="C6318">
        <v>4.46</v>
      </c>
      <c r="D6318" s="6">
        <f t="shared" si="98"/>
        <v>44651</v>
      </c>
    </row>
    <row r="6319" spans="1:4" x14ac:dyDescent="0.25">
      <c r="A6319" s="6">
        <v>44643</v>
      </c>
      <c r="B6319">
        <v>4.84</v>
      </c>
      <c r="C6319">
        <v>4.4800000000000004</v>
      </c>
      <c r="D6319" s="6">
        <f t="shared" si="98"/>
        <v>44651</v>
      </c>
    </row>
    <row r="6320" spans="1:4" x14ac:dyDescent="0.25">
      <c r="A6320" s="6">
        <v>44644</v>
      </c>
      <c r="B6320">
        <v>4.87</v>
      </c>
      <c r="C6320">
        <v>4.5199999999999996</v>
      </c>
      <c r="D6320" s="6">
        <f t="shared" si="98"/>
        <v>44651</v>
      </c>
    </row>
    <row r="6321" spans="1:4" x14ac:dyDescent="0.25">
      <c r="A6321" s="6">
        <v>44645</v>
      </c>
      <c r="B6321">
        <v>4.9000000000000004</v>
      </c>
      <c r="C6321">
        <v>4.5999999999999996</v>
      </c>
      <c r="D6321" s="6">
        <f t="shared" si="98"/>
        <v>44651</v>
      </c>
    </row>
    <row r="6322" spans="1:4" x14ac:dyDescent="0.25">
      <c r="A6322" s="6">
        <v>44648</v>
      </c>
      <c r="B6322">
        <v>4.96</v>
      </c>
      <c r="C6322">
        <v>4.66</v>
      </c>
      <c r="D6322" s="6">
        <f t="shared" si="98"/>
        <v>44651</v>
      </c>
    </row>
    <row r="6323" spans="1:4" x14ac:dyDescent="0.25">
      <c r="A6323" s="6">
        <v>44649</v>
      </c>
      <c r="B6323">
        <v>4.99</v>
      </c>
      <c r="C6323">
        <v>4.72</v>
      </c>
      <c r="D6323" s="6">
        <f t="shared" si="98"/>
        <v>44651</v>
      </c>
    </row>
    <row r="6324" spans="1:4" x14ac:dyDescent="0.25">
      <c r="A6324" s="6">
        <v>44650</v>
      </c>
      <c r="B6324">
        <v>5.0199999999999996</v>
      </c>
      <c r="C6324">
        <v>4.74</v>
      </c>
      <c r="D6324" s="6">
        <f t="shared" si="98"/>
        <v>44651</v>
      </c>
    </row>
    <row r="6325" spans="1:4" x14ac:dyDescent="0.25">
      <c r="A6325" s="6">
        <v>44651</v>
      </c>
      <c r="B6325">
        <v>5.05</v>
      </c>
      <c r="C6325">
        <v>4.7699999999999996</v>
      </c>
      <c r="D6325" s="6">
        <f t="shared" si="98"/>
        <v>44651</v>
      </c>
    </row>
    <row r="6326" spans="1:4" x14ac:dyDescent="0.25">
      <c r="A6326" s="6">
        <v>44652</v>
      </c>
      <c r="B6326">
        <v>5.0999999999999996</v>
      </c>
      <c r="C6326">
        <v>4.84</v>
      </c>
      <c r="D6326" s="6">
        <f t="shared" si="98"/>
        <v>44681</v>
      </c>
    </row>
    <row r="6327" spans="1:4" x14ac:dyDescent="0.25">
      <c r="A6327" s="6">
        <v>44655</v>
      </c>
      <c r="B6327">
        <v>5.13</v>
      </c>
      <c r="C6327">
        <v>4.88</v>
      </c>
      <c r="D6327" s="6">
        <f t="shared" si="98"/>
        <v>44681</v>
      </c>
    </row>
    <row r="6328" spans="1:4" x14ac:dyDescent="0.25">
      <c r="A6328" s="6">
        <v>44656</v>
      </c>
      <c r="B6328">
        <v>5.15</v>
      </c>
      <c r="C6328">
        <v>4.9000000000000004</v>
      </c>
      <c r="D6328" s="6">
        <f t="shared" si="98"/>
        <v>44681</v>
      </c>
    </row>
    <row r="6329" spans="1:4" x14ac:dyDescent="0.25">
      <c r="A6329" s="6">
        <v>44657</v>
      </c>
      <c r="B6329">
        <v>5.19</v>
      </c>
      <c r="C6329">
        <v>4.92</v>
      </c>
      <c r="D6329" s="6">
        <f t="shared" si="98"/>
        <v>44681</v>
      </c>
    </row>
    <row r="6330" spans="1:4" x14ac:dyDescent="0.25">
      <c r="A6330" s="6">
        <v>44658</v>
      </c>
      <c r="B6330">
        <v>5.46</v>
      </c>
      <c r="C6330">
        <v>5.26</v>
      </c>
      <c r="D6330" s="6">
        <f t="shared" si="98"/>
        <v>44681</v>
      </c>
    </row>
    <row r="6331" spans="1:4" x14ac:dyDescent="0.25">
      <c r="A6331" s="6">
        <v>44659</v>
      </c>
      <c r="B6331">
        <v>5.58</v>
      </c>
      <c r="C6331">
        <v>5.32</v>
      </c>
      <c r="D6331" s="6">
        <f t="shared" si="98"/>
        <v>44681</v>
      </c>
    </row>
    <row r="6332" spans="1:4" x14ac:dyDescent="0.25">
      <c r="A6332" s="6">
        <v>44662</v>
      </c>
      <c r="B6332">
        <v>5.65</v>
      </c>
      <c r="C6332">
        <v>5.37</v>
      </c>
      <c r="D6332" s="6">
        <f t="shared" si="98"/>
        <v>44681</v>
      </c>
    </row>
    <row r="6333" spans="1:4" x14ac:dyDescent="0.25">
      <c r="A6333" s="6">
        <v>44663</v>
      </c>
      <c r="B6333">
        <v>5.73</v>
      </c>
      <c r="C6333">
        <v>5.43</v>
      </c>
      <c r="D6333" s="6">
        <f t="shared" si="98"/>
        <v>44681</v>
      </c>
    </row>
    <row r="6334" spans="1:4" x14ac:dyDescent="0.25">
      <c r="A6334" s="6">
        <v>44664</v>
      </c>
      <c r="B6334">
        <v>5.76</v>
      </c>
      <c r="C6334">
        <v>5.47</v>
      </c>
      <c r="D6334" s="6">
        <f t="shared" si="98"/>
        <v>44681</v>
      </c>
    </row>
    <row r="6335" spans="1:4" x14ac:dyDescent="0.25">
      <c r="A6335" s="6">
        <v>44665</v>
      </c>
      <c r="B6335">
        <v>5.78</v>
      </c>
      <c r="C6335">
        <v>5.51</v>
      </c>
      <c r="D6335" s="6">
        <f t="shared" si="98"/>
        <v>44681</v>
      </c>
    </row>
    <row r="6336" spans="1:4" x14ac:dyDescent="0.25">
      <c r="A6336" s="6">
        <v>44666</v>
      </c>
      <c r="B6336">
        <v>5.8</v>
      </c>
      <c r="C6336">
        <v>5.54</v>
      </c>
      <c r="D6336" s="6">
        <f t="shared" si="98"/>
        <v>44681</v>
      </c>
    </row>
    <row r="6337" spans="1:4" x14ac:dyDescent="0.25">
      <c r="A6337" s="6">
        <v>44670</v>
      </c>
      <c r="B6337">
        <v>5.83</v>
      </c>
      <c r="C6337">
        <v>5.57</v>
      </c>
      <c r="D6337" s="6">
        <f t="shared" si="98"/>
        <v>44681</v>
      </c>
    </row>
    <row r="6338" spans="1:4" x14ac:dyDescent="0.25">
      <c r="A6338" s="6">
        <v>44671</v>
      </c>
      <c r="B6338">
        <v>5.88</v>
      </c>
      <c r="C6338">
        <v>5.65</v>
      </c>
      <c r="D6338" s="6">
        <f t="shared" si="98"/>
        <v>44681</v>
      </c>
    </row>
    <row r="6339" spans="1:4" x14ac:dyDescent="0.25">
      <c r="A6339" s="6">
        <v>44672</v>
      </c>
      <c r="B6339">
        <v>5.91</v>
      </c>
      <c r="C6339">
        <v>5.68</v>
      </c>
      <c r="D6339" s="6">
        <f t="shared" ref="D6339:D6402" si="99">EOMONTH(A6339,0)</f>
        <v>44681</v>
      </c>
    </row>
    <row r="6340" spans="1:4" x14ac:dyDescent="0.25">
      <c r="A6340" s="6">
        <v>44673</v>
      </c>
      <c r="B6340">
        <v>5.93</v>
      </c>
      <c r="C6340">
        <v>5.74</v>
      </c>
      <c r="D6340" s="6">
        <f t="shared" si="99"/>
        <v>44681</v>
      </c>
    </row>
    <row r="6341" spans="1:4" x14ac:dyDescent="0.25">
      <c r="A6341" s="6">
        <v>44676</v>
      </c>
      <c r="B6341">
        <v>6.01</v>
      </c>
      <c r="C6341">
        <v>5.79</v>
      </c>
      <c r="D6341" s="6">
        <f t="shared" si="99"/>
        <v>44681</v>
      </c>
    </row>
    <row r="6342" spans="1:4" x14ac:dyDescent="0.25">
      <c r="A6342" s="6">
        <v>44677</v>
      </c>
      <c r="B6342">
        <v>6.07</v>
      </c>
      <c r="C6342">
        <v>5.84</v>
      </c>
      <c r="D6342" s="6">
        <f t="shared" si="99"/>
        <v>44681</v>
      </c>
    </row>
    <row r="6343" spans="1:4" x14ac:dyDescent="0.25">
      <c r="A6343" s="6">
        <v>44678</v>
      </c>
      <c r="B6343">
        <v>6.1</v>
      </c>
      <c r="C6343">
        <v>5.88</v>
      </c>
      <c r="D6343" s="6">
        <f t="shared" si="99"/>
        <v>44681</v>
      </c>
    </row>
    <row r="6344" spans="1:4" x14ac:dyDescent="0.25">
      <c r="A6344" s="6">
        <v>44679</v>
      </c>
      <c r="B6344">
        <v>6.15</v>
      </c>
      <c r="C6344">
        <v>5.95</v>
      </c>
      <c r="D6344" s="6">
        <f t="shared" si="99"/>
        <v>44681</v>
      </c>
    </row>
    <row r="6345" spans="1:4" x14ac:dyDescent="0.25">
      <c r="A6345" s="6">
        <v>44680</v>
      </c>
      <c r="B6345">
        <v>6.25</v>
      </c>
      <c r="C6345">
        <v>6.05</v>
      </c>
      <c r="D6345" s="6">
        <f t="shared" si="99"/>
        <v>44681</v>
      </c>
    </row>
    <row r="6346" spans="1:4" x14ac:dyDescent="0.25">
      <c r="A6346" s="6">
        <v>44683</v>
      </c>
      <c r="B6346">
        <v>6.34</v>
      </c>
      <c r="C6346">
        <v>6.14</v>
      </c>
      <c r="D6346" s="6">
        <f t="shared" si="99"/>
        <v>44712</v>
      </c>
    </row>
    <row r="6347" spans="1:4" x14ac:dyDescent="0.25">
      <c r="A6347" s="6">
        <v>44685</v>
      </c>
      <c r="B6347">
        <v>6.43</v>
      </c>
      <c r="C6347">
        <v>6.24</v>
      </c>
      <c r="D6347" s="6">
        <f t="shared" si="99"/>
        <v>44712</v>
      </c>
    </row>
    <row r="6348" spans="1:4" x14ac:dyDescent="0.25">
      <c r="A6348" s="6">
        <v>44686</v>
      </c>
      <c r="B6348">
        <v>6.55</v>
      </c>
      <c r="C6348">
        <v>6.34</v>
      </c>
      <c r="D6348" s="6">
        <f t="shared" si="99"/>
        <v>44712</v>
      </c>
    </row>
    <row r="6349" spans="1:4" x14ac:dyDescent="0.25">
      <c r="A6349" s="6">
        <v>44687</v>
      </c>
      <c r="B6349">
        <v>6.55</v>
      </c>
      <c r="C6349">
        <v>6.33</v>
      </c>
      <c r="D6349" s="6">
        <f t="shared" si="99"/>
        <v>44712</v>
      </c>
    </row>
    <row r="6350" spans="1:4" x14ac:dyDescent="0.25">
      <c r="A6350" s="6">
        <v>44690</v>
      </c>
      <c r="B6350">
        <v>6.59</v>
      </c>
      <c r="C6350">
        <v>6.31</v>
      </c>
      <c r="D6350" s="6">
        <f t="shared" si="99"/>
        <v>44712</v>
      </c>
    </row>
    <row r="6351" spans="1:4" x14ac:dyDescent="0.25">
      <c r="A6351" s="6">
        <v>44691</v>
      </c>
      <c r="B6351">
        <v>6.62</v>
      </c>
      <c r="C6351">
        <v>6.36</v>
      </c>
      <c r="D6351" s="6">
        <f t="shared" si="99"/>
        <v>44712</v>
      </c>
    </row>
    <row r="6352" spans="1:4" x14ac:dyDescent="0.25">
      <c r="A6352" s="6">
        <v>44692</v>
      </c>
      <c r="B6352">
        <v>6.64</v>
      </c>
      <c r="C6352">
        <v>6.39</v>
      </c>
      <c r="D6352" s="6">
        <f t="shared" si="99"/>
        <v>44712</v>
      </c>
    </row>
    <row r="6353" spans="1:4" x14ac:dyDescent="0.25">
      <c r="A6353" s="6">
        <v>44693</v>
      </c>
      <c r="B6353">
        <v>6.63</v>
      </c>
      <c r="C6353">
        <v>6.4</v>
      </c>
      <c r="D6353" s="6">
        <f t="shared" si="99"/>
        <v>44712</v>
      </c>
    </row>
    <row r="6354" spans="1:4" x14ac:dyDescent="0.25">
      <c r="A6354" s="6">
        <v>44694</v>
      </c>
      <c r="B6354">
        <v>6.65</v>
      </c>
      <c r="C6354">
        <v>6.41</v>
      </c>
      <c r="D6354" s="6">
        <f t="shared" si="99"/>
        <v>44712</v>
      </c>
    </row>
    <row r="6355" spans="1:4" x14ac:dyDescent="0.25">
      <c r="A6355" s="6">
        <v>44697</v>
      </c>
      <c r="B6355">
        <v>6.66</v>
      </c>
      <c r="C6355">
        <v>6.42</v>
      </c>
      <c r="D6355" s="6">
        <f t="shared" si="99"/>
        <v>44712</v>
      </c>
    </row>
    <row r="6356" spans="1:4" x14ac:dyDescent="0.25">
      <c r="A6356" s="6">
        <v>44698</v>
      </c>
      <c r="B6356">
        <v>6.66</v>
      </c>
      <c r="C6356">
        <v>6.44</v>
      </c>
      <c r="D6356" s="6">
        <f t="shared" si="99"/>
        <v>44712</v>
      </c>
    </row>
    <row r="6357" spans="1:4" x14ac:dyDescent="0.25">
      <c r="A6357" s="6">
        <v>44699</v>
      </c>
      <c r="B6357">
        <v>6.67</v>
      </c>
      <c r="C6357">
        <v>6.45</v>
      </c>
      <c r="D6357" s="6">
        <f t="shared" si="99"/>
        <v>44712</v>
      </c>
    </row>
    <row r="6358" spans="1:4" x14ac:dyDescent="0.25">
      <c r="A6358" s="6">
        <v>44700</v>
      </c>
      <c r="B6358">
        <v>6.68</v>
      </c>
      <c r="C6358">
        <v>6.45</v>
      </c>
      <c r="D6358" s="6">
        <f t="shared" si="99"/>
        <v>44712</v>
      </c>
    </row>
    <row r="6359" spans="1:4" x14ac:dyDescent="0.25">
      <c r="A6359" s="6">
        <v>44701</v>
      </c>
      <c r="B6359">
        <v>6.69</v>
      </c>
      <c r="C6359">
        <v>6.46</v>
      </c>
      <c r="D6359" s="6">
        <f t="shared" si="99"/>
        <v>44712</v>
      </c>
    </row>
    <row r="6360" spans="1:4" x14ac:dyDescent="0.25">
      <c r="A6360" s="6">
        <v>44704</v>
      </c>
      <c r="B6360">
        <v>6.7</v>
      </c>
      <c r="C6360">
        <v>6.48</v>
      </c>
      <c r="D6360" s="6">
        <f t="shared" si="99"/>
        <v>44712</v>
      </c>
    </row>
    <row r="6361" spans="1:4" x14ac:dyDescent="0.25">
      <c r="A6361" s="6">
        <v>44705</v>
      </c>
      <c r="B6361">
        <v>6.71</v>
      </c>
      <c r="C6361">
        <v>6.5</v>
      </c>
      <c r="D6361" s="6">
        <f t="shared" si="99"/>
        <v>44712</v>
      </c>
    </row>
    <row r="6362" spans="1:4" x14ac:dyDescent="0.25">
      <c r="A6362" s="6">
        <v>44706</v>
      </c>
      <c r="B6362">
        <v>6.72</v>
      </c>
      <c r="C6362">
        <v>6.51</v>
      </c>
      <c r="D6362" s="6">
        <f t="shared" si="99"/>
        <v>44712</v>
      </c>
    </row>
    <row r="6363" spans="1:4" x14ac:dyDescent="0.25">
      <c r="A6363" s="6">
        <v>44707</v>
      </c>
      <c r="B6363">
        <v>6.75</v>
      </c>
      <c r="C6363">
        <v>6.53</v>
      </c>
      <c r="D6363" s="6">
        <f t="shared" si="99"/>
        <v>44712</v>
      </c>
    </row>
    <row r="6364" spans="1:4" x14ac:dyDescent="0.25">
      <c r="A6364" s="6">
        <v>44708</v>
      </c>
      <c r="B6364">
        <v>6.76</v>
      </c>
      <c r="C6364">
        <v>6.54</v>
      </c>
      <c r="D6364" s="6">
        <f t="shared" si="99"/>
        <v>44712</v>
      </c>
    </row>
    <row r="6365" spans="1:4" x14ac:dyDescent="0.25">
      <c r="A6365" s="6">
        <v>44711</v>
      </c>
      <c r="B6365">
        <v>6.77</v>
      </c>
      <c r="C6365">
        <v>6.56</v>
      </c>
      <c r="D6365" s="6">
        <f t="shared" si="99"/>
        <v>44712</v>
      </c>
    </row>
    <row r="6366" spans="1:4" x14ac:dyDescent="0.25">
      <c r="A6366" s="6">
        <v>44712</v>
      </c>
      <c r="B6366">
        <v>6.79</v>
      </c>
      <c r="C6366">
        <v>6.59</v>
      </c>
      <c r="D6366" s="6">
        <f t="shared" si="99"/>
        <v>44712</v>
      </c>
    </row>
    <row r="6367" spans="1:4" x14ac:dyDescent="0.25">
      <c r="A6367" s="6">
        <v>44713</v>
      </c>
      <c r="B6367">
        <v>6.8</v>
      </c>
      <c r="C6367">
        <v>6.61</v>
      </c>
      <c r="D6367" s="6">
        <f t="shared" si="99"/>
        <v>44742</v>
      </c>
    </row>
    <row r="6368" spans="1:4" x14ac:dyDescent="0.25">
      <c r="A6368" s="6">
        <v>44714</v>
      </c>
      <c r="B6368">
        <v>6.9</v>
      </c>
      <c r="C6368">
        <v>6.64</v>
      </c>
      <c r="D6368" s="6">
        <f t="shared" si="99"/>
        <v>44742</v>
      </c>
    </row>
    <row r="6369" spans="1:4" x14ac:dyDescent="0.25">
      <c r="A6369" s="6">
        <v>44715</v>
      </c>
      <c r="B6369">
        <v>6.91</v>
      </c>
      <c r="C6369">
        <v>6.66</v>
      </c>
      <c r="D6369" s="6">
        <f t="shared" si="99"/>
        <v>44742</v>
      </c>
    </row>
    <row r="6370" spans="1:4" x14ac:dyDescent="0.25">
      <c r="A6370" s="6">
        <v>44718</v>
      </c>
      <c r="B6370">
        <v>6.94</v>
      </c>
      <c r="C6370">
        <v>6.7</v>
      </c>
      <c r="D6370" s="6">
        <f t="shared" si="99"/>
        <v>44742</v>
      </c>
    </row>
    <row r="6371" spans="1:4" x14ac:dyDescent="0.25">
      <c r="A6371" s="6">
        <v>44719</v>
      </c>
      <c r="B6371">
        <v>6.97</v>
      </c>
      <c r="C6371">
        <v>6.72</v>
      </c>
      <c r="D6371" s="6">
        <f t="shared" si="99"/>
        <v>44742</v>
      </c>
    </row>
    <row r="6372" spans="1:4" x14ac:dyDescent="0.25">
      <c r="A6372" s="6">
        <v>44720</v>
      </c>
      <c r="B6372">
        <v>6.99</v>
      </c>
      <c r="C6372">
        <v>6.74</v>
      </c>
      <c r="D6372" s="6">
        <f t="shared" si="99"/>
        <v>44742</v>
      </c>
    </row>
    <row r="6373" spans="1:4" x14ac:dyDescent="0.25">
      <c r="A6373" s="6">
        <v>44721</v>
      </c>
      <c r="B6373">
        <v>7.02</v>
      </c>
      <c r="C6373">
        <v>6.76</v>
      </c>
      <c r="D6373" s="6">
        <f t="shared" si="99"/>
        <v>44742</v>
      </c>
    </row>
    <row r="6374" spans="1:4" x14ac:dyDescent="0.25">
      <c r="A6374" s="6">
        <v>44722</v>
      </c>
      <c r="B6374">
        <v>7.03</v>
      </c>
      <c r="C6374">
        <v>6.77</v>
      </c>
      <c r="D6374" s="6">
        <f t="shared" si="99"/>
        <v>44742</v>
      </c>
    </row>
    <row r="6375" spans="1:4" x14ac:dyDescent="0.25">
      <c r="A6375" s="6">
        <v>44725</v>
      </c>
      <c r="B6375">
        <v>7.05</v>
      </c>
      <c r="C6375">
        <v>6.78</v>
      </c>
      <c r="D6375" s="6">
        <f t="shared" si="99"/>
        <v>44742</v>
      </c>
    </row>
    <row r="6376" spans="1:4" x14ac:dyDescent="0.25">
      <c r="A6376" s="6">
        <v>44726</v>
      </c>
      <c r="B6376">
        <v>7.08</v>
      </c>
      <c r="C6376">
        <v>6.81</v>
      </c>
      <c r="D6376" s="6">
        <f t="shared" si="99"/>
        <v>44742</v>
      </c>
    </row>
    <row r="6377" spans="1:4" x14ac:dyDescent="0.25">
      <c r="A6377" s="6">
        <v>44727</v>
      </c>
      <c r="B6377">
        <v>7.11</v>
      </c>
      <c r="C6377">
        <v>6.84</v>
      </c>
      <c r="D6377" s="6">
        <f t="shared" si="99"/>
        <v>44742</v>
      </c>
    </row>
    <row r="6378" spans="1:4" x14ac:dyDescent="0.25">
      <c r="A6378" s="6">
        <v>44729</v>
      </c>
      <c r="B6378">
        <v>7.14</v>
      </c>
      <c r="C6378">
        <v>6.88</v>
      </c>
      <c r="D6378" s="6">
        <f t="shared" si="99"/>
        <v>44742</v>
      </c>
    </row>
    <row r="6379" spans="1:4" x14ac:dyDescent="0.25">
      <c r="A6379" s="6">
        <v>44732</v>
      </c>
      <c r="B6379">
        <v>7.18</v>
      </c>
      <c r="C6379">
        <v>6.91</v>
      </c>
      <c r="D6379" s="6">
        <f t="shared" si="99"/>
        <v>44742</v>
      </c>
    </row>
    <row r="6380" spans="1:4" x14ac:dyDescent="0.25">
      <c r="A6380" s="6">
        <v>44733</v>
      </c>
      <c r="B6380">
        <v>7.21</v>
      </c>
      <c r="C6380">
        <v>6.94</v>
      </c>
      <c r="D6380" s="6">
        <f t="shared" si="99"/>
        <v>44742</v>
      </c>
    </row>
    <row r="6381" spans="1:4" x14ac:dyDescent="0.25">
      <c r="A6381" s="6">
        <v>44734</v>
      </c>
      <c r="B6381">
        <v>7.24</v>
      </c>
      <c r="C6381">
        <v>6.97</v>
      </c>
      <c r="D6381" s="6">
        <f t="shared" si="99"/>
        <v>44742</v>
      </c>
    </row>
    <row r="6382" spans="1:4" x14ac:dyDescent="0.25">
      <c r="A6382" s="6">
        <v>44735</v>
      </c>
      <c r="B6382">
        <v>7.26</v>
      </c>
      <c r="C6382">
        <v>6.98</v>
      </c>
      <c r="D6382" s="6">
        <f t="shared" si="99"/>
        <v>44742</v>
      </c>
    </row>
    <row r="6383" spans="1:4" x14ac:dyDescent="0.25">
      <c r="A6383" s="6">
        <v>44736</v>
      </c>
      <c r="B6383">
        <v>7.28</v>
      </c>
      <c r="C6383">
        <v>6.98</v>
      </c>
      <c r="D6383" s="6">
        <f t="shared" si="99"/>
        <v>44742</v>
      </c>
    </row>
    <row r="6384" spans="1:4" x14ac:dyDescent="0.25">
      <c r="A6384" s="6">
        <v>44739</v>
      </c>
      <c r="B6384">
        <v>7.3</v>
      </c>
      <c r="C6384">
        <v>7</v>
      </c>
      <c r="D6384" s="6">
        <f t="shared" si="99"/>
        <v>44742</v>
      </c>
    </row>
    <row r="6385" spans="1:4" x14ac:dyDescent="0.25">
      <c r="A6385" s="6">
        <v>44740</v>
      </c>
      <c r="B6385">
        <v>7.32</v>
      </c>
      <c r="C6385">
        <v>7.03</v>
      </c>
      <c r="D6385" s="6">
        <f t="shared" si="99"/>
        <v>44742</v>
      </c>
    </row>
    <row r="6386" spans="1:4" x14ac:dyDescent="0.25">
      <c r="A6386" s="6">
        <v>44741</v>
      </c>
      <c r="B6386">
        <v>7.34</v>
      </c>
      <c r="C6386">
        <v>7.05</v>
      </c>
      <c r="D6386" s="6">
        <f t="shared" si="99"/>
        <v>44742</v>
      </c>
    </row>
    <row r="6387" spans="1:4" x14ac:dyDescent="0.25">
      <c r="A6387" s="6">
        <v>44742</v>
      </c>
      <c r="B6387">
        <v>7.35</v>
      </c>
      <c r="C6387">
        <v>7.05</v>
      </c>
      <c r="D6387" s="6">
        <f t="shared" si="99"/>
        <v>44742</v>
      </c>
    </row>
    <row r="6388" spans="1:4" x14ac:dyDescent="0.25">
      <c r="A6388" s="6">
        <v>44743</v>
      </c>
      <c r="B6388">
        <v>7.37</v>
      </c>
      <c r="C6388">
        <v>7.05</v>
      </c>
      <c r="D6388" s="6">
        <f t="shared" si="99"/>
        <v>44773</v>
      </c>
    </row>
    <row r="6389" spans="1:4" x14ac:dyDescent="0.25">
      <c r="A6389" s="6">
        <v>44746</v>
      </c>
      <c r="B6389">
        <v>7.38</v>
      </c>
      <c r="C6389">
        <v>7.08</v>
      </c>
      <c r="D6389" s="6">
        <f t="shared" si="99"/>
        <v>44773</v>
      </c>
    </row>
    <row r="6390" spans="1:4" x14ac:dyDescent="0.25">
      <c r="A6390" s="6">
        <v>44747</v>
      </c>
      <c r="B6390">
        <v>7.39</v>
      </c>
      <c r="C6390">
        <v>7.1</v>
      </c>
      <c r="D6390" s="6">
        <f t="shared" si="99"/>
        <v>44773</v>
      </c>
    </row>
    <row r="6391" spans="1:4" x14ac:dyDescent="0.25">
      <c r="A6391" s="6">
        <v>44748</v>
      </c>
      <c r="B6391">
        <v>7.41</v>
      </c>
      <c r="C6391">
        <v>7.12</v>
      </c>
      <c r="D6391" s="6">
        <f t="shared" si="99"/>
        <v>44773</v>
      </c>
    </row>
    <row r="6392" spans="1:4" x14ac:dyDescent="0.25">
      <c r="A6392" s="6">
        <v>44749</v>
      </c>
      <c r="B6392">
        <v>7.43</v>
      </c>
      <c r="C6392">
        <v>7.14</v>
      </c>
      <c r="D6392" s="6">
        <f t="shared" si="99"/>
        <v>44773</v>
      </c>
    </row>
    <row r="6393" spans="1:4" x14ac:dyDescent="0.25">
      <c r="A6393" s="6">
        <v>44750</v>
      </c>
      <c r="B6393">
        <v>7.38</v>
      </c>
      <c r="C6393">
        <v>7.08</v>
      </c>
      <c r="D6393" s="6">
        <f t="shared" si="99"/>
        <v>44773</v>
      </c>
    </row>
    <row r="6394" spans="1:4" x14ac:dyDescent="0.25">
      <c r="A6394" s="6">
        <v>44753</v>
      </c>
      <c r="B6394">
        <v>7.34</v>
      </c>
      <c r="C6394">
        <v>7</v>
      </c>
      <c r="D6394" s="6">
        <f t="shared" si="99"/>
        <v>44773</v>
      </c>
    </row>
    <row r="6395" spans="1:4" x14ac:dyDescent="0.25">
      <c r="A6395" s="6">
        <v>44754</v>
      </c>
      <c r="B6395">
        <v>7.3</v>
      </c>
      <c r="C6395">
        <v>6.99</v>
      </c>
      <c r="D6395" s="6">
        <f t="shared" si="99"/>
        <v>44773</v>
      </c>
    </row>
    <row r="6396" spans="1:4" x14ac:dyDescent="0.25">
      <c r="A6396" s="6">
        <v>44755</v>
      </c>
      <c r="B6396">
        <v>7.29</v>
      </c>
      <c r="C6396">
        <v>6.99</v>
      </c>
      <c r="D6396" s="6">
        <f t="shared" si="99"/>
        <v>44773</v>
      </c>
    </row>
    <row r="6397" spans="1:4" x14ac:dyDescent="0.25">
      <c r="A6397" s="6">
        <v>44756</v>
      </c>
      <c r="B6397">
        <v>7.3</v>
      </c>
      <c r="C6397">
        <v>7</v>
      </c>
      <c r="D6397" s="6">
        <f t="shared" si="99"/>
        <v>44773</v>
      </c>
    </row>
    <row r="6398" spans="1:4" x14ac:dyDescent="0.25">
      <c r="A6398" s="6">
        <v>44757</v>
      </c>
      <c r="B6398">
        <v>7.3</v>
      </c>
      <c r="C6398">
        <v>7</v>
      </c>
      <c r="D6398" s="6">
        <f t="shared" si="99"/>
        <v>44773</v>
      </c>
    </row>
    <row r="6399" spans="1:4" x14ac:dyDescent="0.25">
      <c r="A6399" s="6">
        <v>44760</v>
      </c>
      <c r="B6399">
        <v>7.3</v>
      </c>
      <c r="C6399">
        <v>7</v>
      </c>
      <c r="D6399" s="6">
        <f t="shared" si="99"/>
        <v>44773</v>
      </c>
    </row>
    <row r="6400" spans="1:4" x14ac:dyDescent="0.25">
      <c r="A6400" s="6">
        <v>44761</v>
      </c>
      <c r="B6400">
        <v>7.3</v>
      </c>
      <c r="C6400">
        <v>7.01</v>
      </c>
      <c r="D6400" s="6">
        <f t="shared" si="99"/>
        <v>44773</v>
      </c>
    </row>
    <row r="6401" spans="1:4" x14ac:dyDescent="0.25">
      <c r="A6401" s="6">
        <v>44762</v>
      </c>
      <c r="B6401">
        <v>7.29</v>
      </c>
      <c r="C6401">
        <v>7</v>
      </c>
      <c r="D6401" s="6">
        <f t="shared" si="99"/>
        <v>44773</v>
      </c>
    </row>
    <row r="6402" spans="1:4" x14ac:dyDescent="0.25">
      <c r="A6402" s="6">
        <v>44763</v>
      </c>
      <c r="B6402">
        <v>7.29</v>
      </c>
      <c r="C6402">
        <v>7</v>
      </c>
      <c r="D6402" s="6">
        <f t="shared" si="99"/>
        <v>44773</v>
      </c>
    </row>
    <row r="6403" spans="1:4" x14ac:dyDescent="0.25">
      <c r="A6403" s="6">
        <v>44764</v>
      </c>
      <c r="B6403">
        <v>7.29</v>
      </c>
      <c r="C6403">
        <v>7</v>
      </c>
      <c r="D6403" s="6">
        <f t="shared" ref="D6403:D6466" si="100">EOMONTH(A6403,0)</f>
        <v>44773</v>
      </c>
    </row>
    <row r="6404" spans="1:4" x14ac:dyDescent="0.25">
      <c r="A6404" s="6">
        <v>44767</v>
      </c>
      <c r="B6404">
        <v>7.29</v>
      </c>
      <c r="C6404">
        <v>7</v>
      </c>
      <c r="D6404" s="6">
        <f t="shared" si="100"/>
        <v>44773</v>
      </c>
    </row>
    <row r="6405" spans="1:4" x14ac:dyDescent="0.25">
      <c r="A6405" s="6">
        <v>44768</v>
      </c>
      <c r="B6405">
        <v>7.29</v>
      </c>
      <c r="C6405">
        <v>7</v>
      </c>
      <c r="D6405" s="6">
        <f t="shared" si="100"/>
        <v>44773</v>
      </c>
    </row>
    <row r="6406" spans="1:4" x14ac:dyDescent="0.25">
      <c r="A6406" s="6">
        <v>44769</v>
      </c>
      <c r="B6406">
        <v>7.3</v>
      </c>
      <c r="C6406">
        <v>7</v>
      </c>
      <c r="D6406" s="6">
        <f t="shared" si="100"/>
        <v>44773</v>
      </c>
    </row>
    <row r="6407" spans="1:4" x14ac:dyDescent="0.25">
      <c r="A6407" s="6">
        <v>44770</v>
      </c>
      <c r="B6407">
        <v>7.3</v>
      </c>
      <c r="C6407">
        <v>7.01</v>
      </c>
      <c r="D6407" s="6">
        <f t="shared" si="100"/>
        <v>44773</v>
      </c>
    </row>
    <row r="6408" spans="1:4" x14ac:dyDescent="0.25">
      <c r="A6408" s="6">
        <v>44771</v>
      </c>
      <c r="B6408">
        <v>7.3</v>
      </c>
      <c r="C6408">
        <v>7.01</v>
      </c>
      <c r="D6408" s="6">
        <f t="shared" si="100"/>
        <v>44773</v>
      </c>
    </row>
    <row r="6409" spans="1:4" x14ac:dyDescent="0.25">
      <c r="A6409" s="6">
        <v>44774</v>
      </c>
      <c r="B6409">
        <v>7.3</v>
      </c>
      <c r="C6409">
        <v>7.01</v>
      </c>
      <c r="D6409" s="6">
        <f t="shared" si="100"/>
        <v>44804</v>
      </c>
    </row>
    <row r="6410" spans="1:4" x14ac:dyDescent="0.25">
      <c r="A6410" s="6">
        <v>44775</v>
      </c>
      <c r="B6410">
        <v>7.3</v>
      </c>
      <c r="C6410">
        <v>7.01</v>
      </c>
      <c r="D6410" s="6">
        <f t="shared" si="100"/>
        <v>44804</v>
      </c>
    </row>
    <row r="6411" spans="1:4" x14ac:dyDescent="0.25">
      <c r="A6411" s="6">
        <v>44776</v>
      </c>
      <c r="B6411">
        <v>7.3</v>
      </c>
      <c r="C6411">
        <v>7.01</v>
      </c>
      <c r="D6411" s="6">
        <f t="shared" si="100"/>
        <v>44804</v>
      </c>
    </row>
    <row r="6412" spans="1:4" x14ac:dyDescent="0.25">
      <c r="A6412" s="6">
        <v>44777</v>
      </c>
      <c r="B6412">
        <v>7.3</v>
      </c>
      <c r="C6412">
        <v>7.02</v>
      </c>
      <c r="D6412" s="6">
        <f t="shared" si="100"/>
        <v>44804</v>
      </c>
    </row>
    <row r="6413" spans="1:4" x14ac:dyDescent="0.25">
      <c r="A6413" s="6">
        <v>44778</v>
      </c>
      <c r="B6413">
        <v>7.3</v>
      </c>
      <c r="C6413">
        <v>7.02</v>
      </c>
      <c r="D6413" s="6">
        <f t="shared" si="100"/>
        <v>44804</v>
      </c>
    </row>
    <row r="6414" spans="1:4" x14ac:dyDescent="0.25">
      <c r="A6414" s="6">
        <v>44781</v>
      </c>
      <c r="B6414">
        <v>7.3</v>
      </c>
      <c r="C6414">
        <v>7.03</v>
      </c>
      <c r="D6414" s="6">
        <f t="shared" si="100"/>
        <v>44804</v>
      </c>
    </row>
    <row r="6415" spans="1:4" x14ac:dyDescent="0.25">
      <c r="A6415" s="6">
        <v>44782</v>
      </c>
      <c r="B6415">
        <v>7.3</v>
      </c>
      <c r="C6415">
        <v>7.03</v>
      </c>
      <c r="D6415" s="6">
        <f t="shared" si="100"/>
        <v>44804</v>
      </c>
    </row>
    <row r="6416" spans="1:4" x14ac:dyDescent="0.25">
      <c r="A6416" s="6">
        <v>44783</v>
      </c>
      <c r="B6416">
        <v>7.3</v>
      </c>
      <c r="C6416">
        <v>7.03</v>
      </c>
      <c r="D6416" s="6">
        <f t="shared" si="100"/>
        <v>44804</v>
      </c>
    </row>
    <row r="6417" spans="1:4" x14ac:dyDescent="0.25">
      <c r="A6417" s="6">
        <v>44784</v>
      </c>
      <c r="B6417">
        <v>7.3</v>
      </c>
      <c r="C6417">
        <v>7.03</v>
      </c>
      <c r="D6417" s="6">
        <f t="shared" si="100"/>
        <v>44804</v>
      </c>
    </row>
    <row r="6418" spans="1:4" x14ac:dyDescent="0.25">
      <c r="A6418" s="6">
        <v>44785</v>
      </c>
      <c r="B6418">
        <v>7.3</v>
      </c>
      <c r="C6418">
        <v>7.03</v>
      </c>
      <c r="D6418" s="6">
        <f t="shared" si="100"/>
        <v>44804</v>
      </c>
    </row>
    <row r="6419" spans="1:4" x14ac:dyDescent="0.25">
      <c r="A6419" s="6">
        <v>44789</v>
      </c>
      <c r="B6419">
        <v>7.3</v>
      </c>
      <c r="C6419">
        <v>7.02</v>
      </c>
      <c r="D6419" s="6">
        <f t="shared" si="100"/>
        <v>44804</v>
      </c>
    </row>
    <row r="6420" spans="1:4" x14ac:dyDescent="0.25">
      <c r="A6420" s="6">
        <v>44790</v>
      </c>
      <c r="B6420">
        <v>7.3</v>
      </c>
      <c r="C6420">
        <v>7.03</v>
      </c>
      <c r="D6420" s="6">
        <f t="shared" si="100"/>
        <v>44804</v>
      </c>
    </row>
    <row r="6421" spans="1:4" x14ac:dyDescent="0.25">
      <c r="A6421" s="6">
        <v>44791</v>
      </c>
      <c r="B6421">
        <v>7.3</v>
      </c>
      <c r="C6421">
        <v>7.04</v>
      </c>
      <c r="D6421" s="6">
        <f t="shared" si="100"/>
        <v>44804</v>
      </c>
    </row>
    <row r="6422" spans="1:4" x14ac:dyDescent="0.25">
      <c r="A6422" s="6">
        <v>44792</v>
      </c>
      <c r="B6422">
        <v>7.3</v>
      </c>
      <c r="C6422">
        <v>7.04</v>
      </c>
      <c r="D6422" s="6">
        <f t="shared" si="100"/>
        <v>44804</v>
      </c>
    </row>
    <row r="6423" spans="1:4" x14ac:dyDescent="0.25">
      <c r="A6423" s="6">
        <v>44795</v>
      </c>
      <c r="B6423">
        <v>7.3</v>
      </c>
      <c r="C6423">
        <v>7.06</v>
      </c>
      <c r="D6423" s="6">
        <f t="shared" si="100"/>
        <v>44804</v>
      </c>
    </row>
    <row r="6424" spans="1:4" x14ac:dyDescent="0.25">
      <c r="A6424" s="6">
        <v>44796</v>
      </c>
      <c r="B6424">
        <v>7.3</v>
      </c>
      <c r="C6424">
        <v>7.05</v>
      </c>
      <c r="D6424" s="6">
        <f t="shared" si="100"/>
        <v>44804</v>
      </c>
    </row>
    <row r="6425" spans="1:4" x14ac:dyDescent="0.25">
      <c r="A6425" s="6">
        <v>44797</v>
      </c>
      <c r="B6425">
        <v>7.3</v>
      </c>
      <c r="C6425">
        <v>7.06</v>
      </c>
      <c r="D6425" s="6">
        <f t="shared" si="100"/>
        <v>44804</v>
      </c>
    </row>
    <row r="6426" spans="1:4" x14ac:dyDescent="0.25">
      <c r="A6426" s="6">
        <v>44798</v>
      </c>
      <c r="B6426">
        <v>7.3</v>
      </c>
      <c r="C6426">
        <v>7.06</v>
      </c>
      <c r="D6426" s="6">
        <f t="shared" si="100"/>
        <v>44804</v>
      </c>
    </row>
    <row r="6427" spans="1:4" x14ac:dyDescent="0.25">
      <c r="A6427" s="6">
        <v>44799</v>
      </c>
      <c r="B6427">
        <v>7.3</v>
      </c>
      <c r="C6427">
        <v>7.07</v>
      </c>
      <c r="D6427" s="6">
        <f t="shared" si="100"/>
        <v>44804</v>
      </c>
    </row>
    <row r="6428" spans="1:4" x14ac:dyDescent="0.25">
      <c r="A6428" s="6">
        <v>44802</v>
      </c>
      <c r="B6428">
        <v>7.3</v>
      </c>
      <c r="C6428">
        <v>7.08</v>
      </c>
      <c r="D6428" s="6">
        <f t="shared" si="100"/>
        <v>44804</v>
      </c>
    </row>
    <row r="6429" spans="1:4" x14ac:dyDescent="0.25">
      <c r="A6429" s="6">
        <v>44803</v>
      </c>
      <c r="B6429">
        <v>7.3</v>
      </c>
      <c r="C6429">
        <v>7.1</v>
      </c>
      <c r="D6429" s="6">
        <f t="shared" si="100"/>
        <v>44804</v>
      </c>
    </row>
    <row r="6430" spans="1:4" x14ac:dyDescent="0.25">
      <c r="A6430" s="6">
        <v>44804</v>
      </c>
      <c r="B6430">
        <v>7.31</v>
      </c>
      <c r="C6430">
        <v>7.11</v>
      </c>
      <c r="D6430" s="6">
        <f t="shared" si="100"/>
        <v>44804</v>
      </c>
    </row>
    <row r="6431" spans="1:4" x14ac:dyDescent="0.25">
      <c r="A6431" s="6">
        <v>44805</v>
      </c>
      <c r="B6431">
        <v>7.34</v>
      </c>
      <c r="C6431">
        <v>7.14</v>
      </c>
      <c r="D6431" s="6">
        <f t="shared" si="100"/>
        <v>44834</v>
      </c>
    </row>
    <row r="6432" spans="1:4" x14ac:dyDescent="0.25">
      <c r="A6432" s="6">
        <v>44806</v>
      </c>
      <c r="B6432">
        <v>7.35</v>
      </c>
      <c r="C6432">
        <v>7.15</v>
      </c>
      <c r="D6432" s="6">
        <f t="shared" si="100"/>
        <v>44834</v>
      </c>
    </row>
    <row r="6433" spans="1:4" x14ac:dyDescent="0.25">
      <c r="A6433" s="6">
        <v>44809</v>
      </c>
      <c r="B6433">
        <v>7.36</v>
      </c>
      <c r="C6433">
        <v>7.16</v>
      </c>
      <c r="D6433" s="6">
        <f t="shared" si="100"/>
        <v>44834</v>
      </c>
    </row>
    <row r="6434" spans="1:4" x14ac:dyDescent="0.25">
      <c r="A6434" s="6">
        <v>44810</v>
      </c>
      <c r="B6434">
        <v>7.36</v>
      </c>
      <c r="C6434">
        <v>7.16</v>
      </c>
      <c r="D6434" s="6">
        <f t="shared" si="100"/>
        <v>44834</v>
      </c>
    </row>
    <row r="6435" spans="1:4" x14ac:dyDescent="0.25">
      <c r="A6435" s="6">
        <v>44811</v>
      </c>
      <c r="B6435">
        <v>7.36</v>
      </c>
      <c r="C6435">
        <v>7.16</v>
      </c>
      <c r="D6435" s="6">
        <f t="shared" si="100"/>
        <v>44834</v>
      </c>
    </row>
    <row r="6436" spans="1:4" x14ac:dyDescent="0.25">
      <c r="A6436" s="6">
        <v>44812</v>
      </c>
      <c r="B6436">
        <v>7.35</v>
      </c>
      <c r="C6436">
        <v>7.16</v>
      </c>
      <c r="D6436" s="6">
        <f t="shared" si="100"/>
        <v>44834</v>
      </c>
    </row>
    <row r="6437" spans="1:4" x14ac:dyDescent="0.25">
      <c r="A6437" s="6">
        <v>44813</v>
      </c>
      <c r="B6437">
        <v>7.35</v>
      </c>
      <c r="C6437">
        <v>7.15</v>
      </c>
      <c r="D6437" s="6">
        <f t="shared" si="100"/>
        <v>44834</v>
      </c>
    </row>
    <row r="6438" spans="1:4" x14ac:dyDescent="0.25">
      <c r="A6438" s="6">
        <v>44816</v>
      </c>
      <c r="B6438">
        <v>7.33</v>
      </c>
      <c r="C6438">
        <v>7.15</v>
      </c>
      <c r="D6438" s="6">
        <f t="shared" si="100"/>
        <v>44834</v>
      </c>
    </row>
    <row r="6439" spans="1:4" x14ac:dyDescent="0.25">
      <c r="A6439" s="6">
        <v>44817</v>
      </c>
      <c r="B6439">
        <v>7.32</v>
      </c>
      <c r="C6439">
        <v>7.15</v>
      </c>
      <c r="D6439" s="6">
        <f t="shared" si="100"/>
        <v>44834</v>
      </c>
    </row>
    <row r="6440" spans="1:4" x14ac:dyDescent="0.25">
      <c r="A6440" s="6">
        <v>44818</v>
      </c>
      <c r="B6440">
        <v>7.32</v>
      </c>
      <c r="C6440">
        <v>7.15</v>
      </c>
      <c r="D6440" s="6">
        <f t="shared" si="100"/>
        <v>44834</v>
      </c>
    </row>
    <row r="6441" spans="1:4" x14ac:dyDescent="0.25">
      <c r="A6441" s="6">
        <v>44819</v>
      </c>
      <c r="B6441">
        <v>7.32</v>
      </c>
      <c r="C6441">
        <v>7.15</v>
      </c>
      <c r="D6441" s="6">
        <f t="shared" si="100"/>
        <v>44834</v>
      </c>
    </row>
    <row r="6442" spans="1:4" x14ac:dyDescent="0.25">
      <c r="A6442" s="6">
        <v>44820</v>
      </c>
      <c r="B6442">
        <v>7.32</v>
      </c>
      <c r="C6442">
        <v>7.15</v>
      </c>
      <c r="D6442" s="6">
        <f t="shared" si="100"/>
        <v>44834</v>
      </c>
    </row>
    <row r="6443" spans="1:4" x14ac:dyDescent="0.25">
      <c r="A6443" s="6">
        <v>44823</v>
      </c>
      <c r="B6443">
        <v>7.32</v>
      </c>
      <c r="C6443">
        <v>7.15</v>
      </c>
      <c r="D6443" s="6">
        <f t="shared" si="100"/>
        <v>44834</v>
      </c>
    </row>
    <row r="6444" spans="1:4" x14ac:dyDescent="0.25">
      <c r="A6444" s="6">
        <v>44824</v>
      </c>
      <c r="B6444">
        <v>7.32</v>
      </c>
      <c r="C6444">
        <v>7.14</v>
      </c>
      <c r="D6444" s="6">
        <f t="shared" si="100"/>
        <v>44834</v>
      </c>
    </row>
    <row r="6445" spans="1:4" x14ac:dyDescent="0.25">
      <c r="A6445" s="6">
        <v>44825</v>
      </c>
      <c r="B6445">
        <v>7.32</v>
      </c>
      <c r="C6445">
        <v>7.15</v>
      </c>
      <c r="D6445" s="6">
        <f t="shared" si="100"/>
        <v>44834</v>
      </c>
    </row>
    <row r="6446" spans="1:4" x14ac:dyDescent="0.25">
      <c r="A6446" s="6">
        <v>44826</v>
      </c>
      <c r="B6446">
        <v>7.32</v>
      </c>
      <c r="C6446">
        <v>7.14</v>
      </c>
      <c r="D6446" s="6">
        <f t="shared" si="100"/>
        <v>44834</v>
      </c>
    </row>
    <row r="6447" spans="1:4" x14ac:dyDescent="0.25">
      <c r="A6447" s="6">
        <v>44827</v>
      </c>
      <c r="B6447">
        <v>7.32</v>
      </c>
      <c r="C6447">
        <v>7.15</v>
      </c>
      <c r="D6447" s="6">
        <f t="shared" si="100"/>
        <v>44834</v>
      </c>
    </row>
    <row r="6448" spans="1:4" x14ac:dyDescent="0.25">
      <c r="A6448" s="6">
        <v>44830</v>
      </c>
      <c r="B6448">
        <v>7.32</v>
      </c>
      <c r="C6448">
        <v>7.16</v>
      </c>
      <c r="D6448" s="6">
        <f t="shared" si="100"/>
        <v>44834</v>
      </c>
    </row>
    <row r="6449" spans="1:4" x14ac:dyDescent="0.25">
      <c r="A6449" s="6">
        <v>44831</v>
      </c>
      <c r="B6449">
        <v>7.32</v>
      </c>
      <c r="C6449">
        <v>7.16</v>
      </c>
      <c r="D6449" s="6">
        <f t="shared" si="100"/>
        <v>44834</v>
      </c>
    </row>
    <row r="6450" spans="1:4" x14ac:dyDescent="0.25">
      <c r="A6450" s="6">
        <v>44832</v>
      </c>
      <c r="B6450">
        <v>7.32</v>
      </c>
      <c r="C6450">
        <v>7.17</v>
      </c>
      <c r="D6450" s="6">
        <f t="shared" si="100"/>
        <v>44834</v>
      </c>
    </row>
    <row r="6451" spans="1:4" x14ac:dyDescent="0.25">
      <c r="A6451" s="6">
        <v>44833</v>
      </c>
      <c r="B6451">
        <v>7.32</v>
      </c>
      <c r="C6451">
        <v>7.18</v>
      </c>
      <c r="D6451" s="6">
        <f t="shared" si="100"/>
        <v>44834</v>
      </c>
    </row>
    <row r="6452" spans="1:4" x14ac:dyDescent="0.25">
      <c r="A6452" s="6">
        <v>44834</v>
      </c>
      <c r="B6452">
        <v>7.41</v>
      </c>
      <c r="C6452">
        <v>7.21</v>
      </c>
      <c r="D6452" s="6">
        <f t="shared" si="100"/>
        <v>44834</v>
      </c>
    </row>
    <row r="6453" spans="1:4" x14ac:dyDescent="0.25">
      <c r="A6453" s="6">
        <v>44837</v>
      </c>
      <c r="B6453">
        <v>7.43</v>
      </c>
      <c r="C6453">
        <v>7.28</v>
      </c>
      <c r="D6453" s="6">
        <f t="shared" si="100"/>
        <v>44865</v>
      </c>
    </row>
    <row r="6454" spans="1:4" x14ac:dyDescent="0.25">
      <c r="A6454" s="6">
        <v>44838</v>
      </c>
      <c r="B6454">
        <v>7.47</v>
      </c>
      <c r="C6454">
        <v>7.31</v>
      </c>
      <c r="D6454" s="6">
        <f t="shared" si="100"/>
        <v>44865</v>
      </c>
    </row>
    <row r="6455" spans="1:4" x14ac:dyDescent="0.25">
      <c r="A6455" s="6">
        <v>44839</v>
      </c>
      <c r="B6455">
        <v>7.49</v>
      </c>
      <c r="C6455">
        <v>7.33</v>
      </c>
      <c r="D6455" s="6">
        <f t="shared" si="100"/>
        <v>44865</v>
      </c>
    </row>
    <row r="6456" spans="1:4" x14ac:dyDescent="0.25">
      <c r="A6456" s="6">
        <v>44840</v>
      </c>
      <c r="B6456">
        <v>7.37</v>
      </c>
      <c r="C6456">
        <v>7.25</v>
      </c>
      <c r="D6456" s="6">
        <f t="shared" si="100"/>
        <v>44865</v>
      </c>
    </row>
    <row r="6457" spans="1:4" x14ac:dyDescent="0.25">
      <c r="A6457" s="6">
        <v>44841</v>
      </c>
      <c r="B6457">
        <v>7.34</v>
      </c>
      <c r="C6457">
        <v>7.19</v>
      </c>
      <c r="D6457" s="6">
        <f t="shared" si="100"/>
        <v>44865</v>
      </c>
    </row>
    <row r="6458" spans="1:4" x14ac:dyDescent="0.25">
      <c r="A6458" s="6">
        <v>44844</v>
      </c>
      <c r="B6458">
        <v>7.35</v>
      </c>
      <c r="C6458">
        <v>7.19</v>
      </c>
      <c r="D6458" s="6">
        <f t="shared" si="100"/>
        <v>44865</v>
      </c>
    </row>
    <row r="6459" spans="1:4" x14ac:dyDescent="0.25">
      <c r="A6459" s="6">
        <v>44845</v>
      </c>
      <c r="B6459">
        <v>7.35</v>
      </c>
      <c r="C6459">
        <v>7.2</v>
      </c>
      <c r="D6459" s="6">
        <f t="shared" si="100"/>
        <v>44865</v>
      </c>
    </row>
    <row r="6460" spans="1:4" x14ac:dyDescent="0.25">
      <c r="A6460" s="6">
        <v>44846</v>
      </c>
      <c r="B6460">
        <v>7.36</v>
      </c>
      <c r="C6460">
        <v>7.21</v>
      </c>
      <c r="D6460" s="6">
        <f t="shared" si="100"/>
        <v>44865</v>
      </c>
    </row>
    <row r="6461" spans="1:4" x14ac:dyDescent="0.25">
      <c r="A6461" s="6">
        <v>44847</v>
      </c>
      <c r="B6461">
        <v>7.43</v>
      </c>
      <c r="C6461">
        <v>7.28</v>
      </c>
      <c r="D6461" s="6">
        <f t="shared" si="100"/>
        <v>44865</v>
      </c>
    </row>
    <row r="6462" spans="1:4" x14ac:dyDescent="0.25">
      <c r="A6462" s="6">
        <v>44848</v>
      </c>
      <c r="B6462">
        <v>7.45</v>
      </c>
      <c r="C6462">
        <v>7.31</v>
      </c>
      <c r="D6462" s="6">
        <f t="shared" si="100"/>
        <v>44865</v>
      </c>
    </row>
    <row r="6463" spans="1:4" x14ac:dyDescent="0.25">
      <c r="A6463" s="6">
        <v>44851</v>
      </c>
      <c r="B6463">
        <v>7.47</v>
      </c>
      <c r="C6463">
        <v>7.33</v>
      </c>
      <c r="D6463" s="6">
        <f t="shared" si="100"/>
        <v>44865</v>
      </c>
    </row>
    <row r="6464" spans="1:4" x14ac:dyDescent="0.25">
      <c r="A6464" s="6">
        <v>44852</v>
      </c>
      <c r="B6464">
        <v>7.49</v>
      </c>
      <c r="C6464">
        <v>7.34</v>
      </c>
      <c r="D6464" s="6">
        <f t="shared" si="100"/>
        <v>44865</v>
      </c>
    </row>
    <row r="6465" spans="1:4" x14ac:dyDescent="0.25">
      <c r="A6465" s="6">
        <v>44853</v>
      </c>
      <c r="B6465">
        <v>7.55</v>
      </c>
      <c r="C6465">
        <v>7.36</v>
      </c>
      <c r="D6465" s="6">
        <f t="shared" si="100"/>
        <v>44865</v>
      </c>
    </row>
    <row r="6466" spans="1:4" x14ac:dyDescent="0.25">
      <c r="A6466" s="6">
        <v>44854</v>
      </c>
      <c r="B6466">
        <v>7.57</v>
      </c>
      <c r="C6466">
        <v>7.4</v>
      </c>
      <c r="D6466" s="6">
        <f t="shared" si="100"/>
        <v>44865</v>
      </c>
    </row>
    <row r="6467" spans="1:4" x14ac:dyDescent="0.25">
      <c r="A6467" s="6">
        <v>44855</v>
      </c>
      <c r="B6467">
        <v>7.62</v>
      </c>
      <c r="C6467">
        <v>7.43</v>
      </c>
      <c r="D6467" s="6">
        <f t="shared" ref="D6467:D6530" si="101">EOMONTH(A6467,0)</f>
        <v>44865</v>
      </c>
    </row>
    <row r="6468" spans="1:4" x14ac:dyDescent="0.25">
      <c r="A6468" s="6">
        <v>44858</v>
      </c>
      <c r="B6468">
        <v>7.65</v>
      </c>
      <c r="C6468">
        <v>7.44</v>
      </c>
      <c r="D6468" s="6">
        <f t="shared" si="101"/>
        <v>44865</v>
      </c>
    </row>
    <row r="6469" spans="1:4" x14ac:dyDescent="0.25">
      <c r="A6469" s="6">
        <v>44859</v>
      </c>
      <c r="B6469">
        <v>7.65</v>
      </c>
      <c r="C6469">
        <v>7.45</v>
      </c>
      <c r="D6469" s="6">
        <f t="shared" si="101"/>
        <v>44865</v>
      </c>
    </row>
    <row r="6470" spans="1:4" x14ac:dyDescent="0.25">
      <c r="A6470" s="6">
        <v>44860</v>
      </c>
      <c r="B6470">
        <v>7.65</v>
      </c>
      <c r="C6470">
        <v>7.43</v>
      </c>
      <c r="D6470" s="6">
        <f t="shared" si="101"/>
        <v>44865</v>
      </c>
    </row>
    <row r="6471" spans="1:4" x14ac:dyDescent="0.25">
      <c r="A6471" s="6">
        <v>44861</v>
      </c>
      <c r="B6471">
        <v>7.66</v>
      </c>
      <c r="C6471">
        <v>7.46</v>
      </c>
      <c r="D6471" s="6">
        <f t="shared" si="101"/>
        <v>44865</v>
      </c>
    </row>
    <row r="6472" spans="1:4" x14ac:dyDescent="0.25">
      <c r="A6472" s="6">
        <v>44862</v>
      </c>
      <c r="B6472">
        <v>7.68</v>
      </c>
      <c r="C6472">
        <v>7.48</v>
      </c>
      <c r="D6472" s="6">
        <f t="shared" si="101"/>
        <v>44865</v>
      </c>
    </row>
    <row r="6473" spans="1:4" x14ac:dyDescent="0.25">
      <c r="A6473" s="6">
        <v>44865</v>
      </c>
      <c r="B6473">
        <v>7.72</v>
      </c>
      <c r="C6473">
        <v>7.51</v>
      </c>
      <c r="D6473" s="6">
        <f t="shared" si="101"/>
        <v>44865</v>
      </c>
    </row>
    <row r="6474" spans="1:4" x14ac:dyDescent="0.25">
      <c r="A6474" s="6">
        <v>44867</v>
      </c>
      <c r="B6474">
        <v>7.74</v>
      </c>
      <c r="C6474">
        <v>7.53</v>
      </c>
      <c r="D6474" s="6">
        <f t="shared" si="101"/>
        <v>44895</v>
      </c>
    </row>
    <row r="6475" spans="1:4" x14ac:dyDescent="0.25">
      <c r="A6475" s="6">
        <v>44868</v>
      </c>
      <c r="B6475">
        <v>7.78</v>
      </c>
      <c r="C6475">
        <v>7.56</v>
      </c>
      <c r="D6475" s="6">
        <f t="shared" si="101"/>
        <v>44895</v>
      </c>
    </row>
    <row r="6476" spans="1:4" x14ac:dyDescent="0.25">
      <c r="A6476" s="6">
        <v>44869</v>
      </c>
      <c r="B6476">
        <v>7.8</v>
      </c>
      <c r="C6476">
        <v>7.59</v>
      </c>
      <c r="D6476" s="6">
        <f t="shared" si="101"/>
        <v>44895</v>
      </c>
    </row>
    <row r="6477" spans="1:4" x14ac:dyDescent="0.25">
      <c r="A6477" s="6">
        <v>44872</v>
      </c>
      <c r="B6477">
        <v>7.82</v>
      </c>
      <c r="C6477">
        <v>7.61</v>
      </c>
      <c r="D6477" s="6">
        <f t="shared" si="101"/>
        <v>44895</v>
      </c>
    </row>
    <row r="6478" spans="1:4" x14ac:dyDescent="0.25">
      <c r="A6478" s="6">
        <v>44873</v>
      </c>
      <c r="B6478">
        <v>7.8</v>
      </c>
      <c r="C6478">
        <v>7.59</v>
      </c>
      <c r="D6478" s="6">
        <f t="shared" si="101"/>
        <v>44895</v>
      </c>
    </row>
    <row r="6479" spans="1:4" x14ac:dyDescent="0.25">
      <c r="A6479" s="6">
        <v>44874</v>
      </c>
      <c r="B6479">
        <v>7.79</v>
      </c>
      <c r="C6479">
        <v>7.59</v>
      </c>
      <c r="D6479" s="6">
        <f t="shared" si="101"/>
        <v>44895</v>
      </c>
    </row>
    <row r="6480" spans="1:4" x14ac:dyDescent="0.25">
      <c r="A6480" s="6">
        <v>44875</v>
      </c>
      <c r="B6480">
        <v>7.69</v>
      </c>
      <c r="C6480">
        <v>7.5</v>
      </c>
      <c r="D6480" s="6">
        <f t="shared" si="101"/>
        <v>44895</v>
      </c>
    </row>
    <row r="6481" spans="1:4" x14ac:dyDescent="0.25">
      <c r="A6481" s="6">
        <v>44879</v>
      </c>
      <c r="B6481">
        <v>7.64</v>
      </c>
      <c r="C6481">
        <v>7.42</v>
      </c>
      <c r="D6481" s="6">
        <f t="shared" si="101"/>
        <v>44895</v>
      </c>
    </row>
    <row r="6482" spans="1:4" x14ac:dyDescent="0.25">
      <c r="A6482" s="6">
        <v>44880</v>
      </c>
      <c r="B6482">
        <v>7.62</v>
      </c>
      <c r="C6482">
        <v>7.42</v>
      </c>
      <c r="D6482" s="6">
        <f t="shared" si="101"/>
        <v>44895</v>
      </c>
    </row>
    <row r="6483" spans="1:4" x14ac:dyDescent="0.25">
      <c r="A6483" s="6">
        <v>44881</v>
      </c>
      <c r="B6483">
        <v>7.6</v>
      </c>
      <c r="C6483">
        <v>7.4</v>
      </c>
      <c r="D6483" s="6">
        <f t="shared" si="101"/>
        <v>44895</v>
      </c>
    </row>
    <row r="6484" spans="1:4" x14ac:dyDescent="0.25">
      <c r="A6484" s="6">
        <v>44882</v>
      </c>
      <c r="B6484">
        <v>7.59</v>
      </c>
      <c r="C6484">
        <v>7.39</v>
      </c>
      <c r="D6484" s="6">
        <f t="shared" si="101"/>
        <v>44895</v>
      </c>
    </row>
    <row r="6485" spans="1:4" x14ac:dyDescent="0.25">
      <c r="A6485" s="6">
        <v>44883</v>
      </c>
      <c r="B6485">
        <v>7.58</v>
      </c>
      <c r="C6485">
        <v>7.4</v>
      </c>
      <c r="D6485" s="6">
        <f t="shared" si="101"/>
        <v>44895</v>
      </c>
    </row>
    <row r="6486" spans="1:4" x14ac:dyDescent="0.25">
      <c r="A6486" s="6">
        <v>44886</v>
      </c>
      <c r="B6486">
        <v>7.56</v>
      </c>
      <c r="C6486">
        <v>7.37</v>
      </c>
      <c r="D6486" s="6">
        <f t="shared" si="101"/>
        <v>44895</v>
      </c>
    </row>
    <row r="6487" spans="1:4" x14ac:dyDescent="0.25">
      <c r="A6487" s="6">
        <v>44887</v>
      </c>
      <c r="B6487">
        <v>7.54</v>
      </c>
      <c r="C6487">
        <v>7.36</v>
      </c>
      <c r="D6487" s="6">
        <f t="shared" si="101"/>
        <v>44895</v>
      </c>
    </row>
    <row r="6488" spans="1:4" x14ac:dyDescent="0.25">
      <c r="A6488" s="6">
        <v>44888</v>
      </c>
      <c r="B6488">
        <v>7.53</v>
      </c>
      <c r="C6488">
        <v>7.34</v>
      </c>
      <c r="D6488" s="6">
        <f t="shared" si="101"/>
        <v>44895</v>
      </c>
    </row>
    <row r="6489" spans="1:4" x14ac:dyDescent="0.25">
      <c r="A6489" s="6">
        <v>44889</v>
      </c>
      <c r="B6489">
        <v>7.51</v>
      </c>
      <c r="C6489">
        <v>7.32</v>
      </c>
      <c r="D6489" s="6">
        <f t="shared" si="101"/>
        <v>44895</v>
      </c>
    </row>
    <row r="6490" spans="1:4" x14ac:dyDescent="0.25">
      <c r="A6490" s="6">
        <v>44890</v>
      </c>
      <c r="B6490">
        <v>7.5</v>
      </c>
      <c r="C6490">
        <v>7.31</v>
      </c>
      <c r="D6490" s="6">
        <f t="shared" si="101"/>
        <v>44895</v>
      </c>
    </row>
    <row r="6491" spans="1:4" x14ac:dyDescent="0.25">
      <c r="A6491" s="6">
        <v>44893</v>
      </c>
      <c r="B6491">
        <v>7.49</v>
      </c>
      <c r="C6491">
        <v>7.3</v>
      </c>
      <c r="D6491" s="6">
        <f t="shared" si="101"/>
        <v>44895</v>
      </c>
    </row>
    <row r="6492" spans="1:4" x14ac:dyDescent="0.25">
      <c r="A6492" s="6">
        <v>44894</v>
      </c>
      <c r="B6492">
        <v>7.49</v>
      </c>
      <c r="C6492">
        <v>7.31</v>
      </c>
      <c r="D6492" s="6">
        <f t="shared" si="101"/>
        <v>44895</v>
      </c>
    </row>
    <row r="6493" spans="1:4" x14ac:dyDescent="0.25">
      <c r="A6493" s="6">
        <v>44895</v>
      </c>
      <c r="B6493">
        <v>7.46</v>
      </c>
      <c r="C6493">
        <v>7.28</v>
      </c>
      <c r="D6493" s="6">
        <f t="shared" si="101"/>
        <v>44895</v>
      </c>
    </row>
    <row r="6494" spans="1:4" x14ac:dyDescent="0.25">
      <c r="A6494" s="6">
        <v>44896</v>
      </c>
      <c r="B6494">
        <v>7.46</v>
      </c>
      <c r="C6494">
        <v>7.25</v>
      </c>
      <c r="D6494" s="6">
        <f t="shared" si="101"/>
        <v>44926</v>
      </c>
    </row>
    <row r="6495" spans="1:4" x14ac:dyDescent="0.25">
      <c r="A6495" s="6">
        <v>44897</v>
      </c>
      <c r="B6495">
        <v>7.42</v>
      </c>
      <c r="C6495">
        <v>7.24</v>
      </c>
      <c r="D6495" s="6">
        <f t="shared" si="101"/>
        <v>44926</v>
      </c>
    </row>
    <row r="6496" spans="1:4" x14ac:dyDescent="0.25">
      <c r="A6496" s="6">
        <v>44900</v>
      </c>
      <c r="B6496">
        <v>7.4</v>
      </c>
      <c r="C6496">
        <v>7.22</v>
      </c>
      <c r="D6496" s="6">
        <f t="shared" si="101"/>
        <v>44926</v>
      </c>
    </row>
    <row r="6497" spans="1:4" x14ac:dyDescent="0.25">
      <c r="A6497" s="6">
        <v>44901</v>
      </c>
      <c r="B6497">
        <v>7.38</v>
      </c>
      <c r="C6497">
        <v>7.2</v>
      </c>
      <c r="D6497" s="6">
        <f t="shared" si="101"/>
        <v>44926</v>
      </c>
    </row>
    <row r="6498" spans="1:4" x14ac:dyDescent="0.25">
      <c r="A6498" s="6">
        <v>44902</v>
      </c>
      <c r="B6498">
        <v>7.36</v>
      </c>
      <c r="C6498">
        <v>7.19</v>
      </c>
      <c r="D6498" s="6">
        <f t="shared" si="101"/>
        <v>44926</v>
      </c>
    </row>
    <row r="6499" spans="1:4" x14ac:dyDescent="0.25">
      <c r="A6499" s="6">
        <v>44903</v>
      </c>
      <c r="B6499">
        <v>7.33</v>
      </c>
      <c r="C6499">
        <v>7.18</v>
      </c>
      <c r="D6499" s="6">
        <f t="shared" si="101"/>
        <v>44926</v>
      </c>
    </row>
    <row r="6500" spans="1:4" x14ac:dyDescent="0.25">
      <c r="A6500" s="6">
        <v>44904</v>
      </c>
      <c r="B6500">
        <v>7.3</v>
      </c>
      <c r="C6500">
        <v>7.16</v>
      </c>
      <c r="D6500" s="6">
        <f t="shared" si="101"/>
        <v>44926</v>
      </c>
    </row>
    <row r="6501" spans="1:4" x14ac:dyDescent="0.25">
      <c r="A6501" s="6">
        <v>44907</v>
      </c>
      <c r="B6501">
        <v>7.27</v>
      </c>
      <c r="C6501">
        <v>7.14</v>
      </c>
      <c r="D6501" s="6">
        <f t="shared" si="101"/>
        <v>44926</v>
      </c>
    </row>
    <row r="6502" spans="1:4" x14ac:dyDescent="0.25">
      <c r="A6502" s="6">
        <v>44908</v>
      </c>
      <c r="B6502">
        <v>7.24</v>
      </c>
      <c r="C6502">
        <v>7.1</v>
      </c>
      <c r="D6502" s="6">
        <f t="shared" si="101"/>
        <v>44926</v>
      </c>
    </row>
    <row r="6503" spans="1:4" x14ac:dyDescent="0.25">
      <c r="A6503" s="6">
        <v>44909</v>
      </c>
      <c r="B6503">
        <v>7.22</v>
      </c>
      <c r="C6503">
        <v>7.09</v>
      </c>
      <c r="D6503" s="6">
        <f t="shared" si="101"/>
        <v>44926</v>
      </c>
    </row>
    <row r="6504" spans="1:4" x14ac:dyDescent="0.25">
      <c r="A6504" s="6">
        <v>44910</v>
      </c>
      <c r="B6504">
        <v>7.21</v>
      </c>
      <c r="C6504">
        <v>7.08</v>
      </c>
      <c r="D6504" s="6">
        <f t="shared" si="101"/>
        <v>44926</v>
      </c>
    </row>
    <row r="6505" spans="1:4" x14ac:dyDescent="0.25">
      <c r="A6505" s="6">
        <v>44911</v>
      </c>
      <c r="B6505">
        <v>7.2</v>
      </c>
      <c r="C6505">
        <v>7.06</v>
      </c>
      <c r="D6505" s="6">
        <f t="shared" si="101"/>
        <v>44926</v>
      </c>
    </row>
    <row r="6506" spans="1:4" x14ac:dyDescent="0.25">
      <c r="A6506" s="6">
        <v>44914</v>
      </c>
      <c r="B6506">
        <v>7.19</v>
      </c>
      <c r="C6506">
        <v>7.06</v>
      </c>
      <c r="D6506" s="6">
        <f t="shared" si="101"/>
        <v>44926</v>
      </c>
    </row>
    <row r="6507" spans="1:4" x14ac:dyDescent="0.25">
      <c r="A6507" s="6">
        <v>44915</v>
      </c>
      <c r="B6507">
        <v>7.19</v>
      </c>
      <c r="C6507">
        <v>7.06</v>
      </c>
      <c r="D6507" s="6">
        <f t="shared" si="101"/>
        <v>44926</v>
      </c>
    </row>
    <row r="6508" spans="1:4" x14ac:dyDescent="0.25">
      <c r="A6508" s="6">
        <v>44916</v>
      </c>
      <c r="B6508">
        <v>7.18</v>
      </c>
      <c r="C6508">
        <v>7.05</v>
      </c>
      <c r="D6508" s="6">
        <f t="shared" si="101"/>
        <v>44926</v>
      </c>
    </row>
    <row r="6509" spans="1:4" x14ac:dyDescent="0.25">
      <c r="A6509" s="6">
        <v>44917</v>
      </c>
      <c r="B6509">
        <v>7.17</v>
      </c>
      <c r="C6509">
        <v>7.05</v>
      </c>
      <c r="D6509" s="6">
        <f t="shared" si="101"/>
        <v>44926</v>
      </c>
    </row>
    <row r="6510" spans="1:4" x14ac:dyDescent="0.25">
      <c r="A6510" s="6">
        <v>44918</v>
      </c>
      <c r="B6510">
        <v>7.16</v>
      </c>
      <c r="C6510">
        <v>7.04</v>
      </c>
      <c r="D6510" s="6">
        <f t="shared" si="101"/>
        <v>44926</v>
      </c>
    </row>
    <row r="6511" spans="1:4" x14ac:dyDescent="0.25">
      <c r="A6511" s="6">
        <v>44922</v>
      </c>
      <c r="B6511">
        <v>7.15</v>
      </c>
      <c r="C6511">
        <v>7.03</v>
      </c>
      <c r="D6511" s="6">
        <f t="shared" si="101"/>
        <v>44926</v>
      </c>
    </row>
    <row r="6512" spans="1:4" x14ac:dyDescent="0.25">
      <c r="A6512" s="6">
        <v>44923</v>
      </c>
      <c r="B6512">
        <v>7.15</v>
      </c>
      <c r="C6512">
        <v>7.03</v>
      </c>
      <c r="D6512" s="6">
        <f t="shared" si="101"/>
        <v>44926</v>
      </c>
    </row>
    <row r="6513" spans="1:4" x14ac:dyDescent="0.25">
      <c r="A6513" s="6">
        <v>44924</v>
      </c>
      <c r="B6513">
        <v>7.14</v>
      </c>
      <c r="C6513">
        <v>7.02</v>
      </c>
      <c r="D6513" s="6">
        <f t="shared" si="101"/>
        <v>44926</v>
      </c>
    </row>
    <row r="6514" spans="1:4" x14ac:dyDescent="0.25">
      <c r="A6514" s="6">
        <v>44925</v>
      </c>
      <c r="B6514">
        <v>7.14</v>
      </c>
      <c r="C6514">
        <v>7.02</v>
      </c>
      <c r="D6514" s="6">
        <f t="shared" si="101"/>
        <v>44926</v>
      </c>
    </row>
    <row r="6515" spans="1:4" x14ac:dyDescent="0.25">
      <c r="A6515" s="6">
        <v>44928</v>
      </c>
      <c r="B6515">
        <v>7.14</v>
      </c>
      <c r="C6515">
        <v>7.01</v>
      </c>
      <c r="D6515" s="6">
        <f t="shared" si="101"/>
        <v>44957</v>
      </c>
    </row>
    <row r="6516" spans="1:4" x14ac:dyDescent="0.25">
      <c r="A6516" s="6">
        <v>44929</v>
      </c>
      <c r="B6516">
        <v>7.13</v>
      </c>
      <c r="C6516">
        <v>7.01</v>
      </c>
      <c r="D6516" s="6">
        <f t="shared" si="101"/>
        <v>44957</v>
      </c>
    </row>
    <row r="6517" spans="1:4" x14ac:dyDescent="0.25">
      <c r="A6517" s="6">
        <v>44930</v>
      </c>
      <c r="B6517">
        <v>7.12</v>
      </c>
      <c r="C6517">
        <v>7</v>
      </c>
      <c r="D6517" s="6">
        <f t="shared" si="101"/>
        <v>44957</v>
      </c>
    </row>
    <row r="6518" spans="1:4" x14ac:dyDescent="0.25">
      <c r="A6518" s="6">
        <v>44931</v>
      </c>
      <c r="B6518">
        <v>7.11</v>
      </c>
      <c r="C6518">
        <v>6.99</v>
      </c>
      <c r="D6518" s="6">
        <f t="shared" si="101"/>
        <v>44957</v>
      </c>
    </row>
    <row r="6519" spans="1:4" x14ac:dyDescent="0.25">
      <c r="A6519" s="6">
        <v>44935</v>
      </c>
      <c r="B6519">
        <v>7.08</v>
      </c>
      <c r="C6519">
        <v>6.96</v>
      </c>
      <c r="D6519" s="6">
        <f t="shared" si="101"/>
        <v>44957</v>
      </c>
    </row>
    <row r="6520" spans="1:4" x14ac:dyDescent="0.25">
      <c r="A6520" s="6">
        <v>44936</v>
      </c>
      <c r="B6520">
        <v>7.07</v>
      </c>
      <c r="C6520">
        <v>6.99</v>
      </c>
      <c r="D6520" s="6">
        <f t="shared" si="101"/>
        <v>44957</v>
      </c>
    </row>
    <row r="6521" spans="1:4" x14ac:dyDescent="0.25">
      <c r="A6521" s="6">
        <v>44937</v>
      </c>
      <c r="B6521">
        <v>7.06</v>
      </c>
      <c r="C6521">
        <v>6.95</v>
      </c>
      <c r="D6521" s="6">
        <f t="shared" si="101"/>
        <v>44957</v>
      </c>
    </row>
    <row r="6522" spans="1:4" x14ac:dyDescent="0.25">
      <c r="A6522" s="6">
        <v>44938</v>
      </c>
      <c r="B6522">
        <v>7.05</v>
      </c>
      <c r="C6522">
        <v>6.95</v>
      </c>
      <c r="D6522" s="6">
        <f t="shared" si="101"/>
        <v>44957</v>
      </c>
    </row>
    <row r="6523" spans="1:4" x14ac:dyDescent="0.25">
      <c r="A6523" s="6">
        <v>44939</v>
      </c>
      <c r="B6523">
        <v>7.02</v>
      </c>
      <c r="C6523">
        <v>6.92</v>
      </c>
      <c r="D6523" s="6">
        <f t="shared" si="101"/>
        <v>44957</v>
      </c>
    </row>
    <row r="6524" spans="1:4" x14ac:dyDescent="0.25">
      <c r="A6524" s="6">
        <v>44942</v>
      </c>
      <c r="B6524">
        <v>7.01</v>
      </c>
      <c r="C6524">
        <v>6.92</v>
      </c>
      <c r="D6524" s="6">
        <f t="shared" si="101"/>
        <v>44957</v>
      </c>
    </row>
    <row r="6525" spans="1:4" x14ac:dyDescent="0.25">
      <c r="A6525" s="6">
        <v>44943</v>
      </c>
      <c r="B6525">
        <v>7.01</v>
      </c>
      <c r="C6525">
        <v>6.93</v>
      </c>
      <c r="D6525" s="6">
        <f t="shared" si="101"/>
        <v>44957</v>
      </c>
    </row>
    <row r="6526" spans="1:4" x14ac:dyDescent="0.25">
      <c r="A6526" s="6">
        <v>44944</v>
      </c>
      <c r="B6526">
        <v>7</v>
      </c>
      <c r="C6526">
        <v>6.91</v>
      </c>
      <c r="D6526" s="6">
        <f t="shared" si="101"/>
        <v>44957</v>
      </c>
    </row>
    <row r="6527" spans="1:4" x14ac:dyDescent="0.25">
      <c r="A6527" s="6">
        <v>44945</v>
      </c>
      <c r="B6527">
        <v>6.99</v>
      </c>
      <c r="C6527">
        <v>6.93</v>
      </c>
      <c r="D6527" s="6">
        <f t="shared" si="101"/>
        <v>44957</v>
      </c>
    </row>
    <row r="6528" spans="1:4" x14ac:dyDescent="0.25">
      <c r="A6528" s="6">
        <v>44946</v>
      </c>
      <c r="B6528">
        <v>6.99</v>
      </c>
      <c r="C6528">
        <v>6.92</v>
      </c>
      <c r="D6528" s="6">
        <f t="shared" si="101"/>
        <v>44957</v>
      </c>
    </row>
    <row r="6529" spans="1:4" x14ac:dyDescent="0.25">
      <c r="A6529" s="6">
        <v>44949</v>
      </c>
      <c r="B6529">
        <v>6.99</v>
      </c>
      <c r="C6529">
        <v>6.91</v>
      </c>
      <c r="D6529" s="6">
        <f t="shared" si="101"/>
        <v>44957</v>
      </c>
    </row>
    <row r="6530" spans="1:4" x14ac:dyDescent="0.25">
      <c r="A6530" s="6">
        <v>44950</v>
      </c>
      <c r="B6530">
        <v>6.99</v>
      </c>
      <c r="C6530">
        <v>6.93</v>
      </c>
      <c r="D6530" s="6">
        <f t="shared" si="101"/>
        <v>44957</v>
      </c>
    </row>
    <row r="6531" spans="1:4" x14ac:dyDescent="0.25">
      <c r="A6531" s="6">
        <v>44951</v>
      </c>
      <c r="B6531">
        <v>6.99</v>
      </c>
      <c r="C6531">
        <v>6.93</v>
      </c>
      <c r="D6531" s="6">
        <f t="shared" ref="D6531:D6594" si="102">EOMONTH(A6531,0)</f>
        <v>44957</v>
      </c>
    </row>
    <row r="6532" spans="1:4" x14ac:dyDescent="0.25">
      <c r="A6532" s="6">
        <v>44952</v>
      </c>
      <c r="B6532">
        <v>6.99</v>
      </c>
      <c r="C6532">
        <v>6.95</v>
      </c>
      <c r="D6532" s="6">
        <f t="shared" si="102"/>
        <v>44957</v>
      </c>
    </row>
    <row r="6533" spans="1:4" x14ac:dyDescent="0.25">
      <c r="A6533" s="6">
        <v>44953</v>
      </c>
      <c r="B6533">
        <v>6.99</v>
      </c>
      <c r="C6533">
        <v>6.94</v>
      </c>
      <c r="D6533" s="6">
        <f t="shared" si="102"/>
        <v>44957</v>
      </c>
    </row>
    <row r="6534" spans="1:4" x14ac:dyDescent="0.25">
      <c r="A6534" s="6">
        <v>44956</v>
      </c>
      <c r="B6534">
        <v>6.99</v>
      </c>
      <c r="C6534">
        <v>6.95</v>
      </c>
      <c r="D6534" s="6">
        <f t="shared" si="102"/>
        <v>44957</v>
      </c>
    </row>
    <row r="6535" spans="1:4" x14ac:dyDescent="0.25">
      <c r="A6535" s="6">
        <v>44957</v>
      </c>
      <c r="B6535">
        <v>6.99</v>
      </c>
      <c r="C6535">
        <v>6.95</v>
      </c>
      <c r="D6535" s="6">
        <f t="shared" si="102"/>
        <v>44957</v>
      </c>
    </row>
    <row r="6536" spans="1:4" x14ac:dyDescent="0.25">
      <c r="A6536" s="6">
        <v>44958</v>
      </c>
      <c r="B6536">
        <v>6.99</v>
      </c>
      <c r="C6536">
        <v>6.95</v>
      </c>
      <c r="D6536" s="6">
        <f t="shared" si="102"/>
        <v>44985</v>
      </c>
    </row>
    <row r="6537" spans="1:4" x14ac:dyDescent="0.25">
      <c r="A6537" s="6">
        <v>44959</v>
      </c>
      <c r="B6537">
        <v>6.99</v>
      </c>
      <c r="C6537">
        <v>6.93</v>
      </c>
      <c r="D6537" s="6">
        <f t="shared" si="102"/>
        <v>44985</v>
      </c>
    </row>
    <row r="6538" spans="1:4" x14ac:dyDescent="0.25">
      <c r="A6538" s="6">
        <v>44960</v>
      </c>
      <c r="B6538">
        <v>6.99</v>
      </c>
      <c r="C6538">
        <v>6.92</v>
      </c>
      <c r="D6538" s="6">
        <f t="shared" si="102"/>
        <v>44985</v>
      </c>
    </row>
    <row r="6539" spans="1:4" x14ac:dyDescent="0.25">
      <c r="A6539" s="6">
        <v>44963</v>
      </c>
      <c r="B6539">
        <v>6.99</v>
      </c>
      <c r="C6539">
        <v>6.91</v>
      </c>
      <c r="D6539" s="6">
        <f t="shared" si="102"/>
        <v>44985</v>
      </c>
    </row>
    <row r="6540" spans="1:4" x14ac:dyDescent="0.25">
      <c r="A6540" s="6">
        <v>44964</v>
      </c>
      <c r="B6540">
        <v>6.99</v>
      </c>
      <c r="C6540">
        <v>6.92</v>
      </c>
      <c r="D6540" s="6">
        <f t="shared" si="102"/>
        <v>44985</v>
      </c>
    </row>
    <row r="6541" spans="1:4" x14ac:dyDescent="0.25">
      <c r="A6541" s="6">
        <v>44965</v>
      </c>
      <c r="B6541">
        <v>6.99</v>
      </c>
      <c r="C6541">
        <v>6.94</v>
      </c>
      <c r="D6541" s="6">
        <f t="shared" si="102"/>
        <v>44985</v>
      </c>
    </row>
    <row r="6542" spans="1:4" x14ac:dyDescent="0.25">
      <c r="A6542" s="6">
        <v>44966</v>
      </c>
      <c r="B6542">
        <v>6.99</v>
      </c>
      <c r="C6542">
        <v>6.94</v>
      </c>
      <c r="D6542" s="6">
        <f t="shared" si="102"/>
        <v>44985</v>
      </c>
    </row>
    <row r="6543" spans="1:4" x14ac:dyDescent="0.25">
      <c r="A6543" s="6">
        <v>44967</v>
      </c>
      <c r="B6543">
        <v>6.99</v>
      </c>
      <c r="C6543">
        <v>6.93</v>
      </c>
      <c r="D6543" s="6">
        <f t="shared" si="102"/>
        <v>44985</v>
      </c>
    </row>
    <row r="6544" spans="1:4" x14ac:dyDescent="0.25">
      <c r="A6544" s="6">
        <v>44970</v>
      </c>
      <c r="B6544">
        <v>6.99</v>
      </c>
      <c r="C6544">
        <v>6.92</v>
      </c>
      <c r="D6544" s="6">
        <f t="shared" si="102"/>
        <v>44985</v>
      </c>
    </row>
    <row r="6545" spans="1:4" x14ac:dyDescent="0.25">
      <c r="A6545" s="6">
        <v>44971</v>
      </c>
      <c r="B6545">
        <v>7</v>
      </c>
      <c r="C6545">
        <v>6.93</v>
      </c>
      <c r="D6545" s="6">
        <f t="shared" si="102"/>
        <v>44985</v>
      </c>
    </row>
    <row r="6546" spans="1:4" x14ac:dyDescent="0.25">
      <c r="A6546" s="6">
        <v>44972</v>
      </c>
      <c r="B6546">
        <v>7</v>
      </c>
      <c r="C6546">
        <v>6.93</v>
      </c>
      <c r="D6546" s="6">
        <f t="shared" si="102"/>
        <v>44985</v>
      </c>
    </row>
    <row r="6547" spans="1:4" x14ac:dyDescent="0.25">
      <c r="A6547" s="6">
        <v>44973</v>
      </c>
      <c r="B6547">
        <v>7</v>
      </c>
      <c r="C6547">
        <v>6.94</v>
      </c>
      <c r="D6547" s="6">
        <f t="shared" si="102"/>
        <v>44985</v>
      </c>
    </row>
    <row r="6548" spans="1:4" x14ac:dyDescent="0.25">
      <c r="A6548" s="6">
        <v>44974</v>
      </c>
      <c r="B6548">
        <v>7</v>
      </c>
      <c r="C6548">
        <v>6.93</v>
      </c>
      <c r="D6548" s="6">
        <f t="shared" si="102"/>
        <v>44985</v>
      </c>
    </row>
    <row r="6549" spans="1:4" x14ac:dyDescent="0.25">
      <c r="A6549" s="6">
        <v>44977</v>
      </c>
      <c r="B6549">
        <v>7</v>
      </c>
      <c r="C6549">
        <v>6.96</v>
      </c>
      <c r="D6549" s="6">
        <f t="shared" si="102"/>
        <v>44985</v>
      </c>
    </row>
    <row r="6550" spans="1:4" x14ac:dyDescent="0.25">
      <c r="A6550" s="6">
        <v>44978</v>
      </c>
      <c r="B6550">
        <v>7</v>
      </c>
      <c r="C6550">
        <v>6.94</v>
      </c>
      <c r="D6550" s="6">
        <f t="shared" si="102"/>
        <v>44985</v>
      </c>
    </row>
    <row r="6551" spans="1:4" x14ac:dyDescent="0.25">
      <c r="A6551" s="6">
        <v>44979</v>
      </c>
      <c r="B6551">
        <v>7</v>
      </c>
      <c r="C6551">
        <v>6.94</v>
      </c>
      <c r="D6551" s="6">
        <f t="shared" si="102"/>
        <v>44985</v>
      </c>
    </row>
    <row r="6552" spans="1:4" x14ac:dyDescent="0.25">
      <c r="A6552" s="6">
        <v>44980</v>
      </c>
      <c r="B6552">
        <v>7</v>
      </c>
      <c r="C6552">
        <v>6.94</v>
      </c>
      <c r="D6552" s="6">
        <f t="shared" si="102"/>
        <v>44985</v>
      </c>
    </row>
    <row r="6553" spans="1:4" x14ac:dyDescent="0.25">
      <c r="A6553" s="6">
        <v>44981</v>
      </c>
      <c r="B6553">
        <v>7</v>
      </c>
      <c r="C6553">
        <v>6.94</v>
      </c>
      <c r="D6553" s="6">
        <f t="shared" si="102"/>
        <v>44985</v>
      </c>
    </row>
    <row r="6554" spans="1:4" x14ac:dyDescent="0.25">
      <c r="A6554" s="6">
        <v>44984</v>
      </c>
      <c r="B6554">
        <v>7</v>
      </c>
      <c r="C6554">
        <v>6.94</v>
      </c>
      <c r="D6554" s="6">
        <f t="shared" si="102"/>
        <v>44985</v>
      </c>
    </row>
    <row r="6555" spans="1:4" x14ac:dyDescent="0.25">
      <c r="A6555" s="6">
        <v>44985</v>
      </c>
      <c r="B6555">
        <v>7</v>
      </c>
      <c r="C6555">
        <v>6.94</v>
      </c>
      <c r="D6555" s="6">
        <f t="shared" si="102"/>
        <v>44985</v>
      </c>
    </row>
    <row r="6556" spans="1:4" x14ac:dyDescent="0.25">
      <c r="A6556" s="6">
        <v>44986</v>
      </c>
      <c r="B6556">
        <v>7</v>
      </c>
      <c r="C6556">
        <v>6.94</v>
      </c>
      <c r="D6556" s="6">
        <f t="shared" si="102"/>
        <v>45016</v>
      </c>
    </row>
    <row r="6557" spans="1:4" x14ac:dyDescent="0.25">
      <c r="A6557" s="6">
        <v>44987</v>
      </c>
      <c r="B6557">
        <v>7</v>
      </c>
      <c r="C6557">
        <v>6.94</v>
      </c>
      <c r="D6557" s="6">
        <f t="shared" si="102"/>
        <v>45016</v>
      </c>
    </row>
    <row r="6558" spans="1:4" x14ac:dyDescent="0.25">
      <c r="A6558" s="6">
        <v>44988</v>
      </c>
      <c r="B6558">
        <v>7</v>
      </c>
      <c r="C6558">
        <v>6.95</v>
      </c>
      <c r="D6558" s="6">
        <f t="shared" si="102"/>
        <v>45016</v>
      </c>
    </row>
    <row r="6559" spans="1:4" x14ac:dyDescent="0.25">
      <c r="A6559" s="6">
        <v>44991</v>
      </c>
      <c r="B6559">
        <v>7</v>
      </c>
      <c r="C6559">
        <v>6.94</v>
      </c>
      <c r="D6559" s="6">
        <f t="shared" si="102"/>
        <v>45016</v>
      </c>
    </row>
    <row r="6560" spans="1:4" x14ac:dyDescent="0.25">
      <c r="A6560" s="6">
        <v>44992</v>
      </c>
      <c r="B6560">
        <v>7</v>
      </c>
      <c r="C6560">
        <v>6.94</v>
      </c>
      <c r="D6560" s="6">
        <f t="shared" si="102"/>
        <v>45016</v>
      </c>
    </row>
    <row r="6561" spans="1:4" x14ac:dyDescent="0.25">
      <c r="A6561" s="6">
        <v>44993</v>
      </c>
      <c r="B6561">
        <v>7</v>
      </c>
      <c r="C6561">
        <v>6.93</v>
      </c>
      <c r="D6561" s="6">
        <f t="shared" si="102"/>
        <v>45016</v>
      </c>
    </row>
    <row r="6562" spans="1:4" x14ac:dyDescent="0.25">
      <c r="A6562" s="6">
        <v>44994</v>
      </c>
      <c r="B6562">
        <v>7</v>
      </c>
      <c r="C6562">
        <v>6.93</v>
      </c>
      <c r="D6562" s="6">
        <f t="shared" si="102"/>
        <v>45016</v>
      </c>
    </row>
    <row r="6563" spans="1:4" x14ac:dyDescent="0.25">
      <c r="A6563" s="6">
        <v>44995</v>
      </c>
      <c r="B6563">
        <v>7</v>
      </c>
      <c r="C6563">
        <v>6.93</v>
      </c>
      <c r="D6563" s="6">
        <f t="shared" si="102"/>
        <v>45016</v>
      </c>
    </row>
    <row r="6564" spans="1:4" x14ac:dyDescent="0.25">
      <c r="A6564" s="6">
        <v>44998</v>
      </c>
      <c r="B6564">
        <v>6.99</v>
      </c>
      <c r="C6564">
        <v>6.92</v>
      </c>
      <c r="D6564" s="6">
        <f t="shared" si="102"/>
        <v>45016</v>
      </c>
    </row>
    <row r="6565" spans="1:4" x14ac:dyDescent="0.25">
      <c r="A6565" s="6">
        <v>44999</v>
      </c>
      <c r="B6565">
        <v>6.99</v>
      </c>
      <c r="C6565">
        <v>6.93</v>
      </c>
      <c r="D6565" s="6">
        <f t="shared" si="102"/>
        <v>45016</v>
      </c>
    </row>
    <row r="6566" spans="1:4" x14ac:dyDescent="0.25">
      <c r="A6566" s="6">
        <v>45000</v>
      </c>
      <c r="B6566">
        <v>6.98</v>
      </c>
      <c r="C6566">
        <v>6.92</v>
      </c>
      <c r="D6566" s="6">
        <f t="shared" si="102"/>
        <v>45016</v>
      </c>
    </row>
    <row r="6567" spans="1:4" x14ac:dyDescent="0.25">
      <c r="A6567" s="6">
        <v>45001</v>
      </c>
      <c r="B6567">
        <v>6.98</v>
      </c>
      <c r="C6567">
        <v>6.92</v>
      </c>
      <c r="D6567" s="6">
        <f t="shared" si="102"/>
        <v>45016</v>
      </c>
    </row>
    <row r="6568" spans="1:4" x14ac:dyDescent="0.25">
      <c r="A6568" s="6">
        <v>45002</v>
      </c>
      <c r="B6568">
        <v>6.97</v>
      </c>
      <c r="C6568">
        <v>6.9</v>
      </c>
      <c r="D6568" s="6">
        <f t="shared" si="102"/>
        <v>45016</v>
      </c>
    </row>
    <row r="6569" spans="1:4" x14ac:dyDescent="0.25">
      <c r="A6569" s="6">
        <v>45005</v>
      </c>
      <c r="B6569">
        <v>6.96</v>
      </c>
      <c r="C6569">
        <v>6.9</v>
      </c>
      <c r="D6569" s="6">
        <f t="shared" si="102"/>
        <v>45016</v>
      </c>
    </row>
    <row r="6570" spans="1:4" x14ac:dyDescent="0.25">
      <c r="A6570" s="6">
        <v>45006</v>
      </c>
      <c r="B6570">
        <v>6.96</v>
      </c>
      <c r="C6570">
        <v>6.9</v>
      </c>
      <c r="D6570" s="6">
        <f t="shared" si="102"/>
        <v>45016</v>
      </c>
    </row>
    <row r="6571" spans="1:4" x14ac:dyDescent="0.25">
      <c r="A6571" s="6">
        <v>45007</v>
      </c>
      <c r="B6571">
        <v>6.95</v>
      </c>
      <c r="C6571">
        <v>6.9</v>
      </c>
      <c r="D6571" s="6">
        <f t="shared" si="102"/>
        <v>45016</v>
      </c>
    </row>
    <row r="6572" spans="1:4" x14ac:dyDescent="0.25">
      <c r="A6572" s="6">
        <v>45008</v>
      </c>
      <c r="B6572">
        <v>6.95</v>
      </c>
      <c r="C6572">
        <v>6.9</v>
      </c>
      <c r="D6572" s="6">
        <f t="shared" si="102"/>
        <v>45016</v>
      </c>
    </row>
    <row r="6573" spans="1:4" x14ac:dyDescent="0.25">
      <c r="A6573" s="6">
        <v>45009</v>
      </c>
      <c r="B6573">
        <v>6.95</v>
      </c>
      <c r="C6573">
        <v>6.9</v>
      </c>
      <c r="D6573" s="6">
        <f t="shared" si="102"/>
        <v>45016</v>
      </c>
    </row>
    <row r="6574" spans="1:4" x14ac:dyDescent="0.25">
      <c r="A6574" s="6">
        <v>45012</v>
      </c>
      <c r="B6574">
        <v>6.95</v>
      </c>
      <c r="C6574">
        <v>6.9</v>
      </c>
      <c r="D6574" s="6">
        <f t="shared" si="102"/>
        <v>45016</v>
      </c>
    </row>
    <row r="6575" spans="1:4" x14ac:dyDescent="0.25">
      <c r="A6575" s="6">
        <v>45013</v>
      </c>
      <c r="B6575">
        <v>6.95</v>
      </c>
      <c r="C6575">
        <v>6.9</v>
      </c>
      <c r="D6575" s="6">
        <f t="shared" si="102"/>
        <v>45016</v>
      </c>
    </row>
    <row r="6576" spans="1:4" x14ac:dyDescent="0.25">
      <c r="A6576" s="6">
        <v>45014</v>
      </c>
      <c r="B6576">
        <v>6.96</v>
      </c>
      <c r="C6576">
        <v>6.9</v>
      </c>
      <c r="D6576" s="6">
        <f t="shared" si="102"/>
        <v>45016</v>
      </c>
    </row>
    <row r="6577" spans="1:4" x14ac:dyDescent="0.25">
      <c r="A6577" s="6">
        <v>45015</v>
      </c>
      <c r="B6577">
        <v>6.95</v>
      </c>
      <c r="C6577">
        <v>6.9</v>
      </c>
      <c r="D6577" s="6">
        <f t="shared" si="102"/>
        <v>45016</v>
      </c>
    </row>
    <row r="6578" spans="1:4" x14ac:dyDescent="0.25">
      <c r="A6578" s="6">
        <v>45016</v>
      </c>
      <c r="B6578">
        <v>6.95</v>
      </c>
      <c r="C6578">
        <v>6.89</v>
      </c>
      <c r="D6578" s="6">
        <f t="shared" si="102"/>
        <v>45016</v>
      </c>
    </row>
    <row r="6579" spans="1:4" x14ac:dyDescent="0.25">
      <c r="A6579" s="6">
        <v>45019</v>
      </c>
      <c r="B6579">
        <v>6.95</v>
      </c>
      <c r="C6579">
        <v>6.9</v>
      </c>
      <c r="D6579" s="6">
        <f t="shared" si="102"/>
        <v>45046</v>
      </c>
    </row>
    <row r="6580" spans="1:4" x14ac:dyDescent="0.25">
      <c r="A6580" s="6">
        <v>45020</v>
      </c>
      <c r="B6580">
        <v>6.95</v>
      </c>
      <c r="C6580">
        <v>6.9</v>
      </c>
      <c r="D6580" s="6">
        <f t="shared" si="102"/>
        <v>45046</v>
      </c>
    </row>
    <row r="6581" spans="1:4" x14ac:dyDescent="0.25">
      <c r="A6581" s="6">
        <v>45021</v>
      </c>
      <c r="B6581">
        <v>6.95</v>
      </c>
      <c r="C6581">
        <v>6.9</v>
      </c>
      <c r="D6581" s="6">
        <f t="shared" si="102"/>
        <v>45046</v>
      </c>
    </row>
    <row r="6582" spans="1:4" x14ac:dyDescent="0.25">
      <c r="A6582" s="6">
        <v>45022</v>
      </c>
      <c r="B6582">
        <v>6.95</v>
      </c>
      <c r="C6582">
        <v>6.9</v>
      </c>
      <c r="D6582" s="6">
        <f t="shared" si="102"/>
        <v>45046</v>
      </c>
    </row>
    <row r="6583" spans="1:4" x14ac:dyDescent="0.25">
      <c r="A6583" s="6">
        <v>45023</v>
      </c>
      <c r="B6583">
        <v>6.95</v>
      </c>
      <c r="C6583">
        <v>6.9</v>
      </c>
      <c r="D6583" s="6">
        <f t="shared" si="102"/>
        <v>45046</v>
      </c>
    </row>
    <row r="6584" spans="1:4" x14ac:dyDescent="0.25">
      <c r="A6584" s="6">
        <v>45027</v>
      </c>
      <c r="B6584">
        <v>6.95</v>
      </c>
      <c r="C6584">
        <v>6.9</v>
      </c>
      <c r="D6584" s="6">
        <f t="shared" si="102"/>
        <v>45046</v>
      </c>
    </row>
    <row r="6585" spans="1:4" x14ac:dyDescent="0.25">
      <c r="A6585" s="6">
        <v>45028</v>
      </c>
      <c r="B6585">
        <v>6.95</v>
      </c>
      <c r="C6585">
        <v>6.9</v>
      </c>
      <c r="D6585" s="6">
        <f t="shared" si="102"/>
        <v>45046</v>
      </c>
    </row>
    <row r="6586" spans="1:4" x14ac:dyDescent="0.25">
      <c r="A6586" s="6">
        <v>45029</v>
      </c>
      <c r="B6586">
        <v>6.95</v>
      </c>
      <c r="C6586">
        <v>6.9</v>
      </c>
      <c r="D6586" s="6">
        <f t="shared" si="102"/>
        <v>45046</v>
      </c>
    </row>
    <row r="6587" spans="1:4" x14ac:dyDescent="0.25">
      <c r="A6587" s="6">
        <v>45030</v>
      </c>
      <c r="B6587">
        <v>6.95</v>
      </c>
      <c r="C6587">
        <v>6.9</v>
      </c>
      <c r="D6587" s="6">
        <f t="shared" si="102"/>
        <v>45046</v>
      </c>
    </row>
    <row r="6588" spans="1:4" x14ac:dyDescent="0.25">
      <c r="A6588" s="6">
        <v>45033</v>
      </c>
      <c r="B6588">
        <v>6.95</v>
      </c>
      <c r="C6588">
        <v>6.9</v>
      </c>
      <c r="D6588" s="6">
        <f t="shared" si="102"/>
        <v>45046</v>
      </c>
    </row>
    <row r="6589" spans="1:4" x14ac:dyDescent="0.25">
      <c r="A6589" s="6">
        <v>45034</v>
      </c>
      <c r="B6589">
        <v>6.95</v>
      </c>
      <c r="C6589">
        <v>6.9</v>
      </c>
      <c r="D6589" s="6">
        <f t="shared" si="102"/>
        <v>45046</v>
      </c>
    </row>
    <row r="6590" spans="1:4" x14ac:dyDescent="0.25">
      <c r="A6590" s="6">
        <v>45035</v>
      </c>
      <c r="B6590">
        <v>6.95</v>
      </c>
      <c r="C6590">
        <v>6.9</v>
      </c>
      <c r="D6590" s="6">
        <f t="shared" si="102"/>
        <v>45046</v>
      </c>
    </row>
    <row r="6591" spans="1:4" x14ac:dyDescent="0.25">
      <c r="A6591" s="6">
        <v>45036</v>
      </c>
      <c r="B6591">
        <v>6.95</v>
      </c>
      <c r="C6591">
        <v>6.9</v>
      </c>
      <c r="D6591" s="6">
        <f t="shared" si="102"/>
        <v>45046</v>
      </c>
    </row>
    <row r="6592" spans="1:4" x14ac:dyDescent="0.25">
      <c r="A6592" s="6">
        <v>45037</v>
      </c>
      <c r="B6592">
        <v>6.95</v>
      </c>
      <c r="C6592">
        <v>6.9</v>
      </c>
      <c r="D6592" s="6">
        <f t="shared" si="102"/>
        <v>45046</v>
      </c>
    </row>
    <row r="6593" spans="1:4" x14ac:dyDescent="0.25">
      <c r="A6593" s="6">
        <v>45040</v>
      </c>
      <c r="B6593">
        <v>6.95</v>
      </c>
      <c r="C6593">
        <v>6.9</v>
      </c>
      <c r="D6593" s="6">
        <f t="shared" si="102"/>
        <v>45046</v>
      </c>
    </row>
    <row r="6594" spans="1:4" x14ac:dyDescent="0.25">
      <c r="A6594" s="6">
        <v>45041</v>
      </c>
      <c r="B6594">
        <v>6.95</v>
      </c>
      <c r="C6594">
        <v>6.9</v>
      </c>
      <c r="D6594" s="6">
        <f t="shared" si="102"/>
        <v>45046</v>
      </c>
    </row>
    <row r="6595" spans="1:4" x14ac:dyDescent="0.25">
      <c r="A6595" s="6">
        <v>45042</v>
      </c>
      <c r="B6595">
        <v>6.95</v>
      </c>
      <c r="C6595">
        <v>6.9</v>
      </c>
      <c r="D6595" s="6">
        <f t="shared" ref="D6595:D6658" si="103">EOMONTH(A6595,0)</f>
        <v>45046</v>
      </c>
    </row>
    <row r="6596" spans="1:4" x14ac:dyDescent="0.25">
      <c r="A6596" s="6">
        <v>45043</v>
      </c>
      <c r="B6596">
        <v>6.95</v>
      </c>
      <c r="C6596">
        <v>6.9</v>
      </c>
      <c r="D6596" s="6">
        <f t="shared" si="103"/>
        <v>45046</v>
      </c>
    </row>
    <row r="6597" spans="1:4" x14ac:dyDescent="0.25">
      <c r="A6597" s="6">
        <v>45044</v>
      </c>
      <c r="B6597">
        <v>6.96</v>
      </c>
      <c r="C6597">
        <v>6.9</v>
      </c>
      <c r="D6597" s="6">
        <f t="shared" si="103"/>
        <v>45046</v>
      </c>
    </row>
    <row r="6598" spans="1:4" x14ac:dyDescent="0.25">
      <c r="A6598" s="6">
        <v>45048</v>
      </c>
      <c r="B6598">
        <v>6.95</v>
      </c>
      <c r="C6598">
        <v>6.9</v>
      </c>
      <c r="D6598" s="6">
        <f t="shared" si="103"/>
        <v>45077</v>
      </c>
    </row>
    <row r="6599" spans="1:4" x14ac:dyDescent="0.25">
      <c r="A6599" s="6">
        <v>45050</v>
      </c>
      <c r="B6599">
        <v>6.95</v>
      </c>
      <c r="C6599">
        <v>6.9</v>
      </c>
      <c r="D6599" s="6">
        <f t="shared" si="103"/>
        <v>45077</v>
      </c>
    </row>
    <row r="6600" spans="1:4" x14ac:dyDescent="0.25">
      <c r="A6600" s="6">
        <v>45051</v>
      </c>
      <c r="B6600">
        <v>6.95</v>
      </c>
      <c r="C6600">
        <v>6.9</v>
      </c>
      <c r="D6600" s="6">
        <f t="shared" si="103"/>
        <v>45077</v>
      </c>
    </row>
    <row r="6601" spans="1:4" x14ac:dyDescent="0.25">
      <c r="A6601" s="6">
        <v>45054</v>
      </c>
      <c r="B6601">
        <v>6.95</v>
      </c>
      <c r="C6601">
        <v>6.9</v>
      </c>
      <c r="D6601" s="6">
        <f t="shared" si="103"/>
        <v>45077</v>
      </c>
    </row>
    <row r="6602" spans="1:4" x14ac:dyDescent="0.25">
      <c r="A6602" s="6">
        <v>45055</v>
      </c>
      <c r="B6602">
        <v>6.95</v>
      </c>
      <c r="C6602">
        <v>6.89</v>
      </c>
      <c r="D6602" s="6">
        <f t="shared" si="103"/>
        <v>45077</v>
      </c>
    </row>
    <row r="6603" spans="1:4" x14ac:dyDescent="0.25">
      <c r="A6603" s="6">
        <v>45056</v>
      </c>
      <c r="B6603">
        <v>6.95</v>
      </c>
      <c r="C6603">
        <v>6.9</v>
      </c>
      <c r="D6603" s="6">
        <f t="shared" si="103"/>
        <v>45077</v>
      </c>
    </row>
    <row r="6604" spans="1:4" x14ac:dyDescent="0.25">
      <c r="A6604" s="6">
        <v>45057</v>
      </c>
      <c r="B6604">
        <v>6.95</v>
      </c>
      <c r="C6604">
        <v>6.9</v>
      </c>
      <c r="D6604" s="6">
        <f t="shared" si="103"/>
        <v>45077</v>
      </c>
    </row>
    <row r="6605" spans="1:4" x14ac:dyDescent="0.25">
      <c r="A6605" s="6">
        <v>45058</v>
      </c>
      <c r="B6605">
        <v>6.95</v>
      </c>
      <c r="C6605">
        <v>6.9</v>
      </c>
      <c r="D6605" s="6">
        <f t="shared" si="103"/>
        <v>45077</v>
      </c>
    </row>
    <row r="6606" spans="1:4" x14ac:dyDescent="0.25">
      <c r="A6606" s="6">
        <v>45061</v>
      </c>
      <c r="B6606">
        <v>6.95</v>
      </c>
      <c r="C6606">
        <v>6.9</v>
      </c>
      <c r="D6606" s="6">
        <f t="shared" si="103"/>
        <v>45077</v>
      </c>
    </row>
    <row r="6607" spans="1:4" x14ac:dyDescent="0.25">
      <c r="A6607" s="6">
        <v>45062</v>
      </c>
      <c r="B6607">
        <v>6.95</v>
      </c>
      <c r="C6607">
        <v>6.9</v>
      </c>
      <c r="D6607" s="6">
        <f t="shared" si="103"/>
        <v>45077</v>
      </c>
    </row>
    <row r="6608" spans="1:4" x14ac:dyDescent="0.25">
      <c r="A6608" s="6">
        <v>45063</v>
      </c>
      <c r="B6608">
        <v>6.95</v>
      </c>
      <c r="C6608">
        <v>6.9</v>
      </c>
      <c r="D6608" s="6">
        <f t="shared" si="103"/>
        <v>45077</v>
      </c>
    </row>
    <row r="6609" spans="1:4" x14ac:dyDescent="0.25">
      <c r="A6609" s="6">
        <v>45064</v>
      </c>
      <c r="B6609">
        <v>6.95</v>
      </c>
      <c r="C6609">
        <v>6.9</v>
      </c>
      <c r="D6609" s="6">
        <f t="shared" si="103"/>
        <v>45077</v>
      </c>
    </row>
    <row r="6610" spans="1:4" x14ac:dyDescent="0.25">
      <c r="A6610" s="6">
        <v>45065</v>
      </c>
      <c r="B6610">
        <v>6.95</v>
      </c>
      <c r="C6610">
        <v>6.9</v>
      </c>
      <c r="D6610" s="6">
        <f t="shared" si="103"/>
        <v>45077</v>
      </c>
    </row>
    <row r="6611" spans="1:4" x14ac:dyDescent="0.25">
      <c r="A6611" s="6">
        <v>45068</v>
      </c>
      <c r="B6611">
        <v>6.95</v>
      </c>
      <c r="C6611">
        <v>6.9</v>
      </c>
      <c r="D6611" s="6">
        <f t="shared" si="103"/>
        <v>45077</v>
      </c>
    </row>
    <row r="6612" spans="1:4" x14ac:dyDescent="0.25">
      <c r="A6612" s="6">
        <v>45069</v>
      </c>
      <c r="B6612">
        <v>6.95</v>
      </c>
      <c r="C6612">
        <v>6.9</v>
      </c>
      <c r="D6612" s="6">
        <f t="shared" si="103"/>
        <v>45077</v>
      </c>
    </row>
    <row r="6613" spans="1:4" x14ac:dyDescent="0.25">
      <c r="A6613" s="6">
        <v>45070</v>
      </c>
      <c r="B6613">
        <v>6.95</v>
      </c>
      <c r="C6613">
        <v>6.9</v>
      </c>
      <c r="D6613" s="6">
        <f t="shared" si="103"/>
        <v>45077</v>
      </c>
    </row>
    <row r="6614" spans="1:4" x14ac:dyDescent="0.25">
      <c r="A6614" s="6">
        <v>45071</v>
      </c>
      <c r="B6614">
        <v>6.95</v>
      </c>
      <c r="C6614">
        <v>6.9</v>
      </c>
      <c r="D6614" s="6">
        <f t="shared" si="103"/>
        <v>45077</v>
      </c>
    </row>
    <row r="6615" spans="1:4" x14ac:dyDescent="0.25">
      <c r="A6615" s="6">
        <v>45072</v>
      </c>
      <c r="B6615">
        <v>6.95</v>
      </c>
      <c r="C6615">
        <v>6.9</v>
      </c>
      <c r="D6615" s="6">
        <f t="shared" si="103"/>
        <v>45077</v>
      </c>
    </row>
    <row r="6616" spans="1:4" x14ac:dyDescent="0.25">
      <c r="A6616" s="6">
        <v>45075</v>
      </c>
      <c r="B6616">
        <v>6.95</v>
      </c>
      <c r="C6616">
        <v>6.9</v>
      </c>
      <c r="D6616" s="6">
        <f t="shared" si="103"/>
        <v>45077</v>
      </c>
    </row>
    <row r="6617" spans="1:4" x14ac:dyDescent="0.25">
      <c r="A6617" s="6">
        <v>45076</v>
      </c>
      <c r="B6617">
        <v>6.95</v>
      </c>
      <c r="C6617">
        <v>6.9</v>
      </c>
      <c r="D6617" s="6">
        <f t="shared" si="103"/>
        <v>45077</v>
      </c>
    </row>
    <row r="6618" spans="1:4" x14ac:dyDescent="0.25">
      <c r="A6618" s="6">
        <v>45077</v>
      </c>
      <c r="B6618">
        <v>6.95</v>
      </c>
      <c r="C6618">
        <v>6.9</v>
      </c>
      <c r="D6618" s="6">
        <f t="shared" si="103"/>
        <v>45077</v>
      </c>
    </row>
    <row r="6619" spans="1:4" x14ac:dyDescent="0.25">
      <c r="A6619" s="6">
        <v>45078</v>
      </c>
      <c r="B6619">
        <v>6.95</v>
      </c>
      <c r="C6619">
        <v>6.9</v>
      </c>
      <c r="D6619" s="6">
        <f t="shared" si="103"/>
        <v>45107</v>
      </c>
    </row>
    <row r="6620" spans="1:4" x14ac:dyDescent="0.25">
      <c r="A6620" s="6">
        <v>45079</v>
      </c>
      <c r="B6620">
        <v>6.95</v>
      </c>
      <c r="C6620">
        <v>6.9</v>
      </c>
      <c r="D6620" s="6">
        <f t="shared" si="103"/>
        <v>45107</v>
      </c>
    </row>
    <row r="6621" spans="1:4" x14ac:dyDescent="0.25">
      <c r="A6621" s="6">
        <v>45082</v>
      </c>
      <c r="B6621">
        <v>6.95</v>
      </c>
      <c r="C6621">
        <v>6.9</v>
      </c>
      <c r="D6621" s="6">
        <f t="shared" si="103"/>
        <v>45107</v>
      </c>
    </row>
    <row r="6622" spans="1:4" x14ac:dyDescent="0.25">
      <c r="A6622" s="6">
        <v>45083</v>
      </c>
      <c r="B6622">
        <v>6.95</v>
      </c>
      <c r="C6622">
        <v>6.9</v>
      </c>
      <c r="D6622" s="6">
        <f t="shared" si="103"/>
        <v>45107</v>
      </c>
    </row>
    <row r="6623" spans="1:4" x14ac:dyDescent="0.25">
      <c r="A6623" s="6">
        <v>45084</v>
      </c>
      <c r="B6623">
        <v>6.95</v>
      </c>
      <c r="C6623">
        <v>6.9</v>
      </c>
      <c r="D6623" s="6">
        <f t="shared" si="103"/>
        <v>45107</v>
      </c>
    </row>
    <row r="6624" spans="1:4" x14ac:dyDescent="0.25">
      <c r="A6624" s="6">
        <v>45086</v>
      </c>
      <c r="B6624">
        <v>6.95</v>
      </c>
      <c r="C6624">
        <v>6.9</v>
      </c>
      <c r="D6624" s="6">
        <f t="shared" si="103"/>
        <v>45107</v>
      </c>
    </row>
    <row r="6625" spans="1:4" x14ac:dyDescent="0.25">
      <c r="A6625" s="6">
        <v>45089</v>
      </c>
      <c r="B6625">
        <v>6.95</v>
      </c>
      <c r="C6625">
        <v>6.9</v>
      </c>
      <c r="D6625" s="6">
        <f t="shared" si="103"/>
        <v>45107</v>
      </c>
    </row>
    <row r="6626" spans="1:4" x14ac:dyDescent="0.25">
      <c r="A6626" s="6">
        <v>45090</v>
      </c>
      <c r="B6626">
        <v>6.95</v>
      </c>
      <c r="C6626">
        <v>6.9</v>
      </c>
      <c r="D6626" s="6">
        <f t="shared" si="103"/>
        <v>45107</v>
      </c>
    </row>
    <row r="6627" spans="1:4" x14ac:dyDescent="0.25">
      <c r="A6627" s="6">
        <v>45091</v>
      </c>
      <c r="B6627">
        <v>6.95</v>
      </c>
      <c r="C6627">
        <v>6.9</v>
      </c>
      <c r="D6627" s="6">
        <f t="shared" si="103"/>
        <v>45107</v>
      </c>
    </row>
    <row r="6628" spans="1:4" x14ac:dyDescent="0.25">
      <c r="A6628" s="6">
        <v>45092</v>
      </c>
      <c r="B6628">
        <v>6.95</v>
      </c>
      <c r="C6628">
        <v>6.9</v>
      </c>
      <c r="D6628" s="6">
        <f t="shared" si="103"/>
        <v>45107</v>
      </c>
    </row>
    <row r="6629" spans="1:4" x14ac:dyDescent="0.25">
      <c r="A6629" s="6">
        <v>45093</v>
      </c>
      <c r="B6629">
        <v>6.95</v>
      </c>
      <c r="C6629">
        <v>6.9</v>
      </c>
      <c r="D6629" s="6">
        <f t="shared" si="103"/>
        <v>45107</v>
      </c>
    </row>
    <row r="6630" spans="1:4" x14ac:dyDescent="0.25">
      <c r="A6630" s="6">
        <v>45096</v>
      </c>
      <c r="B6630">
        <v>6.95</v>
      </c>
      <c r="C6630">
        <v>6.9</v>
      </c>
      <c r="D6630" s="6">
        <f t="shared" si="103"/>
        <v>45107</v>
      </c>
    </row>
    <row r="6631" spans="1:4" x14ac:dyDescent="0.25">
      <c r="A6631" s="6">
        <v>45097</v>
      </c>
      <c r="B6631">
        <v>6.95</v>
      </c>
      <c r="C6631">
        <v>6.9</v>
      </c>
      <c r="D6631" s="6">
        <f t="shared" si="103"/>
        <v>45107</v>
      </c>
    </row>
    <row r="6632" spans="1:4" x14ac:dyDescent="0.25">
      <c r="A6632" s="6">
        <v>45098</v>
      </c>
      <c r="B6632">
        <v>6.95</v>
      </c>
      <c r="C6632">
        <v>6.9</v>
      </c>
      <c r="D6632" s="6">
        <f t="shared" si="103"/>
        <v>45107</v>
      </c>
    </row>
    <row r="6633" spans="1:4" x14ac:dyDescent="0.25">
      <c r="A6633" s="6">
        <v>45099</v>
      </c>
      <c r="B6633">
        <v>6.95</v>
      </c>
      <c r="C6633">
        <v>6.9</v>
      </c>
      <c r="D6633" s="6">
        <f t="shared" si="103"/>
        <v>45107</v>
      </c>
    </row>
    <row r="6634" spans="1:4" x14ac:dyDescent="0.25">
      <c r="A6634" s="6">
        <v>45100</v>
      </c>
      <c r="B6634">
        <v>6.95</v>
      </c>
      <c r="C6634">
        <v>6.9</v>
      </c>
      <c r="D6634" s="6">
        <f t="shared" si="103"/>
        <v>45107</v>
      </c>
    </row>
    <row r="6635" spans="1:4" x14ac:dyDescent="0.25">
      <c r="A6635" s="6">
        <v>45103</v>
      </c>
      <c r="B6635">
        <v>6.95</v>
      </c>
      <c r="C6635">
        <v>6.9</v>
      </c>
      <c r="D6635" s="6">
        <f t="shared" si="103"/>
        <v>45107</v>
      </c>
    </row>
    <row r="6636" spans="1:4" x14ac:dyDescent="0.25">
      <c r="A6636" s="6">
        <v>45104</v>
      </c>
      <c r="B6636">
        <v>6.95</v>
      </c>
      <c r="C6636">
        <v>6.9</v>
      </c>
      <c r="D6636" s="6">
        <f t="shared" si="103"/>
        <v>45107</v>
      </c>
    </row>
    <row r="6637" spans="1:4" x14ac:dyDescent="0.25">
      <c r="A6637" s="6">
        <v>45105</v>
      </c>
      <c r="B6637">
        <v>6.95</v>
      </c>
      <c r="C6637">
        <v>6.9</v>
      </c>
      <c r="D6637" s="6">
        <f t="shared" si="103"/>
        <v>45107</v>
      </c>
    </row>
    <row r="6638" spans="1:4" x14ac:dyDescent="0.25">
      <c r="A6638" s="6">
        <v>45106</v>
      </c>
      <c r="B6638">
        <v>6.95</v>
      </c>
      <c r="C6638">
        <v>6.9</v>
      </c>
      <c r="D6638" s="6">
        <f t="shared" si="103"/>
        <v>45107</v>
      </c>
    </row>
    <row r="6639" spans="1:4" x14ac:dyDescent="0.25">
      <c r="A6639" s="6">
        <v>45107</v>
      </c>
      <c r="B6639">
        <v>6.95</v>
      </c>
      <c r="C6639">
        <v>6.9</v>
      </c>
      <c r="D6639" s="6">
        <f t="shared" si="103"/>
        <v>45107</v>
      </c>
    </row>
    <row r="6640" spans="1:4" x14ac:dyDescent="0.25">
      <c r="A6640" s="6">
        <v>45110</v>
      </c>
      <c r="B6640">
        <v>6.94</v>
      </c>
      <c r="C6640">
        <v>6.9</v>
      </c>
      <c r="D6640" s="6">
        <f t="shared" si="103"/>
        <v>45138</v>
      </c>
    </row>
    <row r="6641" spans="1:4" x14ac:dyDescent="0.25">
      <c r="A6641" s="6">
        <v>45111</v>
      </c>
      <c r="B6641">
        <v>6.93</v>
      </c>
      <c r="C6641">
        <v>6.9</v>
      </c>
      <c r="D6641" s="6">
        <f t="shared" si="103"/>
        <v>45138</v>
      </c>
    </row>
    <row r="6642" spans="1:4" x14ac:dyDescent="0.25">
      <c r="A6642" s="6">
        <v>45112</v>
      </c>
      <c r="B6642">
        <v>6.92</v>
      </c>
      <c r="C6642">
        <v>6.9</v>
      </c>
      <c r="D6642" s="6">
        <f t="shared" si="103"/>
        <v>45138</v>
      </c>
    </row>
    <row r="6643" spans="1:4" x14ac:dyDescent="0.25">
      <c r="A6643" s="6">
        <v>45113</v>
      </c>
      <c r="B6643">
        <v>6.92</v>
      </c>
      <c r="C6643">
        <v>6.9</v>
      </c>
      <c r="D6643" s="6">
        <f t="shared" si="103"/>
        <v>45138</v>
      </c>
    </row>
    <row r="6644" spans="1:4" x14ac:dyDescent="0.25">
      <c r="A6644" s="6">
        <v>45114</v>
      </c>
      <c r="B6644">
        <v>6.92</v>
      </c>
      <c r="C6644">
        <v>6.9</v>
      </c>
      <c r="D6644" s="6">
        <f t="shared" si="103"/>
        <v>45138</v>
      </c>
    </row>
    <row r="6645" spans="1:4" x14ac:dyDescent="0.25">
      <c r="A6645" s="6">
        <v>45117</v>
      </c>
      <c r="B6645">
        <v>6.89</v>
      </c>
      <c r="C6645">
        <v>6.89</v>
      </c>
      <c r="D6645" s="6">
        <f t="shared" si="103"/>
        <v>45138</v>
      </c>
    </row>
    <row r="6646" spans="1:4" x14ac:dyDescent="0.25">
      <c r="A6646" s="6">
        <v>45118</v>
      </c>
      <c r="B6646">
        <v>6.79</v>
      </c>
      <c r="C6646">
        <v>6.86</v>
      </c>
      <c r="D6646" s="6">
        <f t="shared" si="103"/>
        <v>45138</v>
      </c>
    </row>
    <row r="6647" spans="1:4" x14ac:dyDescent="0.25">
      <c r="A6647" s="6">
        <v>45119</v>
      </c>
      <c r="B6647">
        <v>6.8</v>
      </c>
      <c r="C6647">
        <v>6.85</v>
      </c>
      <c r="D6647" s="6">
        <f t="shared" si="103"/>
        <v>45138</v>
      </c>
    </row>
    <row r="6648" spans="1:4" x14ac:dyDescent="0.25">
      <c r="A6648" s="6">
        <v>45120</v>
      </c>
      <c r="B6648">
        <v>6.77</v>
      </c>
      <c r="C6648">
        <v>6.84</v>
      </c>
      <c r="D6648" s="6">
        <f t="shared" si="103"/>
        <v>45138</v>
      </c>
    </row>
    <row r="6649" spans="1:4" x14ac:dyDescent="0.25">
      <c r="A6649" s="6">
        <v>45121</v>
      </c>
      <c r="B6649">
        <v>6.75</v>
      </c>
      <c r="C6649">
        <v>6.83</v>
      </c>
      <c r="D6649" s="6">
        <f t="shared" si="103"/>
        <v>45138</v>
      </c>
    </row>
    <row r="6650" spans="1:4" x14ac:dyDescent="0.25">
      <c r="A6650" s="6">
        <v>45124</v>
      </c>
      <c r="B6650">
        <v>6.74</v>
      </c>
      <c r="C6650">
        <v>6.81</v>
      </c>
      <c r="D6650" s="6">
        <f t="shared" si="103"/>
        <v>45138</v>
      </c>
    </row>
    <row r="6651" spans="1:4" x14ac:dyDescent="0.25">
      <c r="A6651" s="6">
        <v>45125</v>
      </c>
      <c r="B6651">
        <v>6.72</v>
      </c>
      <c r="C6651">
        <v>6.8</v>
      </c>
      <c r="D6651" s="6">
        <f t="shared" si="103"/>
        <v>45138</v>
      </c>
    </row>
    <row r="6652" spans="1:4" x14ac:dyDescent="0.25">
      <c r="A6652" s="6">
        <v>45126</v>
      </c>
      <c r="B6652">
        <v>6.7</v>
      </c>
      <c r="C6652">
        <v>6.79</v>
      </c>
      <c r="D6652" s="6">
        <f t="shared" si="103"/>
        <v>45138</v>
      </c>
    </row>
    <row r="6653" spans="1:4" x14ac:dyDescent="0.25">
      <c r="A6653" s="6">
        <v>45127</v>
      </c>
      <c r="B6653">
        <v>6.69</v>
      </c>
      <c r="C6653">
        <v>6.78</v>
      </c>
      <c r="D6653" s="6">
        <f t="shared" si="103"/>
        <v>45138</v>
      </c>
    </row>
    <row r="6654" spans="1:4" x14ac:dyDescent="0.25">
      <c r="A6654" s="6">
        <v>45128</v>
      </c>
      <c r="B6654">
        <v>6.68</v>
      </c>
      <c r="C6654">
        <v>6.76</v>
      </c>
      <c r="D6654" s="6">
        <f t="shared" si="103"/>
        <v>45138</v>
      </c>
    </row>
    <row r="6655" spans="1:4" x14ac:dyDescent="0.25">
      <c r="A6655" s="6">
        <v>45131</v>
      </c>
      <c r="B6655">
        <v>6.66</v>
      </c>
      <c r="C6655">
        <v>6.74</v>
      </c>
      <c r="D6655" s="6">
        <f t="shared" si="103"/>
        <v>45138</v>
      </c>
    </row>
    <row r="6656" spans="1:4" x14ac:dyDescent="0.25">
      <c r="A6656" s="6">
        <v>45132</v>
      </c>
      <c r="B6656">
        <v>6.65</v>
      </c>
      <c r="C6656">
        <v>6.73</v>
      </c>
      <c r="D6656" s="6">
        <f t="shared" si="103"/>
        <v>45138</v>
      </c>
    </row>
    <row r="6657" spans="1:4" x14ac:dyDescent="0.25">
      <c r="A6657" s="6">
        <v>45133</v>
      </c>
      <c r="B6657">
        <v>6.64</v>
      </c>
      <c r="C6657">
        <v>6.73</v>
      </c>
      <c r="D6657" s="6">
        <f t="shared" si="103"/>
        <v>45138</v>
      </c>
    </row>
    <row r="6658" spans="1:4" x14ac:dyDescent="0.25">
      <c r="A6658" s="6">
        <v>45134</v>
      </c>
      <c r="B6658">
        <v>6.63</v>
      </c>
      <c r="C6658">
        <v>6.72</v>
      </c>
      <c r="D6658" s="6">
        <f t="shared" si="103"/>
        <v>45138</v>
      </c>
    </row>
    <row r="6659" spans="1:4" x14ac:dyDescent="0.25">
      <c r="A6659" s="6">
        <v>45135</v>
      </c>
      <c r="B6659">
        <v>6.62</v>
      </c>
      <c r="C6659">
        <v>6.72</v>
      </c>
      <c r="D6659" s="6">
        <f t="shared" ref="D6659:D6722" si="104">EOMONTH(A6659,0)</f>
        <v>45138</v>
      </c>
    </row>
    <row r="6660" spans="1:4" x14ac:dyDescent="0.25">
      <c r="A6660" s="6">
        <v>45138</v>
      </c>
      <c r="B6660">
        <v>6.6</v>
      </c>
      <c r="C6660">
        <v>6.76</v>
      </c>
      <c r="D6660" s="6">
        <f t="shared" si="104"/>
        <v>45138</v>
      </c>
    </row>
    <row r="6661" spans="1:4" x14ac:dyDescent="0.25">
      <c r="A6661" s="6">
        <v>45139</v>
      </c>
      <c r="B6661">
        <v>6.6</v>
      </c>
      <c r="C6661">
        <v>6.72</v>
      </c>
      <c r="D6661" s="6">
        <f t="shared" si="104"/>
        <v>45169</v>
      </c>
    </row>
    <row r="6662" spans="1:4" x14ac:dyDescent="0.25">
      <c r="A6662" s="6">
        <v>45140</v>
      </c>
      <c r="B6662">
        <v>6.59</v>
      </c>
      <c r="C6662">
        <v>6.74</v>
      </c>
      <c r="D6662" s="6">
        <f t="shared" si="104"/>
        <v>45169</v>
      </c>
    </row>
    <row r="6663" spans="1:4" x14ac:dyDescent="0.25">
      <c r="A6663" s="6">
        <v>45141</v>
      </c>
      <c r="B6663">
        <v>6.59</v>
      </c>
      <c r="C6663">
        <v>6.74</v>
      </c>
      <c r="D6663" s="6">
        <f t="shared" si="104"/>
        <v>45169</v>
      </c>
    </row>
    <row r="6664" spans="1:4" x14ac:dyDescent="0.25">
      <c r="A6664" s="6">
        <v>45142</v>
      </c>
      <c r="B6664">
        <v>6.58</v>
      </c>
      <c r="C6664">
        <v>6.71</v>
      </c>
      <c r="D6664" s="6">
        <f t="shared" si="104"/>
        <v>45169</v>
      </c>
    </row>
    <row r="6665" spans="1:4" x14ac:dyDescent="0.25">
      <c r="A6665" s="6">
        <v>45145</v>
      </c>
      <c r="B6665">
        <v>6.58</v>
      </c>
      <c r="C6665">
        <v>6.71</v>
      </c>
      <c r="D6665" s="6">
        <f t="shared" si="104"/>
        <v>45169</v>
      </c>
    </row>
    <row r="6666" spans="1:4" x14ac:dyDescent="0.25">
      <c r="A6666" s="6">
        <v>45146</v>
      </c>
      <c r="B6666">
        <v>6.58</v>
      </c>
      <c r="C6666">
        <v>6.7</v>
      </c>
      <c r="D6666" s="6">
        <f t="shared" si="104"/>
        <v>45169</v>
      </c>
    </row>
    <row r="6667" spans="1:4" x14ac:dyDescent="0.25">
      <c r="A6667" s="6">
        <v>45147</v>
      </c>
      <c r="B6667">
        <v>6.57</v>
      </c>
      <c r="C6667">
        <v>6.7</v>
      </c>
      <c r="D6667" s="6">
        <f t="shared" si="104"/>
        <v>45169</v>
      </c>
    </row>
    <row r="6668" spans="1:4" x14ac:dyDescent="0.25">
      <c r="A6668" s="6">
        <v>45148</v>
      </c>
      <c r="B6668">
        <v>6.56</v>
      </c>
      <c r="C6668">
        <v>6.69</v>
      </c>
      <c r="D6668" s="6">
        <f t="shared" si="104"/>
        <v>45169</v>
      </c>
    </row>
    <row r="6669" spans="1:4" x14ac:dyDescent="0.25">
      <c r="A6669" s="6">
        <v>45149</v>
      </c>
      <c r="B6669">
        <v>6.56</v>
      </c>
      <c r="C6669">
        <v>6.72</v>
      </c>
      <c r="D6669" s="6">
        <f t="shared" si="104"/>
        <v>45169</v>
      </c>
    </row>
    <row r="6670" spans="1:4" x14ac:dyDescent="0.25">
      <c r="A6670" s="6">
        <v>45152</v>
      </c>
      <c r="B6670">
        <v>6.55</v>
      </c>
      <c r="C6670">
        <v>6.68</v>
      </c>
      <c r="D6670" s="6">
        <f t="shared" si="104"/>
        <v>45169</v>
      </c>
    </row>
    <row r="6671" spans="1:4" x14ac:dyDescent="0.25">
      <c r="A6671" s="6">
        <v>45154</v>
      </c>
      <c r="B6671">
        <v>6.55</v>
      </c>
      <c r="C6671">
        <v>6.7</v>
      </c>
      <c r="D6671" s="6">
        <f t="shared" si="104"/>
        <v>45169</v>
      </c>
    </row>
    <row r="6672" spans="1:4" x14ac:dyDescent="0.25">
      <c r="A6672" s="6">
        <v>45155</v>
      </c>
      <c r="B6672">
        <v>6.54</v>
      </c>
      <c r="C6672">
        <v>6.68</v>
      </c>
      <c r="D6672" s="6">
        <f t="shared" si="104"/>
        <v>45169</v>
      </c>
    </row>
    <row r="6673" spans="1:4" x14ac:dyDescent="0.25">
      <c r="A6673" s="6">
        <v>45156</v>
      </c>
      <c r="B6673">
        <v>6.54</v>
      </c>
      <c r="C6673">
        <v>6.69</v>
      </c>
      <c r="D6673" s="6">
        <f t="shared" si="104"/>
        <v>45169</v>
      </c>
    </row>
    <row r="6674" spans="1:4" x14ac:dyDescent="0.25">
      <c r="A6674" s="6">
        <v>45159</v>
      </c>
      <c r="B6674">
        <v>6.54</v>
      </c>
      <c r="C6674">
        <v>6.68</v>
      </c>
      <c r="D6674" s="6">
        <f t="shared" si="104"/>
        <v>45169</v>
      </c>
    </row>
    <row r="6675" spans="1:4" x14ac:dyDescent="0.25">
      <c r="A6675" s="6">
        <v>45160</v>
      </c>
      <c r="B6675">
        <v>6.54</v>
      </c>
      <c r="C6675">
        <v>6.7</v>
      </c>
      <c r="D6675" s="6">
        <f t="shared" si="104"/>
        <v>45169</v>
      </c>
    </row>
    <row r="6676" spans="1:4" x14ac:dyDescent="0.25">
      <c r="A6676" s="6">
        <v>45161</v>
      </c>
      <c r="B6676">
        <v>6.54</v>
      </c>
      <c r="C6676">
        <v>6.65</v>
      </c>
      <c r="D6676" s="6">
        <f t="shared" si="104"/>
        <v>45169</v>
      </c>
    </row>
    <row r="6677" spans="1:4" x14ac:dyDescent="0.25">
      <c r="A6677" s="6">
        <v>45162</v>
      </c>
      <c r="B6677">
        <v>6.53</v>
      </c>
      <c r="C6677">
        <v>6.69</v>
      </c>
      <c r="D6677" s="6">
        <f t="shared" si="104"/>
        <v>45169</v>
      </c>
    </row>
    <row r="6678" spans="1:4" x14ac:dyDescent="0.25">
      <c r="A6678" s="6">
        <v>45163</v>
      </c>
      <c r="B6678">
        <v>6.52</v>
      </c>
      <c r="C6678">
        <v>6.67</v>
      </c>
      <c r="D6678" s="6">
        <f t="shared" si="104"/>
        <v>45169</v>
      </c>
    </row>
    <row r="6679" spans="1:4" x14ac:dyDescent="0.25">
      <c r="A6679" s="6">
        <v>45166</v>
      </c>
      <c r="B6679">
        <v>6.51</v>
      </c>
      <c r="C6679">
        <v>6.66</v>
      </c>
      <c r="D6679" s="6">
        <f t="shared" si="104"/>
        <v>45169</v>
      </c>
    </row>
    <row r="6680" spans="1:4" x14ac:dyDescent="0.25">
      <c r="A6680" s="6">
        <v>45167</v>
      </c>
      <c r="B6680">
        <v>6.5</v>
      </c>
      <c r="C6680">
        <v>6.66</v>
      </c>
      <c r="D6680" s="6">
        <f t="shared" si="104"/>
        <v>45169</v>
      </c>
    </row>
    <row r="6681" spans="1:4" x14ac:dyDescent="0.25">
      <c r="A6681" s="6">
        <v>45168</v>
      </c>
      <c r="B6681">
        <v>6.49</v>
      </c>
      <c r="C6681">
        <v>6.67</v>
      </c>
      <c r="D6681" s="6">
        <f t="shared" si="104"/>
        <v>45169</v>
      </c>
    </row>
    <row r="6682" spans="1:4" x14ac:dyDescent="0.25">
      <c r="A6682" s="6">
        <v>45169</v>
      </c>
      <c r="B6682">
        <v>6.48</v>
      </c>
      <c r="C6682">
        <v>6.65</v>
      </c>
      <c r="D6682" s="6">
        <f t="shared" si="104"/>
        <v>45169</v>
      </c>
    </row>
    <row r="6683" spans="1:4" x14ac:dyDescent="0.25">
      <c r="A6683" s="6">
        <v>45170</v>
      </c>
      <c r="B6683">
        <v>6.47</v>
      </c>
      <c r="C6683">
        <v>6.67</v>
      </c>
      <c r="D6683" s="6">
        <f t="shared" si="104"/>
        <v>45199</v>
      </c>
    </row>
    <row r="6684" spans="1:4" x14ac:dyDescent="0.25">
      <c r="A6684" s="6">
        <v>45173</v>
      </c>
      <c r="B6684">
        <v>6.45</v>
      </c>
      <c r="C6684">
        <v>6.64</v>
      </c>
      <c r="D6684" s="6">
        <f t="shared" si="104"/>
        <v>45199</v>
      </c>
    </row>
    <row r="6685" spans="1:4" x14ac:dyDescent="0.25">
      <c r="A6685" s="6">
        <v>45174</v>
      </c>
      <c r="B6685">
        <v>6.43</v>
      </c>
      <c r="C6685">
        <v>6.62</v>
      </c>
      <c r="D6685" s="6">
        <f t="shared" si="104"/>
        <v>45199</v>
      </c>
    </row>
    <row r="6686" spans="1:4" x14ac:dyDescent="0.25">
      <c r="A6686" s="6">
        <v>45175</v>
      </c>
      <c r="B6686">
        <v>6.4</v>
      </c>
      <c r="C6686">
        <v>6.6</v>
      </c>
      <c r="D6686" s="6">
        <f t="shared" si="104"/>
        <v>45199</v>
      </c>
    </row>
    <row r="6687" spans="1:4" x14ac:dyDescent="0.25">
      <c r="A6687" s="6">
        <v>45176</v>
      </c>
      <c r="B6687">
        <v>5.87</v>
      </c>
      <c r="C6687">
        <v>6.07</v>
      </c>
      <c r="D6687" s="6">
        <f t="shared" si="104"/>
        <v>45199</v>
      </c>
    </row>
    <row r="6688" spans="1:4" x14ac:dyDescent="0.25">
      <c r="A6688" s="6">
        <v>45177</v>
      </c>
      <c r="B6688">
        <v>5.95</v>
      </c>
      <c r="C6688">
        <v>6.01</v>
      </c>
      <c r="D6688" s="6">
        <f t="shared" si="104"/>
        <v>45199</v>
      </c>
    </row>
    <row r="6689" spans="1:4" x14ac:dyDescent="0.25">
      <c r="A6689" s="6">
        <v>45180</v>
      </c>
      <c r="B6689">
        <v>5.77</v>
      </c>
      <c r="C6689">
        <v>5.96</v>
      </c>
      <c r="D6689" s="6">
        <f t="shared" si="104"/>
        <v>45199</v>
      </c>
    </row>
    <row r="6690" spans="1:4" x14ac:dyDescent="0.25">
      <c r="A6690" s="6">
        <v>45181</v>
      </c>
      <c r="B6690">
        <v>5.73</v>
      </c>
      <c r="C6690">
        <v>5.89</v>
      </c>
      <c r="D6690" s="6">
        <f t="shared" si="104"/>
        <v>45199</v>
      </c>
    </row>
    <row r="6691" spans="1:4" x14ac:dyDescent="0.25">
      <c r="A6691" s="6">
        <v>45182</v>
      </c>
      <c r="B6691">
        <v>5.7</v>
      </c>
      <c r="C6691">
        <v>5.84</v>
      </c>
      <c r="D6691" s="6">
        <f t="shared" si="104"/>
        <v>45199</v>
      </c>
    </row>
    <row r="6692" spans="1:4" x14ac:dyDescent="0.25">
      <c r="A6692" s="6">
        <v>45183</v>
      </c>
      <c r="B6692">
        <v>5.67</v>
      </c>
      <c r="C6692">
        <v>5.81</v>
      </c>
      <c r="D6692" s="6">
        <f t="shared" si="104"/>
        <v>45199</v>
      </c>
    </row>
    <row r="6693" spans="1:4" x14ac:dyDescent="0.25">
      <c r="A6693" s="6">
        <v>45184</v>
      </c>
      <c r="B6693">
        <v>5.66</v>
      </c>
      <c r="C6693">
        <v>5.8</v>
      </c>
      <c r="D6693" s="6">
        <f t="shared" si="104"/>
        <v>45199</v>
      </c>
    </row>
    <row r="6694" spans="1:4" x14ac:dyDescent="0.25">
      <c r="A6694" s="6">
        <v>45187</v>
      </c>
      <c r="B6694">
        <v>5.66</v>
      </c>
      <c r="C6694">
        <v>5.81</v>
      </c>
      <c r="D6694" s="6">
        <f t="shared" si="104"/>
        <v>45199</v>
      </c>
    </row>
    <row r="6695" spans="1:4" x14ac:dyDescent="0.25">
      <c r="A6695" s="6">
        <v>45188</v>
      </c>
      <c r="B6695">
        <v>5.65</v>
      </c>
      <c r="C6695">
        <v>5.8</v>
      </c>
      <c r="D6695" s="6">
        <f t="shared" si="104"/>
        <v>45199</v>
      </c>
    </row>
    <row r="6696" spans="1:4" x14ac:dyDescent="0.25">
      <c r="A6696" s="6">
        <v>45189</v>
      </c>
      <c r="B6696">
        <v>5.66</v>
      </c>
      <c r="C6696">
        <v>5.8</v>
      </c>
      <c r="D6696" s="6">
        <f t="shared" si="104"/>
        <v>45199</v>
      </c>
    </row>
    <row r="6697" spans="1:4" x14ac:dyDescent="0.25">
      <c r="A6697" s="6">
        <v>45190</v>
      </c>
      <c r="B6697">
        <v>5.66</v>
      </c>
      <c r="C6697">
        <v>5.8</v>
      </c>
      <c r="D6697" s="6">
        <f t="shared" si="104"/>
        <v>45199</v>
      </c>
    </row>
    <row r="6698" spans="1:4" x14ac:dyDescent="0.25">
      <c r="A6698" s="6">
        <v>45191</v>
      </c>
      <c r="B6698">
        <v>5.65</v>
      </c>
      <c r="C6698">
        <v>5.79</v>
      </c>
      <c r="D6698" s="6">
        <f t="shared" si="104"/>
        <v>45199</v>
      </c>
    </row>
    <row r="6699" spans="1:4" x14ac:dyDescent="0.25">
      <c r="A6699" s="6">
        <v>45194</v>
      </c>
      <c r="B6699">
        <v>5.65</v>
      </c>
      <c r="C6699">
        <v>5.79</v>
      </c>
      <c r="D6699" s="6">
        <f t="shared" si="104"/>
        <v>45199</v>
      </c>
    </row>
    <row r="6700" spans="1:4" x14ac:dyDescent="0.25">
      <c r="A6700" s="6">
        <v>45195</v>
      </c>
      <c r="B6700">
        <v>5.65</v>
      </c>
      <c r="C6700">
        <v>5.8</v>
      </c>
      <c r="D6700" s="6">
        <f t="shared" si="104"/>
        <v>45199</v>
      </c>
    </row>
    <row r="6701" spans="1:4" x14ac:dyDescent="0.25">
      <c r="A6701" s="6">
        <v>45196</v>
      </c>
      <c r="B6701">
        <v>5.64</v>
      </c>
      <c r="C6701">
        <v>5.79</v>
      </c>
      <c r="D6701" s="6">
        <f t="shared" si="104"/>
        <v>45199</v>
      </c>
    </row>
    <row r="6702" spans="1:4" x14ac:dyDescent="0.25">
      <c r="A6702" s="6">
        <v>45197</v>
      </c>
      <c r="B6702">
        <v>5.64</v>
      </c>
      <c r="C6702">
        <v>5.78</v>
      </c>
      <c r="D6702" s="6">
        <f t="shared" si="104"/>
        <v>45199</v>
      </c>
    </row>
    <row r="6703" spans="1:4" x14ac:dyDescent="0.25">
      <c r="A6703" s="6">
        <v>45198</v>
      </c>
      <c r="B6703">
        <v>5.63</v>
      </c>
      <c r="C6703">
        <v>5.77</v>
      </c>
      <c r="D6703" s="6">
        <f t="shared" si="104"/>
        <v>45199</v>
      </c>
    </row>
    <row r="6704" spans="1:4" x14ac:dyDescent="0.25">
      <c r="A6704" s="6">
        <v>45201</v>
      </c>
      <c r="B6704">
        <v>5.61</v>
      </c>
      <c r="C6704">
        <v>5.74</v>
      </c>
      <c r="D6704" s="6">
        <f t="shared" si="104"/>
        <v>45230</v>
      </c>
    </row>
    <row r="6705" spans="1:4" x14ac:dyDescent="0.25">
      <c r="A6705" s="6">
        <v>45202</v>
      </c>
      <c r="B6705">
        <v>5.61</v>
      </c>
      <c r="C6705">
        <v>5.73</v>
      </c>
      <c r="D6705" s="6">
        <f t="shared" si="104"/>
        <v>45230</v>
      </c>
    </row>
    <row r="6706" spans="1:4" x14ac:dyDescent="0.25">
      <c r="A6706" s="6">
        <v>45203</v>
      </c>
      <c r="B6706">
        <v>5.6</v>
      </c>
      <c r="C6706">
        <v>5.72</v>
      </c>
      <c r="D6706" s="6">
        <f t="shared" si="104"/>
        <v>45230</v>
      </c>
    </row>
    <row r="6707" spans="1:4" x14ac:dyDescent="0.25">
      <c r="A6707" s="6">
        <v>45204</v>
      </c>
      <c r="B6707">
        <v>5.58</v>
      </c>
      <c r="C6707">
        <v>5.7</v>
      </c>
      <c r="D6707" s="6">
        <f t="shared" si="104"/>
        <v>45230</v>
      </c>
    </row>
    <row r="6708" spans="1:4" x14ac:dyDescent="0.25">
      <c r="A6708" s="6">
        <v>45205</v>
      </c>
      <c r="B6708">
        <v>5.58</v>
      </c>
      <c r="C6708">
        <v>5.7</v>
      </c>
      <c r="D6708" s="6">
        <f t="shared" si="104"/>
        <v>45230</v>
      </c>
    </row>
    <row r="6709" spans="1:4" x14ac:dyDescent="0.25">
      <c r="A6709" s="6">
        <v>45208</v>
      </c>
      <c r="B6709">
        <v>5.58</v>
      </c>
      <c r="C6709">
        <v>5.69</v>
      </c>
      <c r="D6709" s="6">
        <f t="shared" si="104"/>
        <v>45230</v>
      </c>
    </row>
    <row r="6710" spans="1:4" x14ac:dyDescent="0.25">
      <c r="A6710" s="6">
        <v>45209</v>
      </c>
      <c r="B6710">
        <v>5.58</v>
      </c>
      <c r="C6710">
        <v>5.7</v>
      </c>
      <c r="D6710" s="6">
        <f t="shared" si="104"/>
        <v>45230</v>
      </c>
    </row>
    <row r="6711" spans="1:4" x14ac:dyDescent="0.25">
      <c r="A6711" s="6">
        <v>45210</v>
      </c>
      <c r="B6711">
        <v>5.57</v>
      </c>
      <c r="C6711">
        <v>5.68</v>
      </c>
      <c r="D6711" s="6">
        <f t="shared" si="104"/>
        <v>45230</v>
      </c>
    </row>
    <row r="6712" spans="1:4" x14ac:dyDescent="0.25">
      <c r="A6712" s="6">
        <v>45211</v>
      </c>
      <c r="B6712">
        <v>5.57</v>
      </c>
      <c r="C6712">
        <v>5.7</v>
      </c>
      <c r="D6712" s="6">
        <f t="shared" si="104"/>
        <v>45230</v>
      </c>
    </row>
    <row r="6713" spans="1:4" x14ac:dyDescent="0.25">
      <c r="A6713" s="6">
        <v>45212</v>
      </c>
      <c r="B6713">
        <v>5.57</v>
      </c>
      <c r="C6713">
        <v>5.68</v>
      </c>
      <c r="D6713" s="6">
        <f t="shared" si="104"/>
        <v>45230</v>
      </c>
    </row>
    <row r="6714" spans="1:4" x14ac:dyDescent="0.25">
      <c r="A6714" s="6">
        <v>45215</v>
      </c>
      <c r="B6714">
        <v>5.58</v>
      </c>
      <c r="C6714">
        <v>5.68</v>
      </c>
      <c r="D6714" s="6">
        <f t="shared" si="104"/>
        <v>45230</v>
      </c>
    </row>
    <row r="6715" spans="1:4" x14ac:dyDescent="0.25">
      <c r="A6715" s="6">
        <v>45216</v>
      </c>
      <c r="B6715">
        <v>5.58</v>
      </c>
      <c r="C6715">
        <v>5.69</v>
      </c>
      <c r="D6715" s="6">
        <f t="shared" si="104"/>
        <v>45230</v>
      </c>
    </row>
    <row r="6716" spans="1:4" x14ac:dyDescent="0.25">
      <c r="A6716" s="6">
        <v>45217</v>
      </c>
      <c r="B6716">
        <v>5.58</v>
      </c>
      <c r="C6716">
        <v>5.68</v>
      </c>
      <c r="D6716" s="6">
        <f t="shared" si="104"/>
        <v>45230</v>
      </c>
    </row>
    <row r="6717" spans="1:4" x14ac:dyDescent="0.25">
      <c r="A6717" s="6">
        <v>45218</v>
      </c>
      <c r="B6717">
        <v>5.58</v>
      </c>
      <c r="C6717">
        <v>5.68</v>
      </c>
      <c r="D6717" s="6">
        <f t="shared" si="104"/>
        <v>45230</v>
      </c>
    </row>
    <row r="6718" spans="1:4" x14ac:dyDescent="0.25">
      <c r="A6718" s="6">
        <v>45219</v>
      </c>
      <c r="B6718">
        <v>5.58</v>
      </c>
      <c r="C6718">
        <v>5.67</v>
      </c>
      <c r="D6718" s="6">
        <f t="shared" si="104"/>
        <v>45230</v>
      </c>
    </row>
    <row r="6719" spans="1:4" x14ac:dyDescent="0.25">
      <c r="A6719" s="6">
        <v>45222</v>
      </c>
      <c r="B6719">
        <v>5.57</v>
      </c>
      <c r="C6719">
        <v>5.67</v>
      </c>
      <c r="D6719" s="6">
        <f t="shared" si="104"/>
        <v>45230</v>
      </c>
    </row>
    <row r="6720" spans="1:4" x14ac:dyDescent="0.25">
      <c r="A6720" s="6">
        <v>45223</v>
      </c>
      <c r="B6720">
        <v>5.57</v>
      </c>
      <c r="C6720">
        <v>5.65</v>
      </c>
      <c r="D6720" s="6">
        <f t="shared" si="104"/>
        <v>45230</v>
      </c>
    </row>
    <row r="6721" spans="1:4" x14ac:dyDescent="0.25">
      <c r="A6721" s="6">
        <v>45224</v>
      </c>
      <c r="B6721">
        <v>5.57</v>
      </c>
      <c r="C6721">
        <v>5.67</v>
      </c>
      <c r="D6721" s="6">
        <f t="shared" si="104"/>
        <v>45230</v>
      </c>
    </row>
    <row r="6722" spans="1:4" x14ac:dyDescent="0.25">
      <c r="A6722" s="6">
        <v>45225</v>
      </c>
      <c r="B6722">
        <v>5.57</v>
      </c>
      <c r="C6722">
        <v>5.64</v>
      </c>
      <c r="D6722" s="6">
        <f t="shared" si="104"/>
        <v>45230</v>
      </c>
    </row>
    <row r="6723" spans="1:4" x14ac:dyDescent="0.25">
      <c r="A6723" s="6">
        <v>45226</v>
      </c>
      <c r="B6723">
        <v>5.57</v>
      </c>
      <c r="C6723">
        <v>5.65</v>
      </c>
      <c r="D6723" s="6">
        <f t="shared" ref="D6723:D6786" si="105">EOMONTH(A6723,0)</f>
        <v>45230</v>
      </c>
    </row>
    <row r="6724" spans="1:4" x14ac:dyDescent="0.25">
      <c r="A6724" s="6">
        <v>45229</v>
      </c>
      <c r="B6724">
        <v>5.56</v>
      </c>
      <c r="C6724">
        <v>5.65</v>
      </c>
      <c r="D6724" s="6">
        <f t="shared" si="105"/>
        <v>45230</v>
      </c>
    </row>
    <row r="6725" spans="1:4" x14ac:dyDescent="0.25">
      <c r="A6725" s="6">
        <v>45230</v>
      </c>
      <c r="B6725">
        <v>5.56</v>
      </c>
      <c r="C6725">
        <v>5.66</v>
      </c>
      <c r="D6725" s="6">
        <f t="shared" si="105"/>
        <v>45230</v>
      </c>
    </row>
    <row r="6726" spans="1:4" x14ac:dyDescent="0.25">
      <c r="A6726" s="6">
        <v>45232</v>
      </c>
      <c r="B6726">
        <v>5.55</v>
      </c>
      <c r="C6726">
        <v>5.64</v>
      </c>
      <c r="D6726" s="6">
        <f t="shared" si="105"/>
        <v>45260</v>
      </c>
    </row>
    <row r="6727" spans="1:4" x14ac:dyDescent="0.25">
      <c r="A6727" s="6">
        <v>45233</v>
      </c>
      <c r="B6727">
        <v>5.54</v>
      </c>
      <c r="C6727">
        <v>5.64</v>
      </c>
      <c r="D6727" s="6">
        <f t="shared" si="105"/>
        <v>45260</v>
      </c>
    </row>
    <row r="6728" spans="1:4" x14ac:dyDescent="0.25">
      <c r="A6728" s="6">
        <v>45236</v>
      </c>
      <c r="B6728">
        <v>5.54</v>
      </c>
      <c r="C6728">
        <v>5.64</v>
      </c>
      <c r="D6728" s="6">
        <f t="shared" si="105"/>
        <v>45260</v>
      </c>
    </row>
    <row r="6729" spans="1:4" x14ac:dyDescent="0.25">
      <c r="A6729" s="6">
        <v>45237</v>
      </c>
      <c r="B6729">
        <v>5.54</v>
      </c>
      <c r="C6729">
        <v>5.63</v>
      </c>
      <c r="D6729" s="6">
        <f t="shared" si="105"/>
        <v>45260</v>
      </c>
    </row>
    <row r="6730" spans="1:4" x14ac:dyDescent="0.25">
      <c r="A6730" s="6">
        <v>45238</v>
      </c>
      <c r="B6730">
        <v>5.55</v>
      </c>
      <c r="C6730">
        <v>5.62</v>
      </c>
      <c r="D6730" s="6">
        <f t="shared" si="105"/>
        <v>45260</v>
      </c>
    </row>
    <row r="6731" spans="1:4" x14ac:dyDescent="0.25">
      <c r="A6731" s="6">
        <v>45239</v>
      </c>
      <c r="B6731">
        <v>5.67</v>
      </c>
      <c r="C6731">
        <v>5.73</v>
      </c>
      <c r="D6731" s="6">
        <f t="shared" si="105"/>
        <v>45260</v>
      </c>
    </row>
    <row r="6732" spans="1:4" x14ac:dyDescent="0.25">
      <c r="A6732" s="6">
        <v>45240</v>
      </c>
      <c r="B6732">
        <v>5.75</v>
      </c>
      <c r="C6732">
        <v>5.76</v>
      </c>
      <c r="D6732" s="6">
        <f t="shared" si="105"/>
        <v>45260</v>
      </c>
    </row>
    <row r="6733" spans="1:4" x14ac:dyDescent="0.25">
      <c r="A6733" s="6">
        <v>45243</v>
      </c>
      <c r="B6733">
        <v>5.81</v>
      </c>
      <c r="C6733">
        <v>5.78</v>
      </c>
      <c r="D6733" s="6">
        <f t="shared" si="105"/>
        <v>45260</v>
      </c>
    </row>
    <row r="6734" spans="1:4" x14ac:dyDescent="0.25">
      <c r="A6734" s="6">
        <v>45244</v>
      </c>
      <c r="B6734">
        <v>5.77</v>
      </c>
      <c r="C6734">
        <v>5.79</v>
      </c>
      <c r="D6734" s="6">
        <f t="shared" si="105"/>
        <v>45260</v>
      </c>
    </row>
    <row r="6735" spans="1:4" x14ac:dyDescent="0.25">
      <c r="A6735" s="6">
        <v>45245</v>
      </c>
      <c r="B6735">
        <v>5.78</v>
      </c>
      <c r="C6735">
        <v>5.81</v>
      </c>
      <c r="D6735" s="6">
        <f t="shared" si="105"/>
        <v>45260</v>
      </c>
    </row>
    <row r="6736" spans="1:4" x14ac:dyDescent="0.25">
      <c r="A6736" s="6">
        <v>45246</v>
      </c>
      <c r="B6736">
        <v>5.78</v>
      </c>
      <c r="C6736">
        <v>5.82</v>
      </c>
      <c r="D6736" s="6">
        <f t="shared" si="105"/>
        <v>45260</v>
      </c>
    </row>
    <row r="6737" spans="1:4" x14ac:dyDescent="0.25">
      <c r="A6737" s="6">
        <v>45247</v>
      </c>
      <c r="B6737">
        <v>5.78</v>
      </c>
      <c r="C6737">
        <v>5.81</v>
      </c>
      <c r="D6737" s="6">
        <f t="shared" si="105"/>
        <v>45260</v>
      </c>
    </row>
    <row r="6738" spans="1:4" x14ac:dyDescent="0.25">
      <c r="A6738" s="6">
        <v>45250</v>
      </c>
      <c r="B6738">
        <v>5.79</v>
      </c>
      <c r="C6738">
        <v>5.83</v>
      </c>
      <c r="D6738" s="6">
        <f t="shared" si="105"/>
        <v>45260</v>
      </c>
    </row>
    <row r="6739" spans="1:4" x14ac:dyDescent="0.25">
      <c r="A6739" s="6">
        <v>45251</v>
      </c>
      <c r="B6739">
        <v>5.79</v>
      </c>
      <c r="C6739">
        <v>5.82</v>
      </c>
      <c r="D6739" s="6">
        <f t="shared" si="105"/>
        <v>45260</v>
      </c>
    </row>
    <row r="6740" spans="1:4" x14ac:dyDescent="0.25">
      <c r="A6740" s="6">
        <v>45252</v>
      </c>
      <c r="B6740">
        <v>5.8</v>
      </c>
      <c r="C6740">
        <v>5.84</v>
      </c>
      <c r="D6740" s="6">
        <f t="shared" si="105"/>
        <v>45260</v>
      </c>
    </row>
    <row r="6741" spans="1:4" x14ac:dyDescent="0.25">
      <c r="A6741" s="6">
        <v>45253</v>
      </c>
      <c r="B6741">
        <v>5.81</v>
      </c>
      <c r="C6741">
        <v>5.83</v>
      </c>
      <c r="D6741" s="6">
        <f t="shared" si="105"/>
        <v>45260</v>
      </c>
    </row>
    <row r="6742" spans="1:4" x14ac:dyDescent="0.25">
      <c r="A6742" s="6">
        <v>45254</v>
      </c>
      <c r="B6742">
        <v>5.82</v>
      </c>
      <c r="C6742">
        <v>5.83</v>
      </c>
      <c r="D6742" s="6">
        <f t="shared" si="105"/>
        <v>45260</v>
      </c>
    </row>
    <row r="6743" spans="1:4" x14ac:dyDescent="0.25">
      <c r="A6743" s="6">
        <v>45257</v>
      </c>
      <c r="B6743">
        <v>5.82</v>
      </c>
      <c r="C6743">
        <v>5.84</v>
      </c>
      <c r="D6743" s="6">
        <f t="shared" si="105"/>
        <v>45260</v>
      </c>
    </row>
    <row r="6744" spans="1:4" x14ac:dyDescent="0.25">
      <c r="A6744" s="6">
        <v>45258</v>
      </c>
      <c r="B6744">
        <v>5.82</v>
      </c>
      <c r="C6744">
        <v>5.83</v>
      </c>
      <c r="D6744" s="6">
        <f t="shared" si="105"/>
        <v>45260</v>
      </c>
    </row>
    <row r="6745" spans="1:4" x14ac:dyDescent="0.25">
      <c r="A6745" s="6">
        <v>45259</v>
      </c>
      <c r="B6745">
        <v>5.82</v>
      </c>
      <c r="C6745">
        <v>5.83</v>
      </c>
      <c r="D6745" s="6">
        <f t="shared" si="105"/>
        <v>45260</v>
      </c>
    </row>
    <row r="6746" spans="1:4" x14ac:dyDescent="0.25">
      <c r="A6746" s="6">
        <v>45260</v>
      </c>
      <c r="B6746">
        <v>5.83</v>
      </c>
      <c r="C6746">
        <v>5.83</v>
      </c>
      <c r="D6746" s="6">
        <f t="shared" si="105"/>
        <v>45260</v>
      </c>
    </row>
    <row r="6747" spans="1:4" x14ac:dyDescent="0.25">
      <c r="A6747" s="6">
        <v>45261</v>
      </c>
      <c r="B6747">
        <v>5.83</v>
      </c>
      <c r="C6747">
        <v>5.84</v>
      </c>
      <c r="D6747" s="6">
        <f t="shared" si="105"/>
        <v>45291</v>
      </c>
    </row>
    <row r="6748" spans="1:4" x14ac:dyDescent="0.25">
      <c r="A6748" s="6">
        <v>45264</v>
      </c>
      <c r="B6748">
        <v>5.82</v>
      </c>
      <c r="C6748">
        <v>5.84</v>
      </c>
      <c r="D6748" s="6">
        <f t="shared" si="105"/>
        <v>45291</v>
      </c>
    </row>
    <row r="6749" spans="1:4" x14ac:dyDescent="0.25">
      <c r="A6749" s="6">
        <v>45265</v>
      </c>
      <c r="B6749">
        <v>5.82</v>
      </c>
      <c r="C6749">
        <v>5.84</v>
      </c>
      <c r="D6749" s="6">
        <f t="shared" si="105"/>
        <v>45291</v>
      </c>
    </row>
    <row r="6750" spans="1:4" x14ac:dyDescent="0.25">
      <c r="A6750" s="6">
        <v>45266</v>
      </c>
      <c r="B6750">
        <v>5.82</v>
      </c>
      <c r="C6750">
        <v>5.83</v>
      </c>
      <c r="D6750" s="6">
        <f t="shared" si="105"/>
        <v>45291</v>
      </c>
    </row>
    <row r="6751" spans="1:4" x14ac:dyDescent="0.25">
      <c r="A6751" s="6">
        <v>45267</v>
      </c>
      <c r="B6751">
        <v>5.82</v>
      </c>
      <c r="C6751">
        <v>5.85</v>
      </c>
      <c r="D6751" s="6">
        <f t="shared" si="105"/>
        <v>45291</v>
      </c>
    </row>
    <row r="6752" spans="1:4" x14ac:dyDescent="0.25">
      <c r="A6752" s="6">
        <v>45268</v>
      </c>
      <c r="B6752">
        <v>5.82</v>
      </c>
      <c r="C6752">
        <v>5.85</v>
      </c>
      <c r="D6752" s="6">
        <f t="shared" si="105"/>
        <v>45291</v>
      </c>
    </row>
    <row r="6753" spans="1:4" x14ac:dyDescent="0.25">
      <c r="A6753" s="6">
        <v>45271</v>
      </c>
      <c r="B6753">
        <v>5.82</v>
      </c>
      <c r="C6753">
        <v>5.85</v>
      </c>
      <c r="D6753" s="6">
        <f t="shared" si="105"/>
        <v>45291</v>
      </c>
    </row>
    <row r="6754" spans="1:4" x14ac:dyDescent="0.25">
      <c r="A6754" s="6">
        <v>45272</v>
      </c>
      <c r="B6754">
        <v>5.82</v>
      </c>
      <c r="C6754">
        <v>5.84</v>
      </c>
      <c r="D6754" s="6">
        <f t="shared" si="105"/>
        <v>45291</v>
      </c>
    </row>
    <row r="6755" spans="1:4" x14ac:dyDescent="0.25">
      <c r="A6755" s="6">
        <v>45273</v>
      </c>
      <c r="B6755">
        <v>5.82</v>
      </c>
      <c r="C6755">
        <v>5.84</v>
      </c>
      <c r="D6755" s="6">
        <f t="shared" si="105"/>
        <v>45291</v>
      </c>
    </row>
    <row r="6756" spans="1:4" x14ac:dyDescent="0.25">
      <c r="A6756" s="6">
        <v>45274</v>
      </c>
      <c r="B6756">
        <v>5.84</v>
      </c>
      <c r="C6756">
        <v>5.86</v>
      </c>
      <c r="D6756" s="6">
        <f t="shared" si="105"/>
        <v>45291</v>
      </c>
    </row>
    <row r="6757" spans="1:4" x14ac:dyDescent="0.25">
      <c r="A6757" s="6">
        <v>45275</v>
      </c>
      <c r="B6757">
        <v>5.81</v>
      </c>
      <c r="C6757">
        <v>5.82</v>
      </c>
      <c r="D6757" s="6">
        <f t="shared" si="105"/>
        <v>45291</v>
      </c>
    </row>
    <row r="6758" spans="1:4" x14ac:dyDescent="0.25">
      <c r="A6758" s="6">
        <v>45278</v>
      </c>
      <c r="B6758">
        <v>5.81</v>
      </c>
      <c r="C6758">
        <v>5.86</v>
      </c>
      <c r="D6758" s="6">
        <f t="shared" si="105"/>
        <v>45291</v>
      </c>
    </row>
    <row r="6759" spans="1:4" x14ac:dyDescent="0.25">
      <c r="A6759" s="6">
        <v>45279</v>
      </c>
      <c r="B6759">
        <v>5.82</v>
      </c>
      <c r="C6759">
        <v>5.86</v>
      </c>
      <c r="D6759" s="6">
        <f t="shared" si="105"/>
        <v>45291</v>
      </c>
    </row>
    <row r="6760" spans="1:4" x14ac:dyDescent="0.25">
      <c r="A6760" s="6">
        <v>45280</v>
      </c>
      <c r="B6760">
        <v>5.82</v>
      </c>
      <c r="C6760">
        <v>5.86</v>
      </c>
      <c r="D6760" s="6">
        <f t="shared" si="105"/>
        <v>45291</v>
      </c>
    </row>
    <row r="6761" spans="1:4" x14ac:dyDescent="0.25">
      <c r="A6761" s="6">
        <v>45281</v>
      </c>
      <c r="B6761">
        <v>5.82</v>
      </c>
      <c r="C6761">
        <v>5.85</v>
      </c>
      <c r="D6761" s="6">
        <f t="shared" si="105"/>
        <v>45291</v>
      </c>
    </row>
    <row r="6762" spans="1:4" x14ac:dyDescent="0.25">
      <c r="A6762" s="6">
        <v>45282</v>
      </c>
      <c r="B6762">
        <v>5.82</v>
      </c>
      <c r="C6762">
        <v>5.88</v>
      </c>
      <c r="D6762" s="6">
        <f t="shared" si="105"/>
        <v>45291</v>
      </c>
    </row>
    <row r="6763" spans="1:4" x14ac:dyDescent="0.25">
      <c r="A6763" s="6">
        <v>45287</v>
      </c>
      <c r="B6763">
        <v>5.82</v>
      </c>
      <c r="C6763">
        <v>5.88</v>
      </c>
      <c r="D6763" s="6">
        <f t="shared" si="105"/>
        <v>45291</v>
      </c>
    </row>
    <row r="6764" spans="1:4" x14ac:dyDescent="0.25">
      <c r="A6764" s="6">
        <v>45288</v>
      </c>
      <c r="B6764">
        <v>5.82</v>
      </c>
      <c r="C6764">
        <v>5.87</v>
      </c>
      <c r="D6764" s="6">
        <f t="shared" si="105"/>
        <v>45291</v>
      </c>
    </row>
    <row r="6765" spans="1:4" x14ac:dyDescent="0.25">
      <c r="A6765" s="6">
        <v>45289</v>
      </c>
      <c r="B6765">
        <v>5.82</v>
      </c>
      <c r="C6765">
        <v>5.88</v>
      </c>
      <c r="D6765" s="6">
        <f t="shared" si="105"/>
        <v>45291</v>
      </c>
    </row>
    <row r="6766" spans="1:4" x14ac:dyDescent="0.25">
      <c r="A6766" s="6">
        <v>45293</v>
      </c>
      <c r="B6766">
        <v>5.82</v>
      </c>
      <c r="C6766">
        <v>5.89</v>
      </c>
      <c r="D6766" s="6">
        <f t="shared" si="105"/>
        <v>45322</v>
      </c>
    </row>
    <row r="6767" spans="1:4" x14ac:dyDescent="0.25">
      <c r="A6767" s="6">
        <v>45294</v>
      </c>
      <c r="B6767">
        <v>5.84</v>
      </c>
      <c r="C6767">
        <v>5.89</v>
      </c>
      <c r="D6767" s="6">
        <f t="shared" si="105"/>
        <v>45322</v>
      </c>
    </row>
    <row r="6768" spans="1:4" x14ac:dyDescent="0.25">
      <c r="A6768" s="6">
        <v>45295</v>
      </c>
      <c r="B6768">
        <v>5.83</v>
      </c>
      <c r="C6768">
        <v>5.86</v>
      </c>
      <c r="D6768" s="6">
        <f t="shared" si="105"/>
        <v>45322</v>
      </c>
    </row>
    <row r="6769" spans="1:4" x14ac:dyDescent="0.25">
      <c r="A6769" s="6">
        <v>45296</v>
      </c>
      <c r="B6769">
        <v>5.82</v>
      </c>
      <c r="C6769">
        <v>5.87</v>
      </c>
      <c r="D6769" s="6">
        <f t="shared" si="105"/>
        <v>45322</v>
      </c>
    </row>
    <row r="6770" spans="1:4" x14ac:dyDescent="0.25">
      <c r="A6770" s="6">
        <v>45299</v>
      </c>
      <c r="B6770">
        <v>5.82</v>
      </c>
      <c r="C6770">
        <v>5.87</v>
      </c>
      <c r="D6770" s="6">
        <f t="shared" si="105"/>
        <v>45322</v>
      </c>
    </row>
    <row r="6771" spans="1:4" x14ac:dyDescent="0.25">
      <c r="A6771" s="6">
        <v>45300</v>
      </c>
      <c r="B6771">
        <v>5.82</v>
      </c>
      <c r="C6771">
        <v>5.86</v>
      </c>
      <c r="D6771" s="6">
        <f t="shared" si="105"/>
        <v>45322</v>
      </c>
    </row>
    <row r="6772" spans="1:4" x14ac:dyDescent="0.25">
      <c r="A6772" s="6">
        <v>45301</v>
      </c>
      <c r="B6772">
        <v>5.81</v>
      </c>
      <c r="C6772">
        <v>5.88</v>
      </c>
      <c r="D6772" s="6">
        <f t="shared" si="105"/>
        <v>45322</v>
      </c>
    </row>
    <row r="6773" spans="1:4" x14ac:dyDescent="0.25">
      <c r="A6773" s="6">
        <v>45302</v>
      </c>
      <c r="B6773">
        <v>5.83</v>
      </c>
      <c r="C6773">
        <v>5.87</v>
      </c>
      <c r="D6773" s="6">
        <f t="shared" si="105"/>
        <v>45322</v>
      </c>
    </row>
    <row r="6774" spans="1:4" x14ac:dyDescent="0.25">
      <c r="A6774" s="6">
        <v>45303</v>
      </c>
      <c r="B6774">
        <v>5.83</v>
      </c>
      <c r="C6774">
        <v>5.86</v>
      </c>
      <c r="D6774" s="6">
        <f t="shared" si="105"/>
        <v>45322</v>
      </c>
    </row>
    <row r="6775" spans="1:4" x14ac:dyDescent="0.25">
      <c r="A6775" s="6">
        <v>45306</v>
      </c>
      <c r="B6775">
        <v>5.84</v>
      </c>
      <c r="C6775">
        <v>5.86</v>
      </c>
      <c r="D6775" s="6">
        <f t="shared" si="105"/>
        <v>45322</v>
      </c>
    </row>
    <row r="6776" spans="1:4" x14ac:dyDescent="0.25">
      <c r="A6776" s="6">
        <v>45307</v>
      </c>
      <c r="B6776">
        <v>5.85</v>
      </c>
      <c r="C6776">
        <v>5.87</v>
      </c>
      <c r="D6776" s="6">
        <f t="shared" si="105"/>
        <v>45322</v>
      </c>
    </row>
    <row r="6777" spans="1:4" x14ac:dyDescent="0.25">
      <c r="A6777" s="6">
        <v>45308</v>
      </c>
      <c r="B6777">
        <v>5.85</v>
      </c>
      <c r="C6777">
        <v>5.86</v>
      </c>
      <c r="D6777" s="6">
        <f t="shared" si="105"/>
        <v>45322</v>
      </c>
    </row>
    <row r="6778" spans="1:4" x14ac:dyDescent="0.25">
      <c r="A6778" s="6">
        <v>45309</v>
      </c>
      <c r="B6778">
        <v>5.85</v>
      </c>
      <c r="C6778">
        <v>5.86</v>
      </c>
      <c r="D6778" s="6">
        <f t="shared" si="105"/>
        <v>45322</v>
      </c>
    </row>
    <row r="6779" spans="1:4" x14ac:dyDescent="0.25">
      <c r="A6779" s="6">
        <v>45310</v>
      </c>
      <c r="B6779">
        <v>5.84</v>
      </c>
      <c r="C6779">
        <v>5.86</v>
      </c>
      <c r="D6779" s="6">
        <f t="shared" si="105"/>
        <v>45322</v>
      </c>
    </row>
    <row r="6780" spans="1:4" x14ac:dyDescent="0.25">
      <c r="A6780" s="6">
        <v>45313</v>
      </c>
      <c r="B6780">
        <v>5.85</v>
      </c>
      <c r="C6780">
        <v>5.86</v>
      </c>
      <c r="D6780" s="6">
        <f t="shared" si="105"/>
        <v>45322</v>
      </c>
    </row>
    <row r="6781" spans="1:4" x14ac:dyDescent="0.25">
      <c r="A6781" s="6">
        <v>45314</v>
      </c>
      <c r="B6781">
        <v>5.85</v>
      </c>
      <c r="C6781">
        <v>5.86</v>
      </c>
      <c r="D6781" s="6">
        <f t="shared" si="105"/>
        <v>45322</v>
      </c>
    </row>
    <row r="6782" spans="1:4" x14ac:dyDescent="0.25">
      <c r="A6782" s="6">
        <v>45315</v>
      </c>
      <c r="B6782">
        <v>5.85</v>
      </c>
      <c r="C6782">
        <v>5.86</v>
      </c>
      <c r="D6782" s="6">
        <f t="shared" si="105"/>
        <v>45322</v>
      </c>
    </row>
    <row r="6783" spans="1:4" x14ac:dyDescent="0.25">
      <c r="A6783" s="6">
        <v>45316</v>
      </c>
      <c r="B6783">
        <v>5.85</v>
      </c>
      <c r="C6783">
        <v>5.86</v>
      </c>
      <c r="D6783" s="6">
        <f t="shared" si="105"/>
        <v>45322</v>
      </c>
    </row>
    <row r="6784" spans="1:4" x14ac:dyDescent="0.25">
      <c r="A6784" s="6">
        <v>45317</v>
      </c>
      <c r="B6784">
        <v>5.85</v>
      </c>
      <c r="C6784">
        <v>5.86</v>
      </c>
      <c r="D6784" s="6">
        <f t="shared" si="105"/>
        <v>45322</v>
      </c>
    </row>
    <row r="6785" spans="1:4" x14ac:dyDescent="0.25">
      <c r="A6785" s="6">
        <v>45320</v>
      </c>
      <c r="B6785">
        <v>5.85</v>
      </c>
      <c r="C6785">
        <v>5.86</v>
      </c>
      <c r="D6785" s="6">
        <f t="shared" si="105"/>
        <v>45322</v>
      </c>
    </row>
    <row r="6786" spans="1:4" x14ac:dyDescent="0.25">
      <c r="A6786" s="6">
        <v>45321</v>
      </c>
      <c r="B6786">
        <v>5.85</v>
      </c>
      <c r="C6786">
        <v>5.86</v>
      </c>
      <c r="D6786" s="6">
        <f t="shared" si="105"/>
        <v>45322</v>
      </c>
    </row>
    <row r="6787" spans="1:4" x14ac:dyDescent="0.25">
      <c r="A6787" s="6">
        <v>45322</v>
      </c>
      <c r="B6787">
        <v>5.85</v>
      </c>
      <c r="C6787">
        <v>5.86</v>
      </c>
      <c r="D6787" s="6">
        <f t="shared" ref="D6787:D6850" si="106">EOMONTH(A6787,0)</f>
        <v>45322</v>
      </c>
    </row>
    <row r="6788" spans="1:4" x14ac:dyDescent="0.25">
      <c r="A6788" s="6">
        <v>45323</v>
      </c>
      <c r="B6788">
        <v>5.85</v>
      </c>
      <c r="C6788">
        <v>5.86</v>
      </c>
      <c r="D6788" s="6">
        <f t="shared" si="106"/>
        <v>45351</v>
      </c>
    </row>
    <row r="6789" spans="1:4" x14ac:dyDescent="0.25">
      <c r="A6789" s="6">
        <v>45324</v>
      </c>
      <c r="B6789">
        <v>5.84</v>
      </c>
      <c r="C6789">
        <v>5.85</v>
      </c>
      <c r="D6789" s="6">
        <f t="shared" si="106"/>
        <v>45351</v>
      </c>
    </row>
    <row r="6790" spans="1:4" x14ac:dyDescent="0.25">
      <c r="A6790" s="6">
        <v>45327</v>
      </c>
      <c r="B6790">
        <v>5.85</v>
      </c>
      <c r="C6790">
        <v>5.85</v>
      </c>
      <c r="D6790" s="6">
        <f t="shared" si="106"/>
        <v>45351</v>
      </c>
    </row>
    <row r="6791" spans="1:4" x14ac:dyDescent="0.25">
      <c r="A6791" s="6">
        <v>45328</v>
      </c>
      <c r="B6791">
        <v>5.85</v>
      </c>
      <c r="C6791">
        <v>5.85</v>
      </c>
      <c r="D6791" s="6">
        <f t="shared" si="106"/>
        <v>45351</v>
      </c>
    </row>
    <row r="6792" spans="1:4" x14ac:dyDescent="0.25">
      <c r="A6792" s="6">
        <v>45329</v>
      </c>
      <c r="B6792">
        <v>5.85</v>
      </c>
      <c r="C6792">
        <v>5.85</v>
      </c>
      <c r="D6792" s="6">
        <f t="shared" si="106"/>
        <v>45351</v>
      </c>
    </row>
    <row r="6793" spans="1:4" x14ac:dyDescent="0.25">
      <c r="A6793" s="6">
        <v>45330</v>
      </c>
      <c r="B6793">
        <v>5.85</v>
      </c>
      <c r="C6793">
        <v>5.86</v>
      </c>
      <c r="D6793" s="6">
        <f t="shared" si="106"/>
        <v>45351</v>
      </c>
    </row>
    <row r="6794" spans="1:4" x14ac:dyDescent="0.25">
      <c r="A6794" s="6">
        <v>45331</v>
      </c>
      <c r="B6794">
        <v>5.86</v>
      </c>
      <c r="C6794">
        <v>5.86</v>
      </c>
      <c r="D6794" s="6">
        <f t="shared" si="106"/>
        <v>45351</v>
      </c>
    </row>
    <row r="6795" spans="1:4" x14ac:dyDescent="0.25">
      <c r="A6795" s="6">
        <v>45334</v>
      </c>
      <c r="B6795">
        <v>5.86</v>
      </c>
      <c r="C6795">
        <v>5.87</v>
      </c>
      <c r="D6795" s="6">
        <f t="shared" si="106"/>
        <v>45351</v>
      </c>
    </row>
    <row r="6796" spans="1:4" x14ac:dyDescent="0.25">
      <c r="A6796" s="6">
        <v>45335</v>
      </c>
      <c r="B6796">
        <v>5.86</v>
      </c>
      <c r="C6796">
        <v>5.86</v>
      </c>
      <c r="D6796" s="6">
        <f t="shared" si="106"/>
        <v>45351</v>
      </c>
    </row>
    <row r="6797" spans="1:4" x14ac:dyDescent="0.25">
      <c r="A6797" s="6">
        <v>45336</v>
      </c>
      <c r="B6797">
        <v>5.86</v>
      </c>
      <c r="C6797">
        <v>5.86</v>
      </c>
      <c r="D6797" s="6">
        <f t="shared" si="106"/>
        <v>45351</v>
      </c>
    </row>
    <row r="6798" spans="1:4" x14ac:dyDescent="0.25">
      <c r="A6798" s="6">
        <v>45337</v>
      </c>
      <c r="B6798">
        <v>5.86</v>
      </c>
      <c r="C6798">
        <v>5.86</v>
      </c>
      <c r="D6798" s="6">
        <f t="shared" si="106"/>
        <v>45351</v>
      </c>
    </row>
    <row r="6799" spans="1:4" x14ac:dyDescent="0.25">
      <c r="A6799" s="6">
        <v>45338</v>
      </c>
      <c r="B6799">
        <v>5.86</v>
      </c>
      <c r="C6799">
        <v>5.88</v>
      </c>
      <c r="D6799" s="6">
        <f t="shared" si="106"/>
        <v>45351</v>
      </c>
    </row>
    <row r="6800" spans="1:4" x14ac:dyDescent="0.25">
      <c r="A6800" s="6">
        <v>45341</v>
      </c>
      <c r="B6800">
        <v>5.86</v>
      </c>
      <c r="C6800">
        <v>5.86</v>
      </c>
      <c r="D6800" s="6">
        <f t="shared" si="106"/>
        <v>45351</v>
      </c>
    </row>
    <row r="6801" spans="1:4" x14ac:dyDescent="0.25">
      <c r="A6801" s="6">
        <v>45342</v>
      </c>
      <c r="B6801">
        <v>5.86</v>
      </c>
      <c r="C6801">
        <v>5.87</v>
      </c>
      <c r="D6801" s="6">
        <f t="shared" si="106"/>
        <v>45351</v>
      </c>
    </row>
    <row r="6802" spans="1:4" x14ac:dyDescent="0.25">
      <c r="A6802" s="6">
        <v>45343</v>
      </c>
      <c r="B6802">
        <v>5.86</v>
      </c>
      <c r="C6802">
        <v>5.85</v>
      </c>
      <c r="D6802" s="6">
        <f t="shared" si="106"/>
        <v>45351</v>
      </c>
    </row>
    <row r="6803" spans="1:4" x14ac:dyDescent="0.25">
      <c r="A6803" s="6">
        <v>45344</v>
      </c>
      <c r="B6803">
        <v>5.85</v>
      </c>
      <c r="C6803">
        <v>5.85</v>
      </c>
      <c r="D6803" s="6">
        <f t="shared" si="106"/>
        <v>45351</v>
      </c>
    </row>
    <row r="6804" spans="1:4" x14ac:dyDescent="0.25">
      <c r="A6804" s="6">
        <v>45345</v>
      </c>
      <c r="B6804">
        <v>5.85</v>
      </c>
      <c r="C6804">
        <v>5.85</v>
      </c>
      <c r="D6804" s="6">
        <f t="shared" si="106"/>
        <v>45351</v>
      </c>
    </row>
    <row r="6805" spans="1:4" x14ac:dyDescent="0.25">
      <c r="A6805" s="6">
        <v>45348</v>
      </c>
      <c r="B6805">
        <v>5.85</v>
      </c>
      <c r="C6805">
        <v>5.86</v>
      </c>
      <c r="D6805" s="6">
        <f t="shared" si="106"/>
        <v>45351</v>
      </c>
    </row>
    <row r="6806" spans="1:4" x14ac:dyDescent="0.25">
      <c r="A6806" s="6">
        <v>45349</v>
      </c>
      <c r="B6806">
        <v>5.85</v>
      </c>
      <c r="C6806">
        <v>5.86</v>
      </c>
      <c r="D6806" s="6">
        <f t="shared" si="106"/>
        <v>45351</v>
      </c>
    </row>
    <row r="6807" spans="1:4" x14ac:dyDescent="0.25">
      <c r="A6807" s="6">
        <v>45350</v>
      </c>
      <c r="B6807">
        <v>5.85</v>
      </c>
      <c r="C6807">
        <v>5.85</v>
      </c>
      <c r="D6807" s="6">
        <f t="shared" si="106"/>
        <v>45351</v>
      </c>
    </row>
    <row r="6808" spans="1:4" x14ac:dyDescent="0.25">
      <c r="A6808" s="6">
        <v>45351</v>
      </c>
      <c r="B6808">
        <v>5.85</v>
      </c>
      <c r="C6808">
        <v>5.86</v>
      </c>
      <c r="D6808" s="6">
        <f t="shared" si="106"/>
        <v>45351</v>
      </c>
    </row>
    <row r="6809" spans="1:4" x14ac:dyDescent="0.25">
      <c r="A6809" s="6">
        <v>45352</v>
      </c>
      <c r="B6809">
        <v>5.85</v>
      </c>
      <c r="C6809">
        <v>5.85</v>
      </c>
      <c r="D6809" s="6">
        <f t="shared" si="106"/>
        <v>45382</v>
      </c>
    </row>
    <row r="6810" spans="1:4" x14ac:dyDescent="0.25">
      <c r="A6810" s="6">
        <v>45355</v>
      </c>
      <c r="B6810">
        <v>5.85</v>
      </c>
      <c r="C6810">
        <v>5.85</v>
      </c>
      <c r="D6810" s="6">
        <f t="shared" si="106"/>
        <v>45382</v>
      </c>
    </row>
    <row r="6811" spans="1:4" x14ac:dyDescent="0.25">
      <c r="A6811" s="6">
        <v>45356</v>
      </c>
      <c r="B6811">
        <v>5.85</v>
      </c>
      <c r="C6811">
        <v>5.85</v>
      </c>
      <c r="D6811" s="6">
        <f t="shared" si="106"/>
        <v>45382</v>
      </c>
    </row>
    <row r="6812" spans="1:4" x14ac:dyDescent="0.25">
      <c r="A6812" s="6">
        <v>45357</v>
      </c>
      <c r="B6812">
        <v>5.85</v>
      </c>
      <c r="C6812">
        <v>5.86</v>
      </c>
      <c r="D6812" s="6">
        <f t="shared" si="106"/>
        <v>45382</v>
      </c>
    </row>
    <row r="6813" spans="1:4" x14ac:dyDescent="0.25">
      <c r="A6813" s="6">
        <v>45358</v>
      </c>
      <c r="B6813">
        <v>5.86</v>
      </c>
      <c r="C6813">
        <v>5.85</v>
      </c>
      <c r="D6813" s="6">
        <f t="shared" si="106"/>
        <v>45382</v>
      </c>
    </row>
    <row r="6814" spans="1:4" x14ac:dyDescent="0.25">
      <c r="A6814" s="6">
        <v>45359</v>
      </c>
      <c r="B6814">
        <v>5.86</v>
      </c>
      <c r="C6814">
        <v>5.86</v>
      </c>
      <c r="D6814" s="6">
        <f t="shared" si="106"/>
        <v>45382</v>
      </c>
    </row>
    <row r="6815" spans="1:4" x14ac:dyDescent="0.25">
      <c r="A6815" s="6">
        <v>45362</v>
      </c>
      <c r="B6815">
        <v>5.86</v>
      </c>
      <c r="C6815">
        <v>5.86</v>
      </c>
      <c r="D6815" s="6">
        <f t="shared" si="106"/>
        <v>45382</v>
      </c>
    </row>
    <row r="6816" spans="1:4" x14ac:dyDescent="0.25">
      <c r="A6816" s="6">
        <v>45363</v>
      </c>
      <c r="B6816">
        <v>5.86</v>
      </c>
      <c r="C6816">
        <v>5.85</v>
      </c>
      <c r="D6816" s="6">
        <f t="shared" si="106"/>
        <v>45382</v>
      </c>
    </row>
    <row r="6817" spans="1:4" x14ac:dyDescent="0.25">
      <c r="A6817" s="6">
        <v>45364</v>
      </c>
      <c r="B6817">
        <v>5.86</v>
      </c>
      <c r="C6817">
        <v>5.86</v>
      </c>
      <c r="D6817" s="6">
        <f t="shared" si="106"/>
        <v>45382</v>
      </c>
    </row>
    <row r="6818" spans="1:4" x14ac:dyDescent="0.25">
      <c r="A6818" s="6">
        <v>45365</v>
      </c>
      <c r="B6818">
        <v>5.86</v>
      </c>
      <c r="C6818">
        <v>5.86</v>
      </c>
      <c r="D6818" s="6">
        <f t="shared" si="106"/>
        <v>45382</v>
      </c>
    </row>
    <row r="6819" spans="1:4" x14ac:dyDescent="0.25">
      <c r="A6819" s="6">
        <v>45366</v>
      </c>
      <c r="B6819">
        <v>5.86</v>
      </c>
      <c r="C6819">
        <v>5.85</v>
      </c>
      <c r="D6819" s="6">
        <f t="shared" si="106"/>
        <v>45382</v>
      </c>
    </row>
    <row r="6820" spans="1:4" x14ac:dyDescent="0.25">
      <c r="A6820" s="6">
        <v>45369</v>
      </c>
      <c r="B6820">
        <v>5.86</v>
      </c>
      <c r="C6820">
        <v>5.86</v>
      </c>
      <c r="D6820" s="6">
        <f t="shared" si="106"/>
        <v>45382</v>
      </c>
    </row>
    <row r="6821" spans="1:4" x14ac:dyDescent="0.25">
      <c r="A6821" s="6">
        <v>45370</v>
      </c>
      <c r="B6821">
        <v>5.86</v>
      </c>
      <c r="C6821">
        <v>5.86</v>
      </c>
      <c r="D6821" s="6">
        <f t="shared" si="106"/>
        <v>45382</v>
      </c>
    </row>
    <row r="6822" spans="1:4" x14ac:dyDescent="0.25">
      <c r="A6822" s="6">
        <v>45371</v>
      </c>
      <c r="B6822">
        <v>5.86</v>
      </c>
      <c r="C6822">
        <v>5.86</v>
      </c>
      <c r="D6822" s="6">
        <f t="shared" si="106"/>
        <v>45382</v>
      </c>
    </row>
    <row r="6823" spans="1:4" x14ac:dyDescent="0.25">
      <c r="A6823" s="6">
        <v>45372</v>
      </c>
      <c r="B6823">
        <v>5.86</v>
      </c>
      <c r="C6823">
        <v>5.86</v>
      </c>
      <c r="D6823" s="6">
        <f t="shared" si="106"/>
        <v>45382</v>
      </c>
    </row>
    <row r="6824" spans="1:4" x14ac:dyDescent="0.25">
      <c r="A6824" s="6">
        <v>45373</v>
      </c>
      <c r="B6824">
        <v>5.86</v>
      </c>
      <c r="C6824">
        <v>5.86</v>
      </c>
      <c r="D6824" s="6">
        <f t="shared" si="106"/>
        <v>45382</v>
      </c>
    </row>
    <row r="6825" spans="1:4" x14ac:dyDescent="0.25">
      <c r="A6825" s="6">
        <v>45376</v>
      </c>
      <c r="B6825">
        <v>5.86</v>
      </c>
      <c r="C6825">
        <v>5.86</v>
      </c>
      <c r="D6825" s="6">
        <f t="shared" si="106"/>
        <v>45382</v>
      </c>
    </row>
    <row r="6826" spans="1:4" x14ac:dyDescent="0.25">
      <c r="A6826" s="6">
        <v>45377</v>
      </c>
      <c r="B6826">
        <v>5.86</v>
      </c>
      <c r="C6826">
        <v>5.86</v>
      </c>
      <c r="D6826" s="6">
        <f t="shared" si="106"/>
        <v>45382</v>
      </c>
    </row>
    <row r="6827" spans="1:4" x14ac:dyDescent="0.25">
      <c r="A6827" s="6">
        <v>45378</v>
      </c>
      <c r="B6827">
        <v>5.86</v>
      </c>
      <c r="C6827">
        <v>5.85</v>
      </c>
      <c r="D6827" s="6">
        <f t="shared" si="106"/>
        <v>45382</v>
      </c>
    </row>
    <row r="6828" spans="1:4" x14ac:dyDescent="0.25">
      <c r="A6828" s="6">
        <v>45379</v>
      </c>
      <c r="B6828">
        <v>5.86</v>
      </c>
      <c r="C6828">
        <v>5.87</v>
      </c>
      <c r="D6828" s="6">
        <f t="shared" si="106"/>
        <v>45382</v>
      </c>
    </row>
    <row r="6829" spans="1:4" x14ac:dyDescent="0.25">
      <c r="A6829" s="6">
        <v>45380</v>
      </c>
      <c r="B6829">
        <v>5.86</v>
      </c>
      <c r="C6829">
        <v>5.88</v>
      </c>
      <c r="D6829" s="6">
        <f t="shared" si="106"/>
        <v>45382</v>
      </c>
    </row>
    <row r="6830" spans="1:4" x14ac:dyDescent="0.25">
      <c r="A6830" s="6">
        <v>45384</v>
      </c>
      <c r="B6830">
        <v>5.86</v>
      </c>
      <c r="C6830">
        <v>5.86</v>
      </c>
      <c r="D6830" s="6">
        <f t="shared" si="106"/>
        <v>45412</v>
      </c>
    </row>
    <row r="6831" spans="1:4" x14ac:dyDescent="0.25">
      <c r="A6831" s="6">
        <v>45385</v>
      </c>
      <c r="B6831">
        <v>5.86</v>
      </c>
      <c r="C6831">
        <v>5.88</v>
      </c>
      <c r="D6831" s="6">
        <f t="shared" si="106"/>
        <v>45412</v>
      </c>
    </row>
    <row r="6832" spans="1:4" x14ac:dyDescent="0.25">
      <c r="A6832" s="6">
        <v>45386</v>
      </c>
      <c r="B6832">
        <v>5.86</v>
      </c>
      <c r="C6832">
        <v>5.86</v>
      </c>
      <c r="D6832" s="6">
        <f t="shared" si="106"/>
        <v>45412</v>
      </c>
    </row>
    <row r="6833" spans="1:4" x14ac:dyDescent="0.25">
      <c r="A6833" s="6">
        <v>45387</v>
      </c>
      <c r="B6833">
        <v>5.86</v>
      </c>
      <c r="C6833">
        <v>5.86</v>
      </c>
      <c r="D6833" s="6">
        <f t="shared" si="106"/>
        <v>45412</v>
      </c>
    </row>
    <row r="6834" spans="1:4" x14ac:dyDescent="0.25">
      <c r="A6834" s="6">
        <v>45390</v>
      </c>
      <c r="B6834">
        <v>5.86</v>
      </c>
      <c r="C6834">
        <v>5.86</v>
      </c>
      <c r="D6834" s="6">
        <f t="shared" si="106"/>
        <v>45412</v>
      </c>
    </row>
    <row r="6835" spans="1:4" x14ac:dyDescent="0.25">
      <c r="A6835" s="6">
        <v>45391</v>
      </c>
      <c r="B6835">
        <v>5.86</v>
      </c>
      <c r="C6835">
        <v>5.87</v>
      </c>
      <c r="D6835" s="6">
        <f t="shared" si="106"/>
        <v>45412</v>
      </c>
    </row>
    <row r="6836" spans="1:4" x14ac:dyDescent="0.25">
      <c r="A6836" s="6">
        <v>45392</v>
      </c>
      <c r="B6836">
        <v>5.86</v>
      </c>
      <c r="C6836">
        <v>5.87</v>
      </c>
      <c r="D6836" s="6">
        <f t="shared" si="106"/>
        <v>45412</v>
      </c>
    </row>
    <row r="6837" spans="1:4" x14ac:dyDescent="0.25">
      <c r="A6837" s="6">
        <v>45393</v>
      </c>
      <c r="B6837">
        <v>5.87</v>
      </c>
      <c r="C6837">
        <v>5.86</v>
      </c>
      <c r="D6837" s="6">
        <f t="shared" si="106"/>
        <v>45412</v>
      </c>
    </row>
    <row r="6838" spans="1:4" x14ac:dyDescent="0.25">
      <c r="A6838" s="6">
        <v>45394</v>
      </c>
      <c r="B6838">
        <v>5.87</v>
      </c>
      <c r="C6838">
        <v>5.86</v>
      </c>
      <c r="D6838" s="6">
        <f t="shared" si="106"/>
        <v>45412</v>
      </c>
    </row>
    <row r="6839" spans="1:4" x14ac:dyDescent="0.25">
      <c r="A6839" s="6">
        <v>45397</v>
      </c>
      <c r="B6839">
        <v>5.87</v>
      </c>
      <c r="C6839">
        <v>5.86</v>
      </c>
      <c r="D6839" s="6">
        <f t="shared" si="106"/>
        <v>45412</v>
      </c>
    </row>
    <row r="6840" spans="1:4" x14ac:dyDescent="0.25">
      <c r="A6840" s="6">
        <v>45398</v>
      </c>
      <c r="B6840">
        <v>5.87</v>
      </c>
      <c r="C6840">
        <v>5.87</v>
      </c>
      <c r="D6840" s="6">
        <f t="shared" si="106"/>
        <v>45412</v>
      </c>
    </row>
    <row r="6841" spans="1:4" x14ac:dyDescent="0.25">
      <c r="A6841" s="6">
        <v>45399</v>
      </c>
      <c r="B6841">
        <v>5.87</v>
      </c>
      <c r="C6841">
        <v>5.86</v>
      </c>
      <c r="D6841" s="6">
        <f t="shared" si="106"/>
        <v>45412</v>
      </c>
    </row>
    <row r="6842" spans="1:4" x14ac:dyDescent="0.25">
      <c r="A6842" s="6">
        <v>45400</v>
      </c>
      <c r="B6842">
        <v>5.87</v>
      </c>
      <c r="C6842">
        <v>5.86</v>
      </c>
      <c r="D6842" s="6">
        <f t="shared" si="106"/>
        <v>45412</v>
      </c>
    </row>
    <row r="6843" spans="1:4" x14ac:dyDescent="0.25">
      <c r="A6843" s="6">
        <v>45401</v>
      </c>
      <c r="B6843">
        <v>5.87</v>
      </c>
      <c r="C6843">
        <v>5.86</v>
      </c>
      <c r="D6843" s="6">
        <f t="shared" si="106"/>
        <v>45412</v>
      </c>
    </row>
    <row r="6844" spans="1:4" x14ac:dyDescent="0.25">
      <c r="A6844" s="6">
        <v>45404</v>
      </c>
      <c r="B6844">
        <v>5.87</v>
      </c>
      <c r="C6844">
        <v>5.86</v>
      </c>
      <c r="D6844" s="6">
        <f t="shared" si="106"/>
        <v>45412</v>
      </c>
    </row>
    <row r="6845" spans="1:4" x14ac:dyDescent="0.25">
      <c r="A6845" s="6">
        <v>45405</v>
      </c>
      <c r="B6845">
        <v>5.87</v>
      </c>
      <c r="C6845">
        <v>5.87</v>
      </c>
      <c r="D6845" s="6">
        <f t="shared" si="106"/>
        <v>45412</v>
      </c>
    </row>
    <row r="6846" spans="1:4" x14ac:dyDescent="0.25">
      <c r="A6846" s="6">
        <v>45406</v>
      </c>
      <c r="B6846">
        <v>5.87</v>
      </c>
      <c r="C6846">
        <v>5.86</v>
      </c>
      <c r="D6846" s="6">
        <f t="shared" si="106"/>
        <v>45412</v>
      </c>
    </row>
    <row r="6847" spans="1:4" x14ac:dyDescent="0.25">
      <c r="A6847" s="6">
        <v>45407</v>
      </c>
      <c r="B6847">
        <v>5.87</v>
      </c>
      <c r="C6847">
        <v>5.86</v>
      </c>
      <c r="D6847" s="6">
        <f t="shared" si="106"/>
        <v>45412</v>
      </c>
    </row>
    <row r="6848" spans="1:4" x14ac:dyDescent="0.25">
      <c r="A6848" s="6">
        <v>45408</v>
      </c>
      <c r="B6848">
        <v>5.88</v>
      </c>
      <c r="C6848">
        <v>5.87</v>
      </c>
      <c r="D6848" s="6">
        <f t="shared" si="106"/>
        <v>45412</v>
      </c>
    </row>
    <row r="6849" spans="1:4" x14ac:dyDescent="0.25">
      <c r="A6849" s="6">
        <v>45411</v>
      </c>
      <c r="B6849">
        <v>5.87</v>
      </c>
      <c r="C6849">
        <v>5.87</v>
      </c>
      <c r="D6849" s="6">
        <f t="shared" si="106"/>
        <v>45412</v>
      </c>
    </row>
    <row r="6850" spans="1:4" x14ac:dyDescent="0.25">
      <c r="A6850" s="6">
        <v>45412</v>
      </c>
      <c r="B6850">
        <v>5.87</v>
      </c>
      <c r="C6850">
        <v>5.86</v>
      </c>
      <c r="D6850" s="6">
        <f t="shared" si="106"/>
        <v>45412</v>
      </c>
    </row>
    <row r="6851" spans="1:4" x14ac:dyDescent="0.25">
      <c r="A6851" s="6">
        <v>45414</v>
      </c>
      <c r="B6851">
        <v>5.87</v>
      </c>
      <c r="C6851">
        <v>5.86</v>
      </c>
      <c r="D6851" s="6">
        <f t="shared" ref="D6851:D6885" si="107">EOMONTH(A6851,0)</f>
        <v>45443</v>
      </c>
    </row>
    <row r="6852" spans="1:4" x14ac:dyDescent="0.25">
      <c r="A6852" s="6">
        <v>45418</v>
      </c>
      <c r="B6852">
        <v>5.87</v>
      </c>
      <c r="C6852">
        <v>5.86</v>
      </c>
      <c r="D6852" s="6">
        <f t="shared" si="107"/>
        <v>45443</v>
      </c>
    </row>
    <row r="6853" spans="1:4" x14ac:dyDescent="0.25">
      <c r="A6853" s="6">
        <v>45419</v>
      </c>
      <c r="B6853">
        <v>5.86</v>
      </c>
      <c r="C6853">
        <v>5.86</v>
      </c>
      <c r="D6853" s="6">
        <f t="shared" si="107"/>
        <v>45443</v>
      </c>
    </row>
    <row r="6854" spans="1:4" x14ac:dyDescent="0.25">
      <c r="A6854" s="6">
        <v>45420</v>
      </c>
      <c r="B6854">
        <v>5.86</v>
      </c>
      <c r="C6854">
        <v>5.86</v>
      </c>
      <c r="D6854" s="6">
        <f t="shared" si="107"/>
        <v>45443</v>
      </c>
    </row>
    <row r="6855" spans="1:4" x14ac:dyDescent="0.25">
      <c r="A6855" s="6">
        <v>45421</v>
      </c>
      <c r="B6855">
        <v>5.86</v>
      </c>
      <c r="C6855">
        <v>5.86</v>
      </c>
      <c r="D6855" s="6">
        <f t="shared" si="107"/>
        <v>45443</v>
      </c>
    </row>
    <row r="6856" spans="1:4" x14ac:dyDescent="0.25">
      <c r="A6856" s="6">
        <v>45422</v>
      </c>
      <c r="B6856">
        <v>5.86</v>
      </c>
      <c r="C6856">
        <v>5.86</v>
      </c>
      <c r="D6856" s="6">
        <f t="shared" si="107"/>
        <v>45443</v>
      </c>
    </row>
    <row r="6857" spans="1:4" x14ac:dyDescent="0.25">
      <c r="A6857" s="6">
        <v>45425</v>
      </c>
      <c r="B6857">
        <v>5.86</v>
      </c>
      <c r="C6857">
        <v>5.85</v>
      </c>
      <c r="D6857" s="6">
        <f t="shared" si="107"/>
        <v>45443</v>
      </c>
    </row>
    <row r="6858" spans="1:4" x14ac:dyDescent="0.25">
      <c r="A6858" s="6">
        <v>45426</v>
      </c>
      <c r="B6858">
        <v>5.86</v>
      </c>
      <c r="C6858">
        <v>5.86</v>
      </c>
      <c r="D6858" s="6">
        <f t="shared" si="107"/>
        <v>45443</v>
      </c>
    </row>
    <row r="6859" spans="1:4" x14ac:dyDescent="0.25">
      <c r="A6859" s="6">
        <v>45427</v>
      </c>
      <c r="B6859">
        <v>5.86</v>
      </c>
      <c r="C6859">
        <v>5.85</v>
      </c>
      <c r="D6859" s="6">
        <f t="shared" si="107"/>
        <v>45443</v>
      </c>
    </row>
    <row r="6860" spans="1:4" x14ac:dyDescent="0.25">
      <c r="A6860" s="6">
        <v>45428</v>
      </c>
      <c r="B6860">
        <v>5.86</v>
      </c>
      <c r="C6860">
        <v>5.85</v>
      </c>
      <c r="D6860" s="6">
        <f t="shared" si="107"/>
        <v>45443</v>
      </c>
    </row>
    <row r="6861" spans="1:4" x14ac:dyDescent="0.25">
      <c r="A6861" s="6">
        <v>45429</v>
      </c>
      <c r="B6861">
        <v>5.86</v>
      </c>
      <c r="C6861">
        <v>5.85</v>
      </c>
      <c r="D6861" s="6">
        <f t="shared" si="107"/>
        <v>45443</v>
      </c>
    </row>
    <row r="6862" spans="1:4" x14ac:dyDescent="0.25">
      <c r="A6862" s="6">
        <v>45432</v>
      </c>
      <c r="B6862">
        <v>5.86</v>
      </c>
      <c r="C6862">
        <v>5.85</v>
      </c>
      <c r="D6862" s="6">
        <f t="shared" si="107"/>
        <v>45443</v>
      </c>
    </row>
    <row r="6863" spans="1:4" x14ac:dyDescent="0.25">
      <c r="A6863" s="6">
        <v>45433</v>
      </c>
      <c r="B6863">
        <v>5.86</v>
      </c>
      <c r="C6863">
        <v>5.85</v>
      </c>
      <c r="D6863" s="6">
        <f t="shared" si="107"/>
        <v>45443</v>
      </c>
    </row>
    <row r="6864" spans="1:4" x14ac:dyDescent="0.25">
      <c r="A6864" s="6">
        <v>45434</v>
      </c>
      <c r="B6864">
        <v>5.86</v>
      </c>
      <c r="C6864">
        <v>5.86</v>
      </c>
      <c r="D6864" s="6">
        <f t="shared" si="107"/>
        <v>45443</v>
      </c>
    </row>
    <row r="6865" spans="1:4" x14ac:dyDescent="0.25">
      <c r="A6865" s="6">
        <v>45435</v>
      </c>
      <c r="B6865">
        <v>5.86</v>
      </c>
      <c r="C6865">
        <v>5.85</v>
      </c>
      <c r="D6865" s="6">
        <f t="shared" si="107"/>
        <v>45443</v>
      </c>
    </row>
    <row r="6866" spans="1:4" x14ac:dyDescent="0.25">
      <c r="A6866" s="6">
        <v>45436</v>
      </c>
      <c r="B6866">
        <v>5.86</v>
      </c>
      <c r="C6866">
        <v>5.85</v>
      </c>
      <c r="D6866" s="6">
        <f t="shared" si="107"/>
        <v>45443</v>
      </c>
    </row>
    <row r="6867" spans="1:4" x14ac:dyDescent="0.25">
      <c r="A6867" s="6">
        <v>45439</v>
      </c>
      <c r="B6867">
        <v>5.86</v>
      </c>
      <c r="C6867">
        <v>5.85</v>
      </c>
      <c r="D6867" s="6">
        <f t="shared" si="107"/>
        <v>45443</v>
      </c>
    </row>
    <row r="6868" spans="1:4" x14ac:dyDescent="0.25">
      <c r="A6868" s="6">
        <v>45440</v>
      </c>
      <c r="B6868">
        <v>5.86</v>
      </c>
      <c r="C6868">
        <v>5.85</v>
      </c>
      <c r="D6868" s="6">
        <f t="shared" si="107"/>
        <v>45443</v>
      </c>
    </row>
    <row r="6869" spans="1:4" x14ac:dyDescent="0.25">
      <c r="A6869" s="6">
        <v>45441</v>
      </c>
      <c r="B6869">
        <v>5.86</v>
      </c>
      <c r="C6869">
        <v>5.86</v>
      </c>
      <c r="D6869" s="6">
        <f t="shared" si="107"/>
        <v>45443</v>
      </c>
    </row>
    <row r="6870" spans="1:4" x14ac:dyDescent="0.25">
      <c r="A6870" s="6">
        <v>45443</v>
      </c>
      <c r="B6870">
        <v>5.86</v>
      </c>
      <c r="C6870">
        <v>5.85</v>
      </c>
      <c r="D6870" s="6">
        <f t="shared" si="107"/>
        <v>45443</v>
      </c>
    </row>
    <row r="6871" spans="1:4" x14ac:dyDescent="0.25">
      <c r="A6871" s="6">
        <v>45446</v>
      </c>
      <c r="B6871">
        <v>5.86</v>
      </c>
      <c r="C6871">
        <v>5.85</v>
      </c>
      <c r="D6871" s="6">
        <f t="shared" si="107"/>
        <v>45473</v>
      </c>
    </row>
    <row r="6872" spans="1:4" x14ac:dyDescent="0.25">
      <c r="A6872" s="6">
        <v>45447</v>
      </c>
      <c r="B6872">
        <v>5.86</v>
      </c>
      <c r="C6872">
        <v>5.85</v>
      </c>
      <c r="D6872" s="6">
        <f t="shared" si="107"/>
        <v>45473</v>
      </c>
    </row>
    <row r="6873" spans="1:4" x14ac:dyDescent="0.25">
      <c r="A6873" s="6">
        <v>45448</v>
      </c>
      <c r="B6873">
        <v>5.86</v>
      </c>
      <c r="C6873">
        <v>5.86</v>
      </c>
      <c r="D6873" s="6">
        <f t="shared" si="107"/>
        <v>45473</v>
      </c>
    </row>
    <row r="6874" spans="1:4" x14ac:dyDescent="0.25">
      <c r="A6874" s="6">
        <v>45449</v>
      </c>
      <c r="B6874">
        <v>5.85</v>
      </c>
      <c r="C6874">
        <v>5.85</v>
      </c>
      <c r="D6874" s="6">
        <f t="shared" si="107"/>
        <v>45473</v>
      </c>
    </row>
    <row r="6875" spans="1:4" x14ac:dyDescent="0.25">
      <c r="A6875" s="6">
        <v>45450</v>
      </c>
      <c r="B6875">
        <v>5.86</v>
      </c>
      <c r="C6875">
        <v>5.85</v>
      </c>
      <c r="D6875" s="6">
        <f t="shared" si="107"/>
        <v>45473</v>
      </c>
    </row>
    <row r="6876" spans="1:4" x14ac:dyDescent="0.25">
      <c r="A6876" s="6">
        <v>45453</v>
      </c>
      <c r="B6876">
        <v>5.86</v>
      </c>
      <c r="C6876">
        <v>5.85</v>
      </c>
      <c r="D6876" s="6">
        <f t="shared" si="107"/>
        <v>45473</v>
      </c>
    </row>
    <row r="6877" spans="1:4" x14ac:dyDescent="0.25">
      <c r="A6877" s="6">
        <v>45454</v>
      </c>
      <c r="B6877">
        <v>5.86</v>
      </c>
      <c r="C6877">
        <v>5.85</v>
      </c>
      <c r="D6877" s="6">
        <f t="shared" si="107"/>
        <v>45473</v>
      </c>
    </row>
    <row r="6878" spans="1:4" x14ac:dyDescent="0.25">
      <c r="A6878" s="6">
        <v>45455</v>
      </c>
      <c r="B6878">
        <v>5.86</v>
      </c>
      <c r="C6878">
        <v>5.85</v>
      </c>
      <c r="D6878" s="6">
        <f t="shared" si="107"/>
        <v>45473</v>
      </c>
    </row>
    <row r="6879" spans="1:4" x14ac:dyDescent="0.25">
      <c r="A6879" s="6">
        <v>45456</v>
      </c>
      <c r="B6879">
        <v>5.86</v>
      </c>
      <c r="C6879">
        <v>5.85</v>
      </c>
      <c r="D6879" s="6">
        <f t="shared" si="107"/>
        <v>45473</v>
      </c>
    </row>
    <row r="6880" spans="1:4" x14ac:dyDescent="0.25">
      <c r="A6880" s="6">
        <v>45457</v>
      </c>
      <c r="B6880">
        <v>5.86</v>
      </c>
      <c r="C6880">
        <v>5.85</v>
      </c>
      <c r="D6880" s="6">
        <f t="shared" si="107"/>
        <v>45473</v>
      </c>
    </row>
    <row r="6881" spans="1:4" x14ac:dyDescent="0.25">
      <c r="A6881" s="6">
        <v>45460</v>
      </c>
      <c r="B6881">
        <v>5.86</v>
      </c>
      <c r="C6881">
        <v>5.85</v>
      </c>
      <c r="D6881" s="6">
        <f t="shared" si="107"/>
        <v>45473</v>
      </c>
    </row>
    <row r="6882" spans="1:4" x14ac:dyDescent="0.25">
      <c r="A6882" s="6">
        <v>45461</v>
      </c>
      <c r="B6882">
        <v>5.86</v>
      </c>
      <c r="C6882">
        <v>5.86</v>
      </c>
      <c r="D6882" s="6">
        <f t="shared" si="107"/>
        <v>45473</v>
      </c>
    </row>
    <row r="6883" spans="1:4" x14ac:dyDescent="0.25">
      <c r="A6883" s="6">
        <v>45462</v>
      </c>
      <c r="B6883">
        <v>5.86</v>
      </c>
      <c r="C6883">
        <v>5.85</v>
      </c>
      <c r="D6883" s="6">
        <f t="shared" si="107"/>
        <v>45473</v>
      </c>
    </row>
    <row r="6884" spans="1:4" x14ac:dyDescent="0.25">
      <c r="A6884" s="6">
        <v>45463</v>
      </c>
      <c r="B6884">
        <v>5.86</v>
      </c>
      <c r="C6884">
        <v>5.85</v>
      </c>
      <c r="D6884" s="6">
        <f t="shared" si="107"/>
        <v>45473</v>
      </c>
    </row>
    <row r="6885" spans="1:4" x14ac:dyDescent="0.25">
      <c r="A6885" s="6">
        <v>45464</v>
      </c>
      <c r="B6885">
        <v>5.86</v>
      </c>
      <c r="C6885">
        <v>5.85</v>
      </c>
      <c r="D6885" s="6">
        <f t="shared" si="107"/>
        <v>45473</v>
      </c>
    </row>
    <row r="6886" spans="1:4" x14ac:dyDescent="0.25">
      <c r="A6886" s="6">
        <f>WORKDAY(A6885,1)</f>
        <v>45467</v>
      </c>
      <c r="B6886">
        <v>5.86</v>
      </c>
      <c r="C6886">
        <v>5.85</v>
      </c>
      <c r="D6886" s="6">
        <f t="shared" ref="D6886:D6911" si="108">EOMONTH(A6886,0)</f>
        <v>45473</v>
      </c>
    </row>
    <row r="6887" spans="1:4" x14ac:dyDescent="0.25">
      <c r="A6887" s="6">
        <f t="shared" ref="A6887:A6911" si="109">WORKDAY(A6886,1)</f>
        <v>45468</v>
      </c>
      <c r="B6887">
        <v>5.86</v>
      </c>
      <c r="C6887">
        <v>5.85</v>
      </c>
      <c r="D6887" s="6">
        <f t="shared" si="108"/>
        <v>45473</v>
      </c>
    </row>
    <row r="6888" spans="1:4" x14ac:dyDescent="0.25">
      <c r="A6888" s="6">
        <f t="shared" si="109"/>
        <v>45469</v>
      </c>
      <c r="B6888">
        <v>5.86</v>
      </c>
      <c r="C6888">
        <v>5.85</v>
      </c>
      <c r="D6888" s="6">
        <f t="shared" si="108"/>
        <v>45473</v>
      </c>
    </row>
    <row r="6889" spans="1:4" x14ac:dyDescent="0.25">
      <c r="A6889" s="6">
        <f t="shared" si="109"/>
        <v>45470</v>
      </c>
      <c r="B6889">
        <v>5.86</v>
      </c>
      <c r="C6889">
        <v>5.85</v>
      </c>
      <c r="D6889" s="6">
        <f t="shared" si="108"/>
        <v>45473</v>
      </c>
    </row>
    <row r="6890" spans="1:4" x14ac:dyDescent="0.25">
      <c r="A6890" s="6">
        <f t="shared" si="109"/>
        <v>45471</v>
      </c>
      <c r="B6890">
        <v>5.86</v>
      </c>
      <c r="C6890">
        <v>5.85</v>
      </c>
      <c r="D6890" s="6">
        <f t="shared" si="108"/>
        <v>45473</v>
      </c>
    </row>
    <row r="6891" spans="1:4" x14ac:dyDescent="0.25">
      <c r="A6891" s="6">
        <f t="shared" si="109"/>
        <v>45474</v>
      </c>
      <c r="B6891">
        <v>5.86</v>
      </c>
      <c r="C6891">
        <v>5.85</v>
      </c>
      <c r="D6891" s="6">
        <f t="shared" si="108"/>
        <v>45504</v>
      </c>
    </row>
    <row r="6892" spans="1:4" x14ac:dyDescent="0.25">
      <c r="A6892" s="6">
        <f t="shared" si="109"/>
        <v>45475</v>
      </c>
      <c r="B6892">
        <v>5.86</v>
      </c>
      <c r="C6892">
        <v>5.85</v>
      </c>
      <c r="D6892" s="6">
        <f t="shared" si="108"/>
        <v>45504</v>
      </c>
    </row>
    <row r="6893" spans="1:4" x14ac:dyDescent="0.25">
      <c r="A6893" s="6">
        <f t="shared" si="109"/>
        <v>45476</v>
      </c>
      <c r="B6893">
        <v>5.86</v>
      </c>
      <c r="C6893">
        <v>5.85</v>
      </c>
      <c r="D6893" s="6">
        <f t="shared" si="108"/>
        <v>45504</v>
      </c>
    </row>
    <row r="6894" spans="1:4" x14ac:dyDescent="0.25">
      <c r="A6894" s="6">
        <f t="shared" si="109"/>
        <v>45477</v>
      </c>
      <c r="B6894">
        <v>5.86</v>
      </c>
      <c r="C6894">
        <v>5.86</v>
      </c>
      <c r="D6894" s="6">
        <f t="shared" si="108"/>
        <v>45504</v>
      </c>
    </row>
    <row r="6895" spans="1:4" x14ac:dyDescent="0.25">
      <c r="A6895" s="6">
        <f t="shared" si="109"/>
        <v>45478</v>
      </c>
      <c r="B6895">
        <v>5.86</v>
      </c>
      <c r="C6895">
        <v>5.85</v>
      </c>
      <c r="D6895" s="6">
        <f t="shared" si="108"/>
        <v>45504</v>
      </c>
    </row>
    <row r="6896" spans="1:4" x14ac:dyDescent="0.25">
      <c r="A6896" s="6">
        <f t="shared" si="109"/>
        <v>45481</v>
      </c>
      <c r="B6896">
        <v>5.86</v>
      </c>
      <c r="C6896">
        <v>5.85</v>
      </c>
      <c r="D6896" s="6">
        <f t="shared" si="108"/>
        <v>45504</v>
      </c>
    </row>
    <row r="6897" spans="1:8" x14ac:dyDescent="0.25">
      <c r="A6897" s="6">
        <f t="shared" si="109"/>
        <v>45482</v>
      </c>
      <c r="B6897">
        <v>5.87</v>
      </c>
      <c r="C6897">
        <v>5.86</v>
      </c>
      <c r="D6897" s="6">
        <f t="shared" si="108"/>
        <v>45504</v>
      </c>
    </row>
    <row r="6898" spans="1:8" x14ac:dyDescent="0.25">
      <c r="A6898" s="6">
        <f t="shared" si="109"/>
        <v>45483</v>
      </c>
      <c r="B6898">
        <v>5.87</v>
      </c>
      <c r="C6898">
        <v>5.86</v>
      </c>
      <c r="D6898" s="6">
        <f t="shared" si="108"/>
        <v>45504</v>
      </c>
    </row>
    <row r="6899" spans="1:8" x14ac:dyDescent="0.25">
      <c r="A6899" s="6">
        <f t="shared" si="109"/>
        <v>45484</v>
      </c>
      <c r="B6899">
        <v>5.87</v>
      </c>
      <c r="C6899">
        <v>5.86</v>
      </c>
      <c r="D6899" s="6">
        <f t="shared" si="108"/>
        <v>45504</v>
      </c>
    </row>
    <row r="6900" spans="1:8" x14ac:dyDescent="0.25">
      <c r="A6900" s="6">
        <f t="shared" si="109"/>
        <v>45485</v>
      </c>
      <c r="B6900">
        <v>5.87</v>
      </c>
      <c r="C6900">
        <v>5.86</v>
      </c>
      <c r="D6900" s="6">
        <f t="shared" si="108"/>
        <v>45504</v>
      </c>
    </row>
    <row r="6901" spans="1:8" x14ac:dyDescent="0.25">
      <c r="A6901" s="6">
        <f t="shared" si="109"/>
        <v>45488</v>
      </c>
      <c r="B6901">
        <v>5.87</v>
      </c>
      <c r="C6901">
        <v>5.86</v>
      </c>
      <c r="D6901" s="6">
        <f t="shared" si="108"/>
        <v>45504</v>
      </c>
    </row>
    <row r="6902" spans="1:8" x14ac:dyDescent="0.25">
      <c r="A6902" s="6">
        <f t="shared" si="109"/>
        <v>45489</v>
      </c>
      <c r="B6902">
        <v>5.87</v>
      </c>
      <c r="C6902">
        <v>5.86</v>
      </c>
      <c r="D6902" s="6">
        <f t="shared" si="108"/>
        <v>45504</v>
      </c>
    </row>
    <row r="6903" spans="1:8" x14ac:dyDescent="0.25">
      <c r="A6903" s="6">
        <f t="shared" si="109"/>
        <v>45490</v>
      </c>
      <c r="B6903">
        <v>5.87</v>
      </c>
      <c r="C6903">
        <v>5.87</v>
      </c>
      <c r="D6903" s="6">
        <f t="shared" si="108"/>
        <v>45504</v>
      </c>
    </row>
    <row r="6904" spans="1:8" x14ac:dyDescent="0.25">
      <c r="A6904" s="6">
        <f t="shared" si="109"/>
        <v>45491</v>
      </c>
      <c r="B6904">
        <v>5.87</v>
      </c>
      <c r="C6904">
        <v>5.86</v>
      </c>
      <c r="D6904" s="6">
        <f t="shared" si="108"/>
        <v>45504</v>
      </c>
    </row>
    <row r="6905" spans="1:8" x14ac:dyDescent="0.25">
      <c r="A6905" s="6">
        <f t="shared" si="109"/>
        <v>45492</v>
      </c>
      <c r="B6905">
        <v>5.87</v>
      </c>
      <c r="C6905">
        <v>5.86</v>
      </c>
      <c r="D6905" s="6">
        <f t="shared" si="108"/>
        <v>45504</v>
      </c>
    </row>
    <row r="6906" spans="1:8" x14ac:dyDescent="0.25">
      <c r="A6906" s="6">
        <f t="shared" si="109"/>
        <v>45495</v>
      </c>
      <c r="B6906">
        <v>5.88</v>
      </c>
      <c r="C6906">
        <v>5.86</v>
      </c>
      <c r="D6906" s="6">
        <f t="shared" si="108"/>
        <v>45504</v>
      </c>
    </row>
    <row r="6907" spans="1:8" x14ac:dyDescent="0.25">
      <c r="A6907" s="6">
        <f t="shared" si="109"/>
        <v>45496</v>
      </c>
      <c r="B6907">
        <v>5.87</v>
      </c>
      <c r="C6907">
        <v>5.86</v>
      </c>
      <c r="D6907" s="6">
        <f t="shared" si="108"/>
        <v>45504</v>
      </c>
    </row>
    <row r="6908" spans="1:8" x14ac:dyDescent="0.25">
      <c r="A6908" s="6">
        <f t="shared" si="109"/>
        <v>45497</v>
      </c>
      <c r="B6908">
        <v>5.87</v>
      </c>
      <c r="C6908">
        <v>5.86</v>
      </c>
      <c r="D6908" s="6">
        <f t="shared" si="108"/>
        <v>45504</v>
      </c>
    </row>
    <row r="6909" spans="1:8" x14ac:dyDescent="0.25">
      <c r="A6909" s="6">
        <f t="shared" si="109"/>
        <v>45498</v>
      </c>
      <c r="B6909">
        <v>5.87</v>
      </c>
      <c r="C6909">
        <v>5.86</v>
      </c>
      <c r="D6909" s="6">
        <f t="shared" si="108"/>
        <v>45504</v>
      </c>
    </row>
    <row r="6910" spans="1:8" x14ac:dyDescent="0.25">
      <c r="A6910" s="6">
        <f t="shared" si="109"/>
        <v>45499</v>
      </c>
      <c r="B6910">
        <v>5.87</v>
      </c>
      <c r="C6910">
        <v>5.86</v>
      </c>
      <c r="D6910" s="6">
        <f t="shared" si="108"/>
        <v>45504</v>
      </c>
    </row>
    <row r="6911" spans="1:8" s="79" customFormat="1" x14ac:dyDescent="0.25">
      <c r="A6911" s="78">
        <f t="shared" si="109"/>
        <v>45502</v>
      </c>
      <c r="B6911" s="79">
        <v>5.87</v>
      </c>
      <c r="C6911" s="79">
        <v>5.86</v>
      </c>
      <c r="D6911" s="78">
        <f t="shared" si="108"/>
        <v>45504</v>
      </c>
      <c r="G6911" s="80"/>
      <c r="H6911" s="80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A1D0-EC54-4475-88C6-9F06844DF05D}">
  <dimension ref="A1:J84"/>
  <sheetViews>
    <sheetView zoomScale="115" zoomScaleNormal="115" workbookViewId="0"/>
  </sheetViews>
  <sheetFormatPr defaultRowHeight="15" x14ac:dyDescent="0.25"/>
  <cols>
    <col min="1" max="1" width="13.7109375" customWidth="1"/>
    <col min="2" max="2" width="10" bestFit="1" customWidth="1"/>
    <col min="3" max="3" width="12.5703125" style="6" customWidth="1"/>
    <col min="5" max="5" width="13.140625" bestFit="1" customWidth="1"/>
    <col min="6" max="6" width="14.5703125" bestFit="1" customWidth="1"/>
    <col min="8" max="8" width="15.85546875" bestFit="1" customWidth="1"/>
    <col min="9" max="9" width="10" bestFit="1" customWidth="1"/>
  </cols>
  <sheetData>
    <row r="1" spans="1:9" x14ac:dyDescent="0.25">
      <c r="A1" s="19" t="s">
        <v>15</v>
      </c>
      <c r="B1" s="18" t="s">
        <v>16</v>
      </c>
      <c r="C1" s="6" t="s">
        <v>11</v>
      </c>
      <c r="E1" s="15" t="s">
        <v>12</v>
      </c>
      <c r="F1" t="s">
        <v>17</v>
      </c>
    </row>
    <row r="2" spans="1:9" x14ac:dyDescent="0.25">
      <c r="A2" s="17">
        <v>44267</v>
      </c>
      <c r="B2" s="62">
        <v>10000</v>
      </c>
      <c r="C2" s="6">
        <f>EOMONTH(A2,0)</f>
        <v>44286</v>
      </c>
      <c r="E2" s="16">
        <v>44286</v>
      </c>
      <c r="F2" s="20">
        <v>20000</v>
      </c>
      <c r="G2" s="20"/>
      <c r="H2" t="s">
        <v>37</v>
      </c>
      <c r="I2" s="20">
        <f>AVERAGEIFS(F:F,F:F,"&lt;="&amp;25000)</f>
        <v>10538.235294117647</v>
      </c>
    </row>
    <row r="3" spans="1:9" x14ac:dyDescent="0.25">
      <c r="A3" s="17">
        <v>44282</v>
      </c>
      <c r="B3" s="62">
        <v>10000</v>
      </c>
      <c r="C3" s="6">
        <f t="shared" ref="C3:C66" si="0">EOMONTH(A3,0)</f>
        <v>44286</v>
      </c>
      <c r="E3" s="16">
        <v>44316</v>
      </c>
      <c r="F3" s="20">
        <v>48000</v>
      </c>
      <c r="G3" s="20"/>
      <c r="I3" s="20"/>
    </row>
    <row r="4" spans="1:9" x14ac:dyDescent="0.25">
      <c r="A4" s="17">
        <v>44314</v>
      </c>
      <c r="B4" s="62">
        <v>10000</v>
      </c>
      <c r="C4" s="6">
        <f t="shared" si="0"/>
        <v>44316</v>
      </c>
      <c r="E4" s="16">
        <v>44347</v>
      </c>
      <c r="F4" s="20">
        <v>15000</v>
      </c>
      <c r="G4" s="20"/>
      <c r="I4" s="20"/>
    </row>
    <row r="5" spans="1:9" x14ac:dyDescent="0.25">
      <c r="A5" s="17">
        <v>44315</v>
      </c>
      <c r="B5" s="62">
        <v>38000</v>
      </c>
      <c r="C5" s="6">
        <f t="shared" si="0"/>
        <v>44316</v>
      </c>
      <c r="E5" s="16">
        <v>44377</v>
      </c>
      <c r="F5" s="20">
        <v>77200</v>
      </c>
      <c r="G5" s="20"/>
      <c r="I5" s="20"/>
    </row>
    <row r="6" spans="1:9" x14ac:dyDescent="0.25">
      <c r="A6" s="17">
        <v>44346</v>
      </c>
      <c r="B6" s="62">
        <v>15000</v>
      </c>
      <c r="C6" s="6">
        <f t="shared" si="0"/>
        <v>44347</v>
      </c>
      <c r="E6" s="16">
        <v>44408</v>
      </c>
      <c r="F6" s="20">
        <v>10000</v>
      </c>
      <c r="G6" s="20"/>
    </row>
    <row r="7" spans="1:9" x14ac:dyDescent="0.25">
      <c r="A7" s="17">
        <v>44371</v>
      </c>
      <c r="B7" s="62">
        <v>25000</v>
      </c>
      <c r="C7" s="6">
        <f t="shared" si="0"/>
        <v>44377</v>
      </c>
      <c r="E7" s="16">
        <v>44439</v>
      </c>
      <c r="F7" s="20">
        <v>10000</v>
      </c>
      <c r="G7" s="20"/>
    </row>
    <row r="8" spans="1:9" x14ac:dyDescent="0.25">
      <c r="A8" s="17">
        <v>44372</v>
      </c>
      <c r="B8" s="62">
        <v>45000</v>
      </c>
      <c r="C8" s="6">
        <f t="shared" si="0"/>
        <v>44377</v>
      </c>
      <c r="E8" s="16">
        <v>44469</v>
      </c>
      <c r="F8" s="20">
        <v>5000</v>
      </c>
      <c r="G8" s="20"/>
    </row>
    <row r="9" spans="1:9" x14ac:dyDescent="0.25">
      <c r="A9" s="17">
        <v>44375</v>
      </c>
      <c r="B9" s="62">
        <v>5000</v>
      </c>
      <c r="C9" s="6">
        <f t="shared" si="0"/>
        <v>44377</v>
      </c>
      <c r="E9" s="16">
        <v>44500</v>
      </c>
      <c r="F9" s="20">
        <v>14000</v>
      </c>
      <c r="G9" s="20"/>
    </row>
    <row r="10" spans="1:9" x14ac:dyDescent="0.25">
      <c r="A10" s="17">
        <v>44377</v>
      </c>
      <c r="B10" s="62">
        <v>2200</v>
      </c>
      <c r="C10" s="6">
        <f t="shared" si="0"/>
        <v>44377</v>
      </c>
      <c r="E10" s="16">
        <v>44530</v>
      </c>
      <c r="F10" s="20">
        <v>9000</v>
      </c>
      <c r="G10" s="20"/>
    </row>
    <row r="11" spans="1:9" x14ac:dyDescent="0.25">
      <c r="A11" s="17">
        <v>44407</v>
      </c>
      <c r="B11" s="62">
        <v>10000</v>
      </c>
      <c r="C11" s="6">
        <f t="shared" si="0"/>
        <v>44408</v>
      </c>
      <c r="E11" s="16">
        <v>44561</v>
      </c>
      <c r="F11" s="20">
        <v>11000</v>
      </c>
      <c r="G11" s="20"/>
    </row>
    <row r="12" spans="1:9" x14ac:dyDescent="0.25">
      <c r="A12" s="17">
        <v>44438</v>
      </c>
      <c r="B12" s="62">
        <v>10000</v>
      </c>
      <c r="C12" s="6">
        <f t="shared" si="0"/>
        <v>44439</v>
      </c>
      <c r="E12" s="16">
        <v>44592</v>
      </c>
      <c r="F12" s="20">
        <v>6000</v>
      </c>
      <c r="G12" s="20"/>
    </row>
    <row r="13" spans="1:9" x14ac:dyDescent="0.25">
      <c r="A13" s="17">
        <v>44469</v>
      </c>
      <c r="B13" s="62">
        <v>5000</v>
      </c>
      <c r="C13" s="6">
        <f t="shared" si="0"/>
        <v>44469</v>
      </c>
      <c r="E13" s="16">
        <v>44620</v>
      </c>
      <c r="F13" s="20">
        <v>6000</v>
      </c>
      <c r="G13" s="20"/>
    </row>
    <row r="14" spans="1:9" x14ac:dyDescent="0.25">
      <c r="A14" s="17">
        <v>44471</v>
      </c>
      <c r="B14" s="62">
        <v>2300</v>
      </c>
      <c r="C14" s="6">
        <f t="shared" si="0"/>
        <v>44500</v>
      </c>
      <c r="E14" s="16">
        <v>44651</v>
      </c>
      <c r="F14" s="20">
        <v>7000</v>
      </c>
      <c r="G14" s="20"/>
    </row>
    <row r="15" spans="1:9" x14ac:dyDescent="0.25">
      <c r="A15" s="17">
        <v>44475</v>
      </c>
      <c r="B15" s="62">
        <v>1700</v>
      </c>
      <c r="C15" s="6">
        <f t="shared" si="0"/>
        <v>44500</v>
      </c>
      <c r="E15" s="16">
        <v>44681</v>
      </c>
      <c r="F15" s="20">
        <v>7000</v>
      </c>
      <c r="G15" s="20"/>
    </row>
    <row r="16" spans="1:9" x14ac:dyDescent="0.25">
      <c r="A16" s="17">
        <v>44498</v>
      </c>
      <c r="B16" s="62">
        <v>10000</v>
      </c>
      <c r="C16" s="6">
        <f t="shared" si="0"/>
        <v>44500</v>
      </c>
      <c r="E16" s="16">
        <v>44712</v>
      </c>
      <c r="F16" s="20">
        <v>10000</v>
      </c>
      <c r="G16" s="20"/>
    </row>
    <row r="17" spans="1:7" x14ac:dyDescent="0.25">
      <c r="A17" s="17">
        <v>44526</v>
      </c>
      <c r="B17" s="62">
        <v>9000</v>
      </c>
      <c r="C17" s="6">
        <f t="shared" si="0"/>
        <v>44530</v>
      </c>
      <c r="E17" s="16">
        <v>44742</v>
      </c>
      <c r="F17" s="20">
        <v>9100</v>
      </c>
      <c r="G17" s="20"/>
    </row>
    <row r="18" spans="1:7" x14ac:dyDescent="0.25">
      <c r="A18" s="17">
        <v>44557</v>
      </c>
      <c r="B18" s="62">
        <v>1000</v>
      </c>
      <c r="C18" s="6">
        <f t="shared" si="0"/>
        <v>44561</v>
      </c>
      <c r="E18" s="16">
        <v>44773</v>
      </c>
      <c r="F18" s="20">
        <v>41000</v>
      </c>
      <c r="G18" s="20"/>
    </row>
    <row r="19" spans="1:7" x14ac:dyDescent="0.25">
      <c r="A19" s="17">
        <v>44559</v>
      </c>
      <c r="B19" s="62">
        <v>10000</v>
      </c>
      <c r="C19" s="6">
        <f t="shared" si="0"/>
        <v>44561</v>
      </c>
      <c r="E19" s="16">
        <v>44804</v>
      </c>
      <c r="F19" s="20">
        <v>10000</v>
      </c>
      <c r="G19" s="20"/>
    </row>
    <row r="20" spans="1:7" x14ac:dyDescent="0.25">
      <c r="A20" s="17">
        <v>44588</v>
      </c>
      <c r="B20" s="62">
        <v>6000</v>
      </c>
      <c r="C20" s="6">
        <f t="shared" si="0"/>
        <v>44592</v>
      </c>
      <c r="E20" s="16">
        <v>44834</v>
      </c>
      <c r="F20" s="20">
        <v>7000</v>
      </c>
      <c r="G20" s="20"/>
    </row>
    <row r="21" spans="1:7" x14ac:dyDescent="0.25">
      <c r="A21" s="17">
        <v>44617</v>
      </c>
      <c r="B21" s="62">
        <v>6000</v>
      </c>
      <c r="C21" s="6">
        <f t="shared" si="0"/>
        <v>44620</v>
      </c>
      <c r="E21" s="16">
        <v>44865</v>
      </c>
      <c r="F21" s="20">
        <v>9000</v>
      </c>
      <c r="G21" s="20"/>
    </row>
    <row r="22" spans="1:7" x14ac:dyDescent="0.25">
      <c r="A22" s="17">
        <v>44649</v>
      </c>
      <c r="B22" s="62">
        <v>6000</v>
      </c>
      <c r="C22" s="6">
        <f t="shared" si="0"/>
        <v>44651</v>
      </c>
      <c r="E22" s="16">
        <v>44895</v>
      </c>
      <c r="F22" s="20">
        <v>11000</v>
      </c>
      <c r="G22" s="20"/>
    </row>
    <row r="23" spans="1:7" x14ac:dyDescent="0.25">
      <c r="A23" s="17">
        <v>44650</v>
      </c>
      <c r="B23" s="62">
        <v>1000</v>
      </c>
      <c r="C23" s="6">
        <f t="shared" si="0"/>
        <v>44651</v>
      </c>
      <c r="E23" s="16">
        <v>44926</v>
      </c>
      <c r="F23" s="20">
        <v>7300</v>
      </c>
      <c r="G23" s="20"/>
    </row>
    <row r="24" spans="1:7" x14ac:dyDescent="0.25">
      <c r="A24" s="17">
        <v>44653</v>
      </c>
      <c r="B24" s="62">
        <v>1000</v>
      </c>
      <c r="C24" s="6">
        <f t="shared" si="0"/>
        <v>44681</v>
      </c>
      <c r="E24" s="16">
        <v>44957</v>
      </c>
      <c r="F24" s="20">
        <v>11000</v>
      </c>
      <c r="G24" s="20"/>
    </row>
    <row r="25" spans="1:7" x14ac:dyDescent="0.25">
      <c r="A25" s="17">
        <v>44678</v>
      </c>
      <c r="B25" s="62">
        <v>6000</v>
      </c>
      <c r="C25" s="6">
        <f t="shared" si="0"/>
        <v>44681</v>
      </c>
      <c r="E25" s="16">
        <v>44985</v>
      </c>
      <c r="F25" s="20">
        <v>7000</v>
      </c>
      <c r="G25" s="20"/>
    </row>
    <row r="26" spans="1:7" x14ac:dyDescent="0.25">
      <c r="A26" s="17">
        <v>44683</v>
      </c>
      <c r="B26" s="62">
        <v>2000</v>
      </c>
      <c r="C26" s="6">
        <f t="shared" si="0"/>
        <v>44712</v>
      </c>
      <c r="E26" s="16">
        <v>45016</v>
      </c>
      <c r="F26" s="20">
        <v>7000</v>
      </c>
      <c r="G26" s="20"/>
    </row>
    <row r="27" spans="1:7" x14ac:dyDescent="0.25">
      <c r="A27" s="17">
        <v>44711</v>
      </c>
      <c r="B27" s="62">
        <v>6000</v>
      </c>
      <c r="C27" s="6">
        <f t="shared" si="0"/>
        <v>44712</v>
      </c>
      <c r="E27" s="16">
        <v>45046</v>
      </c>
      <c r="F27" s="20">
        <v>17500</v>
      </c>
      <c r="G27" s="20"/>
    </row>
    <row r="28" spans="1:7" x14ac:dyDescent="0.25">
      <c r="A28" s="17">
        <v>44712</v>
      </c>
      <c r="B28" s="62">
        <v>2000</v>
      </c>
      <c r="C28" s="6">
        <f t="shared" si="0"/>
        <v>44712</v>
      </c>
      <c r="E28" s="16">
        <v>45077</v>
      </c>
      <c r="F28" s="20">
        <v>10000</v>
      </c>
      <c r="G28" s="20"/>
    </row>
    <row r="29" spans="1:7" x14ac:dyDescent="0.25">
      <c r="A29" s="17">
        <v>44740</v>
      </c>
      <c r="B29" s="62">
        <v>6000</v>
      </c>
      <c r="C29" s="6">
        <f t="shared" si="0"/>
        <v>44742</v>
      </c>
      <c r="E29" s="16">
        <v>45107</v>
      </c>
      <c r="F29" s="20">
        <v>5000</v>
      </c>
      <c r="G29" s="20"/>
    </row>
    <row r="30" spans="1:7" x14ac:dyDescent="0.25">
      <c r="A30" s="17">
        <v>44742</v>
      </c>
      <c r="B30" s="62">
        <v>3100</v>
      </c>
      <c r="C30" s="6">
        <f t="shared" si="0"/>
        <v>44742</v>
      </c>
      <c r="E30" s="16">
        <v>45138</v>
      </c>
      <c r="F30" s="20">
        <v>13500</v>
      </c>
      <c r="G30" s="20"/>
    </row>
    <row r="31" spans="1:7" x14ac:dyDescent="0.25">
      <c r="A31" s="17">
        <v>44750</v>
      </c>
      <c r="B31" s="62">
        <v>31000</v>
      </c>
      <c r="C31" s="6">
        <f t="shared" si="0"/>
        <v>44773</v>
      </c>
      <c r="E31" s="16">
        <v>45169</v>
      </c>
      <c r="F31" s="20">
        <v>8000</v>
      </c>
      <c r="G31" s="20"/>
    </row>
    <row r="32" spans="1:7" x14ac:dyDescent="0.25">
      <c r="A32" s="17">
        <v>44769</v>
      </c>
      <c r="B32" s="62">
        <v>6000</v>
      </c>
      <c r="C32" s="6">
        <f t="shared" si="0"/>
        <v>44773</v>
      </c>
      <c r="E32" s="16">
        <v>45199</v>
      </c>
      <c r="F32" s="20">
        <v>13000</v>
      </c>
      <c r="G32" s="20"/>
    </row>
    <row r="33" spans="1:10" x14ac:dyDescent="0.25">
      <c r="A33" s="17">
        <v>44772</v>
      </c>
      <c r="B33" s="62">
        <v>4000</v>
      </c>
      <c r="C33" s="6">
        <f t="shared" si="0"/>
        <v>44773</v>
      </c>
      <c r="E33" s="16">
        <v>45230</v>
      </c>
      <c r="F33" s="20">
        <v>10400</v>
      </c>
      <c r="G33" s="20"/>
    </row>
    <row r="34" spans="1:10" x14ac:dyDescent="0.25">
      <c r="A34" s="17">
        <v>44802</v>
      </c>
      <c r="B34" s="62">
        <v>9000</v>
      </c>
      <c r="C34" s="6">
        <f t="shared" si="0"/>
        <v>44804</v>
      </c>
      <c r="E34" s="16">
        <v>45260</v>
      </c>
      <c r="F34" s="20">
        <v>10000</v>
      </c>
      <c r="G34" s="20"/>
    </row>
    <row r="35" spans="1:10" x14ac:dyDescent="0.25">
      <c r="A35" s="17">
        <v>44803</v>
      </c>
      <c r="B35" s="62">
        <v>1000</v>
      </c>
      <c r="C35" s="6">
        <f t="shared" si="0"/>
        <v>44804</v>
      </c>
      <c r="E35" s="16">
        <v>45291</v>
      </c>
      <c r="F35" s="20">
        <v>15000</v>
      </c>
      <c r="G35" s="20"/>
    </row>
    <row r="36" spans="1:10" x14ac:dyDescent="0.25">
      <c r="A36" s="17">
        <v>44807</v>
      </c>
      <c r="B36" s="62">
        <v>1000</v>
      </c>
      <c r="C36" s="6">
        <f t="shared" si="0"/>
        <v>44834</v>
      </c>
      <c r="E36" s="16">
        <v>45322</v>
      </c>
      <c r="F36" s="20">
        <v>30000</v>
      </c>
      <c r="G36" s="20"/>
    </row>
    <row r="37" spans="1:10" x14ac:dyDescent="0.25">
      <c r="A37" s="17">
        <v>44833</v>
      </c>
      <c r="B37" s="62">
        <v>6000</v>
      </c>
      <c r="C37" s="6">
        <f t="shared" si="0"/>
        <v>44834</v>
      </c>
      <c r="E37" s="16">
        <v>45382</v>
      </c>
      <c r="F37" s="20">
        <v>20000</v>
      </c>
      <c r="G37" s="20"/>
    </row>
    <row r="38" spans="1:10" x14ac:dyDescent="0.25">
      <c r="A38" s="17">
        <v>44835</v>
      </c>
      <c r="B38" s="62">
        <v>4000</v>
      </c>
      <c r="C38" s="6">
        <f t="shared" si="0"/>
        <v>44865</v>
      </c>
      <c r="E38" s="16">
        <v>45412</v>
      </c>
      <c r="F38" s="20">
        <v>15000</v>
      </c>
      <c r="G38" s="20"/>
    </row>
    <row r="39" spans="1:10" x14ac:dyDescent="0.25">
      <c r="A39" s="17">
        <v>44862</v>
      </c>
      <c r="B39" s="62">
        <v>5000</v>
      </c>
      <c r="C39" s="6">
        <f t="shared" si="0"/>
        <v>44865</v>
      </c>
      <c r="E39" s="16">
        <v>45443</v>
      </c>
      <c r="F39" s="20">
        <v>71500</v>
      </c>
      <c r="G39" s="20"/>
    </row>
    <row r="40" spans="1:10" x14ac:dyDescent="0.25">
      <c r="A40" s="17">
        <v>44867</v>
      </c>
      <c r="B40" s="62">
        <v>5000</v>
      </c>
      <c r="C40" s="6">
        <f t="shared" si="0"/>
        <v>44895</v>
      </c>
      <c r="E40" s="16">
        <v>45473</v>
      </c>
      <c r="F40" s="20">
        <v>57000</v>
      </c>
      <c r="J40" s="20"/>
    </row>
    <row r="41" spans="1:10" x14ac:dyDescent="0.25">
      <c r="A41" s="17">
        <v>44869</v>
      </c>
      <c r="B41" s="62">
        <v>1000</v>
      </c>
      <c r="C41" s="6">
        <f t="shared" si="0"/>
        <v>44895</v>
      </c>
      <c r="E41" s="16">
        <v>45504</v>
      </c>
      <c r="F41" s="20">
        <v>12500</v>
      </c>
    </row>
    <row r="42" spans="1:10" x14ac:dyDescent="0.25">
      <c r="A42" s="17">
        <v>44893</v>
      </c>
      <c r="B42" s="62">
        <v>5000</v>
      </c>
      <c r="C42" s="6">
        <f t="shared" si="0"/>
        <v>44895</v>
      </c>
    </row>
    <row r="43" spans="1:10" x14ac:dyDescent="0.25">
      <c r="A43" s="17">
        <v>44897</v>
      </c>
      <c r="B43" s="62">
        <v>2300</v>
      </c>
      <c r="C43" s="6">
        <f t="shared" si="0"/>
        <v>44926</v>
      </c>
    </row>
    <row r="44" spans="1:10" x14ac:dyDescent="0.25">
      <c r="A44" s="17">
        <v>44926</v>
      </c>
      <c r="B44" s="62">
        <v>5000</v>
      </c>
      <c r="C44" s="6">
        <f t="shared" si="0"/>
        <v>44926</v>
      </c>
    </row>
    <row r="45" spans="1:10" x14ac:dyDescent="0.25">
      <c r="A45" s="17">
        <v>44936</v>
      </c>
      <c r="B45" s="62">
        <v>4000</v>
      </c>
      <c r="C45" s="6">
        <f t="shared" si="0"/>
        <v>44957</v>
      </c>
    </row>
    <row r="46" spans="1:10" x14ac:dyDescent="0.25">
      <c r="A46" s="17">
        <v>44953</v>
      </c>
      <c r="B46" s="62">
        <v>7000</v>
      </c>
      <c r="C46" s="6">
        <f t="shared" si="0"/>
        <v>44957</v>
      </c>
    </row>
    <row r="47" spans="1:10" x14ac:dyDescent="0.25">
      <c r="A47" s="17">
        <v>44959</v>
      </c>
      <c r="B47" s="62">
        <v>2000</v>
      </c>
      <c r="C47" s="6">
        <f t="shared" si="0"/>
        <v>44985</v>
      </c>
    </row>
    <row r="48" spans="1:10" x14ac:dyDescent="0.25">
      <c r="A48" s="17">
        <v>44984</v>
      </c>
      <c r="B48" s="62">
        <v>5000</v>
      </c>
      <c r="C48" s="6">
        <f t="shared" si="0"/>
        <v>44985</v>
      </c>
    </row>
    <row r="49" spans="1:3" x14ac:dyDescent="0.25">
      <c r="A49" s="17">
        <v>44986</v>
      </c>
      <c r="B49" s="62">
        <v>5000</v>
      </c>
      <c r="C49" s="6">
        <f t="shared" si="0"/>
        <v>45016</v>
      </c>
    </row>
    <row r="50" spans="1:3" x14ac:dyDescent="0.25">
      <c r="A50" s="17">
        <v>44987</v>
      </c>
      <c r="B50" s="62">
        <v>2000</v>
      </c>
      <c r="C50" s="6">
        <f t="shared" si="0"/>
        <v>45016</v>
      </c>
    </row>
    <row r="51" spans="1:3" x14ac:dyDescent="0.25">
      <c r="A51" s="17">
        <v>45030</v>
      </c>
      <c r="B51" s="62">
        <v>7500</v>
      </c>
      <c r="C51" s="6">
        <f t="shared" si="0"/>
        <v>45046</v>
      </c>
    </row>
    <row r="52" spans="1:3" x14ac:dyDescent="0.25">
      <c r="A52" s="17">
        <v>45044</v>
      </c>
      <c r="B52" s="62">
        <v>10000</v>
      </c>
      <c r="C52" s="6">
        <f t="shared" si="0"/>
        <v>45046</v>
      </c>
    </row>
    <row r="53" spans="1:3" x14ac:dyDescent="0.25">
      <c r="A53" s="17">
        <v>45048</v>
      </c>
      <c r="B53" s="62">
        <v>3000</v>
      </c>
      <c r="C53" s="6">
        <f t="shared" si="0"/>
        <v>45077</v>
      </c>
    </row>
    <row r="54" spans="1:3" x14ac:dyDescent="0.25">
      <c r="A54" s="17">
        <v>45052</v>
      </c>
      <c r="B54" s="62">
        <v>1000</v>
      </c>
      <c r="C54" s="6">
        <f t="shared" si="0"/>
        <v>45077</v>
      </c>
    </row>
    <row r="55" spans="1:3" x14ac:dyDescent="0.25">
      <c r="A55" s="17">
        <v>45066</v>
      </c>
      <c r="B55" s="62">
        <v>1000</v>
      </c>
      <c r="C55" s="6">
        <f t="shared" si="0"/>
        <v>45077</v>
      </c>
    </row>
    <row r="56" spans="1:3" x14ac:dyDescent="0.25">
      <c r="A56" s="17">
        <v>45076</v>
      </c>
      <c r="B56" s="62">
        <v>5000</v>
      </c>
      <c r="C56" s="6">
        <f t="shared" si="0"/>
        <v>45077</v>
      </c>
    </row>
    <row r="57" spans="1:3" x14ac:dyDescent="0.25">
      <c r="A57" s="17">
        <v>45107</v>
      </c>
      <c r="B57" s="62">
        <v>5000</v>
      </c>
      <c r="C57" s="6">
        <f t="shared" si="0"/>
        <v>45107</v>
      </c>
    </row>
    <row r="58" spans="1:3" x14ac:dyDescent="0.25">
      <c r="A58" s="17">
        <v>45134</v>
      </c>
      <c r="B58" s="62">
        <v>10000</v>
      </c>
      <c r="C58" s="6">
        <f t="shared" si="0"/>
        <v>45138</v>
      </c>
    </row>
    <row r="59" spans="1:3" x14ac:dyDescent="0.25">
      <c r="A59" s="17">
        <v>45137</v>
      </c>
      <c r="B59" s="62">
        <v>3500</v>
      </c>
      <c r="C59" s="6">
        <f t="shared" si="0"/>
        <v>45138</v>
      </c>
    </row>
    <row r="60" spans="1:3" x14ac:dyDescent="0.25">
      <c r="A60" s="17">
        <v>45166</v>
      </c>
      <c r="B60" s="62">
        <v>5000</v>
      </c>
      <c r="C60" s="6">
        <f t="shared" si="0"/>
        <v>45169</v>
      </c>
    </row>
    <row r="61" spans="1:3" x14ac:dyDescent="0.25">
      <c r="A61" s="17">
        <v>45168</v>
      </c>
      <c r="B61" s="62">
        <v>3000</v>
      </c>
      <c r="C61" s="6">
        <f t="shared" si="0"/>
        <v>45169</v>
      </c>
    </row>
    <row r="62" spans="1:3" x14ac:dyDescent="0.25">
      <c r="A62" s="17">
        <v>45197</v>
      </c>
      <c r="B62" s="62">
        <v>10000</v>
      </c>
      <c r="C62" s="6">
        <f t="shared" si="0"/>
        <v>45199</v>
      </c>
    </row>
    <row r="63" spans="1:3" x14ac:dyDescent="0.25">
      <c r="A63" s="17">
        <v>45198</v>
      </c>
      <c r="B63" s="62">
        <v>3000</v>
      </c>
      <c r="C63" s="6">
        <f t="shared" si="0"/>
        <v>45199</v>
      </c>
    </row>
    <row r="64" spans="1:3" x14ac:dyDescent="0.25">
      <c r="A64" s="17">
        <v>45201</v>
      </c>
      <c r="B64" s="62">
        <v>400</v>
      </c>
      <c r="C64" s="6">
        <f t="shared" si="0"/>
        <v>45230</v>
      </c>
    </row>
    <row r="65" spans="1:3" x14ac:dyDescent="0.25">
      <c r="A65" s="17">
        <v>45225</v>
      </c>
      <c r="B65" s="62">
        <v>10000</v>
      </c>
      <c r="C65" s="6">
        <f t="shared" si="0"/>
        <v>45230</v>
      </c>
    </row>
    <row r="66" spans="1:3" x14ac:dyDescent="0.25">
      <c r="A66" s="17">
        <v>45258</v>
      </c>
      <c r="B66" s="62">
        <v>10000</v>
      </c>
      <c r="C66" s="6">
        <f t="shared" si="0"/>
        <v>45260</v>
      </c>
    </row>
    <row r="67" spans="1:3" x14ac:dyDescent="0.25">
      <c r="A67" s="17">
        <v>45282</v>
      </c>
      <c r="B67" s="62">
        <v>10000</v>
      </c>
      <c r="C67" s="6">
        <f t="shared" ref="C67:C80" si="1">EOMONTH(A67,0)</f>
        <v>45291</v>
      </c>
    </row>
    <row r="68" spans="1:3" x14ac:dyDescent="0.25">
      <c r="A68" s="17">
        <v>45289</v>
      </c>
      <c r="B68" s="62">
        <v>5000</v>
      </c>
      <c r="C68" s="6">
        <f t="shared" si="1"/>
        <v>45291</v>
      </c>
    </row>
    <row r="69" spans="1:3" x14ac:dyDescent="0.25">
      <c r="A69" s="17">
        <v>45306</v>
      </c>
      <c r="B69" s="62">
        <v>20000</v>
      </c>
      <c r="C69" s="6">
        <f t="shared" si="1"/>
        <v>45322</v>
      </c>
    </row>
    <row r="70" spans="1:3" x14ac:dyDescent="0.25">
      <c r="A70" s="17">
        <v>45317</v>
      </c>
      <c r="B70" s="62">
        <v>10000</v>
      </c>
      <c r="C70" s="6">
        <f t="shared" si="1"/>
        <v>45322</v>
      </c>
    </row>
    <row r="71" spans="1:3" x14ac:dyDescent="0.25">
      <c r="A71" s="17">
        <v>45353</v>
      </c>
      <c r="B71" s="62">
        <v>4000</v>
      </c>
      <c r="C71" s="6">
        <f t="shared" si="1"/>
        <v>45382</v>
      </c>
    </row>
    <row r="72" spans="1:3" x14ac:dyDescent="0.25">
      <c r="A72" s="17">
        <v>45379</v>
      </c>
      <c r="B72" s="62">
        <v>10000</v>
      </c>
      <c r="C72" s="6">
        <f t="shared" si="1"/>
        <v>45382</v>
      </c>
    </row>
    <row r="73" spans="1:3" x14ac:dyDescent="0.25">
      <c r="A73" s="17">
        <v>45380</v>
      </c>
      <c r="B73" s="62">
        <v>6000</v>
      </c>
      <c r="C73" s="6">
        <f t="shared" si="1"/>
        <v>45382</v>
      </c>
    </row>
    <row r="74" spans="1:3" x14ac:dyDescent="0.25">
      <c r="A74" s="17">
        <v>45408</v>
      </c>
      <c r="B74" s="62">
        <v>10000</v>
      </c>
      <c r="C74" s="6">
        <f t="shared" si="1"/>
        <v>45412</v>
      </c>
    </row>
    <row r="75" spans="1:3" x14ac:dyDescent="0.25">
      <c r="A75" s="17">
        <v>45412</v>
      </c>
      <c r="B75" s="62">
        <v>5000</v>
      </c>
      <c r="C75" s="6">
        <f t="shared" si="1"/>
        <v>45412</v>
      </c>
    </row>
    <row r="76" spans="1:3" x14ac:dyDescent="0.25">
      <c r="A76" s="17">
        <v>45420</v>
      </c>
      <c r="B76" s="62">
        <v>1500</v>
      </c>
      <c r="C76" s="6">
        <f t="shared" si="1"/>
        <v>45443</v>
      </c>
    </row>
    <row r="77" spans="1:3" x14ac:dyDescent="0.25">
      <c r="A77" s="17">
        <v>45440</v>
      </c>
      <c r="B77" s="62">
        <v>60000</v>
      </c>
      <c r="C77" s="6">
        <f t="shared" si="1"/>
        <v>45443</v>
      </c>
    </row>
    <row r="78" spans="1:3" x14ac:dyDescent="0.25">
      <c r="A78" s="17">
        <v>45441</v>
      </c>
      <c r="B78" s="62">
        <v>10000</v>
      </c>
      <c r="C78" s="6">
        <f t="shared" si="1"/>
        <v>45443</v>
      </c>
    </row>
    <row r="79" spans="1:3" x14ac:dyDescent="0.25">
      <c r="A79" s="16">
        <v>45464</v>
      </c>
      <c r="B79" s="63">
        <v>27000</v>
      </c>
      <c r="C79" s="6">
        <f t="shared" si="1"/>
        <v>45473</v>
      </c>
    </row>
    <row r="80" spans="1:3" x14ac:dyDescent="0.25">
      <c r="A80" s="16">
        <v>45470</v>
      </c>
      <c r="B80" s="63">
        <v>25000</v>
      </c>
      <c r="C80" s="6">
        <f t="shared" si="1"/>
        <v>45473</v>
      </c>
    </row>
    <row r="81" spans="1:3" x14ac:dyDescent="0.25">
      <c r="A81" s="16">
        <v>45471</v>
      </c>
      <c r="B81" s="63">
        <v>5000</v>
      </c>
      <c r="C81" s="6">
        <f t="shared" ref="C81:C84" si="2">EOMONTH(A81,0)</f>
        <v>45473</v>
      </c>
    </row>
    <row r="82" spans="1:3" x14ac:dyDescent="0.25">
      <c r="A82" s="16">
        <v>45484</v>
      </c>
      <c r="B82" s="63">
        <v>800</v>
      </c>
      <c r="C82" s="6">
        <f t="shared" si="2"/>
        <v>45504</v>
      </c>
    </row>
    <row r="83" spans="1:3" x14ac:dyDescent="0.25">
      <c r="A83" s="16">
        <v>45492</v>
      </c>
      <c r="B83" s="63">
        <v>1700</v>
      </c>
      <c r="C83" s="6">
        <f t="shared" si="2"/>
        <v>45504</v>
      </c>
    </row>
    <row r="84" spans="1:3" x14ac:dyDescent="0.25">
      <c r="A84" s="16">
        <v>45499</v>
      </c>
      <c r="B84" s="63">
        <v>10000</v>
      </c>
      <c r="C84" s="6">
        <f t="shared" si="2"/>
        <v>45504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Kredyt</vt:lpstr>
      <vt:lpstr>NBP</vt:lpstr>
      <vt:lpstr>WIBOR</vt:lpstr>
      <vt:lpstr>Nadpłaty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cp:lastPrinted>2024-06-27T11:32:46Z</cp:lastPrinted>
  <dcterms:created xsi:type="dcterms:W3CDTF">2018-08-19T18:50:08Z</dcterms:created>
  <dcterms:modified xsi:type="dcterms:W3CDTF">2024-07-30T13:31:07Z</dcterms:modified>
</cp:coreProperties>
</file>