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50596" yWindow="492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<sst xmlns="http://schemas.openxmlformats.org/spreadsheetml/2006/main" count="67" uniqueCount="35">
  <si>
    <t>KATEGORIA</t>
  </si>
  <si>
    <t>IKE</t>
  </si>
  <si>
    <t>IKZE</t>
  </si>
  <si>
    <t>Wydatki miesięczne</t>
  </si>
  <si>
    <t>WIERSZ</t>
  </si>
  <si>
    <t>Razem potrzeby finansowe</t>
  </si>
  <si>
    <t>Wynagrodzenie netto</t>
  </si>
  <si>
    <t>Inwestycje</t>
  </si>
  <si>
    <t>Poduszka finansowa</t>
  </si>
  <si>
    <t>Nadwyżki finansowe</t>
  </si>
  <si>
    <t>(1)</t>
  </si>
  <si>
    <t>(2)</t>
  </si>
  <si>
    <t>Brak poduszki finansowej</t>
  </si>
  <si>
    <t>Mamy poduszkę finansową</t>
  </si>
  <si>
    <t>Do 30Y</t>
  </si>
  <si>
    <t>Powyżej 30Y</t>
  </si>
  <si>
    <t>Procent wykorzystania limitu IKE/IKZE</t>
  </si>
  <si>
    <t>Procent wykorzystania limitu IKE</t>
  </si>
  <si>
    <t>(7)=(1)+(2)+(4)+(6)</t>
  </si>
  <si>
    <t>(8)</t>
  </si>
  <si>
    <t>(9)=(8)-(7)</t>
  </si>
  <si>
    <t>(10)</t>
  </si>
  <si>
    <t>(11)=(9)*(10)</t>
  </si>
  <si>
    <t>(12)=(9)*[1-(10)]</t>
  </si>
  <si>
    <t>Udział kredytu hipotecznego w nadwyżkach</t>
  </si>
  <si>
    <t>Kredyt hipoteczny (wkład własny / przedpłaty)</t>
  </si>
  <si>
    <t>KATEGORIA (HIERARCHIA)</t>
  </si>
  <si>
    <t>Budżet "modelowy"</t>
  </si>
  <si>
    <t>Mój budżet</t>
  </si>
  <si>
    <t>(3)=(2)*20805/12</t>
  </si>
  <si>
    <t>(4)</t>
  </si>
  <si>
    <t>(5)=(4)*8322/12</t>
  </si>
  <si>
    <t>(6)</t>
  </si>
  <si>
    <t>LIMIT 2023</t>
  </si>
  <si>
    <t>https://koszerneanalizy.pl/finanse-osobiste-planowanie-budzetu/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</si>
</sst>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quotePrefix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0" fillId="2" borderId="1" xfId="0" applyFill="1" applyBorder="1" applyAlignment="1" quotePrefix="1">
      <alignment horizontal="center"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2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oszerneanalizy.pl/finanse-osobiste-planowanie-budzet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showGridLines="0" tabSelected="1" zoomScale="115" zoomScaleNormal="115" workbookViewId="0" topLeftCell="A1"/>
  </sheetViews>
  <sheetFormatPr defaultColWidth="9.140625" defaultRowHeight="15"/>
  <cols>
    <col min="1" max="1" width="17.421875" style="0" bestFit="1" customWidth="1"/>
    <col min="2" max="2" width="42.7109375" style="0" bestFit="1" customWidth="1"/>
    <col min="3" max="7" width="12.7109375" style="0" customWidth="1"/>
    <col min="8" max="9" width="10.8515625" style="0" bestFit="1" customWidth="1"/>
    <col min="10" max="10" width="7.7109375" style="0" customWidth="1"/>
  </cols>
  <sheetData>
    <row r="1" ht="15">
      <c r="A1" s="24" t="s">
        <v>34</v>
      </c>
    </row>
    <row r="2" ht="15">
      <c r="A2" s="24"/>
    </row>
    <row r="3" spans="1:7" ht="15">
      <c r="A3" s="18" t="s">
        <v>27</v>
      </c>
      <c r="B3" s="2"/>
      <c r="C3" s="23" t="s">
        <v>12</v>
      </c>
      <c r="D3" s="23"/>
      <c r="E3" s="23" t="s">
        <v>13</v>
      </c>
      <c r="F3" s="23"/>
      <c r="G3" s="8"/>
    </row>
    <row r="4" spans="1:7" ht="15">
      <c r="A4" s="12" t="s">
        <v>4</v>
      </c>
      <c r="B4" s="13" t="s">
        <v>26</v>
      </c>
      <c r="C4" s="12" t="s">
        <v>14</v>
      </c>
      <c r="D4" s="12" t="s">
        <v>15</v>
      </c>
      <c r="E4" s="12" t="s">
        <v>14</v>
      </c>
      <c r="F4" s="12" t="s">
        <v>15</v>
      </c>
      <c r="G4" s="8"/>
    </row>
    <row r="5" spans="1:10" ht="15">
      <c r="A5" s="19" t="s">
        <v>10</v>
      </c>
      <c r="B5" s="20" t="s">
        <v>8</v>
      </c>
      <c r="C5" s="21">
        <v>1000</v>
      </c>
      <c r="D5" s="21">
        <v>2000</v>
      </c>
      <c r="E5" s="21">
        <v>0</v>
      </c>
      <c r="F5" s="21">
        <v>0</v>
      </c>
      <c r="G5" s="9"/>
      <c r="H5" s="25" t="s">
        <v>0</v>
      </c>
      <c r="I5" s="25" t="s">
        <v>33</v>
      </c>
      <c r="J5" s="1"/>
    </row>
    <row r="6" spans="1:10" ht="15">
      <c r="A6" s="19" t="s">
        <v>11</v>
      </c>
      <c r="B6" s="20" t="s">
        <v>17</v>
      </c>
      <c r="C6" s="22">
        <v>0</v>
      </c>
      <c r="D6" s="22">
        <v>0.5</v>
      </c>
      <c r="E6" s="22">
        <v>0</v>
      </c>
      <c r="F6" s="22">
        <v>1</v>
      </c>
      <c r="G6" s="9"/>
      <c r="H6" s="25" t="s">
        <v>1</v>
      </c>
      <c r="I6" s="26">
        <v>20805</v>
      </c>
      <c r="J6" s="1"/>
    </row>
    <row r="7" spans="1:10" ht="15">
      <c r="A7" s="14" t="s">
        <v>29</v>
      </c>
      <c r="B7" s="13" t="s">
        <v>1</v>
      </c>
      <c r="C7" s="15">
        <f>C6*$I$6/12</f>
        <v>0</v>
      </c>
      <c r="D7" s="15">
        <f>D6*$I$6/12</f>
        <v>866.875</v>
      </c>
      <c r="E7" s="15">
        <f>E6*$I$6/12</f>
        <v>0</v>
      </c>
      <c r="F7" s="15">
        <f>F6*$I$6/12</f>
        <v>1733.75</v>
      </c>
      <c r="G7" s="9"/>
      <c r="H7" s="25" t="s">
        <v>2</v>
      </c>
      <c r="I7" s="26">
        <v>8322</v>
      </c>
      <c r="J7" s="1"/>
    </row>
    <row r="8" spans="1:10" ht="15">
      <c r="A8" s="19" t="s">
        <v>30</v>
      </c>
      <c r="B8" s="20" t="s">
        <v>16</v>
      </c>
      <c r="C8" s="22">
        <v>0</v>
      </c>
      <c r="D8" s="22">
        <v>0.5</v>
      </c>
      <c r="E8" s="22">
        <v>0</v>
      </c>
      <c r="F8" s="22">
        <v>1</v>
      </c>
      <c r="G8" s="9"/>
      <c r="J8" s="1"/>
    </row>
    <row r="9" spans="1:10" ht="15">
      <c r="A9" s="14" t="s">
        <v>31</v>
      </c>
      <c r="B9" s="13" t="s">
        <v>2</v>
      </c>
      <c r="C9" s="15">
        <f>C8*$I$7/12</f>
        <v>0</v>
      </c>
      <c r="D9" s="15">
        <f>D8*$I$7/12</f>
        <v>346.75</v>
      </c>
      <c r="E9" s="15">
        <f>E8*$I$7/12</f>
        <v>0</v>
      </c>
      <c r="F9" s="15">
        <f>F8*$I$7/12</f>
        <v>693.5</v>
      </c>
      <c r="G9" s="9"/>
      <c r="J9" s="1"/>
    </row>
    <row r="10" spans="1:10" ht="15">
      <c r="A10" s="14" t="s">
        <v>32</v>
      </c>
      <c r="B10" s="13" t="s">
        <v>3</v>
      </c>
      <c r="C10" s="15">
        <v>3000</v>
      </c>
      <c r="D10" s="15">
        <v>4500</v>
      </c>
      <c r="E10" s="15">
        <v>3000</v>
      </c>
      <c r="F10" s="15">
        <v>4500</v>
      </c>
      <c r="G10" s="9"/>
      <c r="J10" s="1"/>
    </row>
    <row r="11" spans="1:7" ht="15">
      <c r="A11" s="12" t="s">
        <v>18</v>
      </c>
      <c r="B11" s="13" t="s">
        <v>5</v>
      </c>
      <c r="C11" s="15">
        <f>C5+C7+C9+C10</f>
        <v>4000</v>
      </c>
      <c r="D11" s="15">
        <f aca="true" t="shared" si="0" ref="D11:F11">D5+D7+D9+D10</f>
        <v>7713.625</v>
      </c>
      <c r="E11" s="15">
        <f t="shared" si="0"/>
        <v>3000</v>
      </c>
      <c r="F11" s="15">
        <f t="shared" si="0"/>
        <v>6927.25</v>
      </c>
      <c r="G11" s="9"/>
    </row>
    <row r="12" spans="1:7" ht="15">
      <c r="A12" s="14" t="s">
        <v>19</v>
      </c>
      <c r="B12" s="13" t="s">
        <v>6</v>
      </c>
      <c r="C12" s="15">
        <v>5000</v>
      </c>
      <c r="D12" s="15">
        <v>10000</v>
      </c>
      <c r="E12" s="15">
        <v>5000</v>
      </c>
      <c r="F12" s="15">
        <v>10000</v>
      </c>
      <c r="G12" s="9"/>
    </row>
    <row r="13" spans="1:8" ht="15">
      <c r="A13" s="14" t="s">
        <v>20</v>
      </c>
      <c r="B13" s="13" t="s">
        <v>9</v>
      </c>
      <c r="C13" s="15">
        <f>C12-C11</f>
        <v>1000</v>
      </c>
      <c r="D13" s="15">
        <f aca="true" t="shared" si="1" ref="D13:F13">D12-D11</f>
        <v>2286.375</v>
      </c>
      <c r="E13" s="15">
        <f t="shared" si="1"/>
        <v>2000</v>
      </c>
      <c r="F13" s="15">
        <f t="shared" si="1"/>
        <v>3072.75</v>
      </c>
      <c r="G13" s="9"/>
      <c r="H13" s="11"/>
    </row>
    <row r="14" spans="1:7" ht="15">
      <c r="A14" s="19" t="s">
        <v>21</v>
      </c>
      <c r="B14" s="20" t="s">
        <v>24</v>
      </c>
      <c r="C14" s="22">
        <v>1</v>
      </c>
      <c r="D14" s="22">
        <v>0.8</v>
      </c>
      <c r="E14" s="22">
        <v>1</v>
      </c>
      <c r="F14" s="22">
        <v>0.8</v>
      </c>
      <c r="G14" s="10"/>
    </row>
    <row r="15" spans="1:8" ht="15">
      <c r="A15" s="17" t="s">
        <v>22</v>
      </c>
      <c r="B15" s="13" t="s">
        <v>25</v>
      </c>
      <c r="C15" s="15">
        <f>MAX(C13*C14,0)</f>
        <v>1000</v>
      </c>
      <c r="D15" s="15">
        <f aca="true" t="shared" si="2" ref="D15:F15">MAX(D13*D14,0)</f>
        <v>1829.1000000000001</v>
      </c>
      <c r="E15" s="15">
        <f t="shared" si="2"/>
        <v>2000</v>
      </c>
      <c r="F15" s="15">
        <f t="shared" si="2"/>
        <v>2458.2000000000003</v>
      </c>
      <c r="G15" s="9"/>
      <c r="H15" s="11"/>
    </row>
    <row r="16" spans="1:7" ht="15">
      <c r="A16" s="17" t="s">
        <v>23</v>
      </c>
      <c r="B16" s="13" t="s">
        <v>7</v>
      </c>
      <c r="C16" s="15">
        <f>MAX(C13*(1-C14),0)</f>
        <v>0</v>
      </c>
      <c r="D16" s="15">
        <f aca="true" t="shared" si="3" ref="D16:F16">MAX(D13*(1-D14),0)</f>
        <v>457.2749999999999</v>
      </c>
      <c r="E16" s="15">
        <f t="shared" si="3"/>
        <v>0</v>
      </c>
      <c r="F16" s="15">
        <f t="shared" si="3"/>
        <v>614.5499999999998</v>
      </c>
      <c r="G16" s="9"/>
    </row>
    <row r="17" spans="2:7" ht="15">
      <c r="B17" s="2"/>
      <c r="C17" s="3"/>
      <c r="D17" s="3"/>
      <c r="E17" s="2"/>
      <c r="F17" s="2"/>
      <c r="G17" s="2"/>
    </row>
    <row r="18" spans="1:7" ht="15">
      <c r="A18" s="18" t="s">
        <v>28</v>
      </c>
      <c r="B18" s="2"/>
      <c r="D18" s="3"/>
      <c r="E18" s="2"/>
      <c r="F18" s="2"/>
      <c r="G18" s="2"/>
    </row>
    <row r="19" spans="1:7" ht="15">
      <c r="A19" s="6" t="s">
        <v>4</v>
      </c>
      <c r="B19" s="4" t="s">
        <v>26</v>
      </c>
      <c r="C19" s="6" t="s">
        <v>14</v>
      </c>
      <c r="D19" s="6" t="s">
        <v>15</v>
      </c>
      <c r="E19" s="2"/>
      <c r="F19" s="2"/>
      <c r="G19" s="2"/>
    </row>
    <row r="20" spans="1:4" ht="15">
      <c r="A20" s="14" t="s">
        <v>10</v>
      </c>
      <c r="B20" s="13" t="s">
        <v>8</v>
      </c>
      <c r="C20" s="15">
        <v>0</v>
      </c>
      <c r="D20" s="15">
        <v>0</v>
      </c>
    </row>
    <row r="21" spans="1:4" ht="15">
      <c r="A21" s="14" t="s">
        <v>11</v>
      </c>
      <c r="B21" s="13" t="s">
        <v>17</v>
      </c>
      <c r="C21" s="16">
        <v>1</v>
      </c>
      <c r="D21" s="16">
        <v>1</v>
      </c>
    </row>
    <row r="22" spans="1:4" ht="15">
      <c r="A22" s="14" t="s">
        <v>29</v>
      </c>
      <c r="B22" s="13" t="s">
        <v>1</v>
      </c>
      <c r="C22" s="15">
        <f>C21*$I$6/12</f>
        <v>1733.75</v>
      </c>
      <c r="D22" s="15">
        <f>D21*$I$6/12</f>
        <v>1733.75</v>
      </c>
    </row>
    <row r="23" spans="1:4" ht="15">
      <c r="A23" s="14" t="s">
        <v>30</v>
      </c>
      <c r="B23" s="13" t="s">
        <v>16</v>
      </c>
      <c r="C23" s="16">
        <v>0</v>
      </c>
      <c r="D23" s="16">
        <v>1</v>
      </c>
    </row>
    <row r="24" spans="1:4" ht="15">
      <c r="A24" s="14" t="s">
        <v>31</v>
      </c>
      <c r="B24" s="13" t="s">
        <v>2</v>
      </c>
      <c r="C24" s="15">
        <f>C23*$I$7/12</f>
        <v>0</v>
      </c>
      <c r="D24" s="15">
        <f>D23*$I$7/12</f>
        <v>693.5</v>
      </c>
    </row>
    <row r="25" spans="1:4" ht="15">
      <c r="A25" s="14" t="s">
        <v>32</v>
      </c>
      <c r="B25" s="13" t="s">
        <v>3</v>
      </c>
      <c r="C25" s="15">
        <v>3000</v>
      </c>
      <c r="D25" s="15">
        <v>4500</v>
      </c>
    </row>
    <row r="26" spans="1:4" ht="15">
      <c r="A26" s="12" t="s">
        <v>18</v>
      </c>
      <c r="B26" s="13" t="s">
        <v>5</v>
      </c>
      <c r="C26" s="15">
        <f>C20+C22+C24+C25</f>
        <v>4733.75</v>
      </c>
      <c r="D26" s="15">
        <f>D20+D22+D24+D25</f>
        <v>6927.25</v>
      </c>
    </row>
    <row r="27" spans="1:4" ht="15">
      <c r="A27" s="14" t="s">
        <v>19</v>
      </c>
      <c r="B27" s="13" t="s">
        <v>6</v>
      </c>
      <c r="C27" s="5">
        <v>5000</v>
      </c>
      <c r="D27" s="5">
        <v>10000</v>
      </c>
    </row>
    <row r="28" spans="1:4" ht="15">
      <c r="A28" s="14" t="s">
        <v>20</v>
      </c>
      <c r="B28" s="13" t="s">
        <v>9</v>
      </c>
      <c r="C28" s="5">
        <f>C27-C26</f>
        <v>266.25</v>
      </c>
      <c r="D28" s="5">
        <f aca="true" t="shared" si="4" ref="D28">D27-D26</f>
        <v>3072.75</v>
      </c>
    </row>
    <row r="29" spans="1:4" ht="15">
      <c r="A29" s="14" t="s">
        <v>21</v>
      </c>
      <c r="B29" s="13" t="s">
        <v>24</v>
      </c>
      <c r="C29" s="7">
        <v>0.5</v>
      </c>
      <c r="D29" s="7">
        <v>0.8</v>
      </c>
    </row>
    <row r="30" spans="1:4" ht="15">
      <c r="A30" s="17" t="s">
        <v>22</v>
      </c>
      <c r="B30" s="13" t="s">
        <v>25</v>
      </c>
      <c r="C30" s="15">
        <f>MAX(C28*C29,0)</f>
        <v>133.125</v>
      </c>
      <c r="D30" s="15">
        <f aca="true" t="shared" si="5" ref="D30">MAX(D28*D29,0)</f>
        <v>2458.2000000000003</v>
      </c>
    </row>
    <row r="31" spans="1:4" ht="15">
      <c r="A31" s="17" t="s">
        <v>23</v>
      </c>
      <c r="B31" s="13" t="s">
        <v>7</v>
      </c>
      <c r="C31" s="15">
        <f>MAX(C28*(1-C29),0)</f>
        <v>133.125</v>
      </c>
      <c r="D31" s="15">
        <f aca="true" t="shared" si="6" ref="D31">MAX(D28*(1-D29),0)</f>
        <v>614.5499999999998</v>
      </c>
    </row>
  </sheetData>
  <mergeCells count="2">
    <mergeCell ref="C3:D3"/>
    <mergeCell ref="E3:F3"/>
  </mergeCells>
  <hyperlinks>
    <hyperlink ref="A1" r:id="rId1" display="https://koszerneanalizy.pl/finanse-osobiste-planowanie-budzetu/"/>
  </hyperlinks>
  <printOptions/>
  <pageMargins left="0.7" right="0.7" top="0.75" bottom="0.75" header="0.3" footer="0.3"/>
  <pageSetup orientation="portrait" paperSize="9"/>
  <ignoredErrors>
    <ignoredError sqref="A5 A11:A16 A6:A10 A20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Pietrzyk, Sebastian</dc:creator>
  <cp:keywords/>
  <dc:description/>
  <cp:lastModifiedBy>Pietrzyk, Sebastian</cp:lastModifiedBy>
  <dcterms:created xsi:type="dcterms:W3CDTF">2015-06-05T18:17:20Z</dcterms:created>
  <dcterms:modified xsi:type="dcterms:W3CDTF">2023-01-07T14:03:58Z</dcterms:modified>
  <cp:category/>
  <cp:version/>
  <cp:contentType/>
  <cp:contentStatus/>
</cp:coreProperties>
</file>