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WPISY/2022-07-XX NIERUCHOMOSCI STOPA ZWROTU/"/>
    </mc:Choice>
  </mc:AlternateContent>
  <xr:revisionPtr revIDLastSave="464" documentId="13_ncr:1_{481EA33B-0950-4E0B-AA43-EDDF07018742}" xr6:coauthVersionLast="47" xr6:coauthVersionMax="47" xr10:uidLastSave="{5A84C96B-A827-4882-A47A-4316FB69153D}"/>
  <bookViews>
    <workbookView xWindow="13860" yWindow="-16320" windowWidth="29040" windowHeight="15840" xr2:uid="{00000000-000D-0000-FFFF-FFFF00000000}"/>
  </bookViews>
  <sheets>
    <sheet name="RENTOWNOŚĆ" sheetId="4" r:id="rId1"/>
    <sheet name="KREDYT" sheetId="1" r:id="rId2"/>
  </sheets>
  <definedNames>
    <definedName name="_10M">#REF!</definedName>
    <definedName name="_11M">#REF!</definedName>
    <definedName name="_12M">#REF!</definedName>
    <definedName name="solver_adj" localSheetId="1" hidden="1">KREDYT!#REF!</definedName>
    <definedName name="solver_adj" localSheetId="0" hidden="1">RENTOWNOŚĆ!$C$34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3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KREDYT!#REF!</definedName>
    <definedName name="solver_lhs1" localSheetId="0" hidden="1">RENTOWNOŚĆ!$C$9</definedName>
    <definedName name="solver_lhs2" localSheetId="1" hidden="1">KREDYT!#REF!</definedName>
    <definedName name="solver_lhs2" localSheetId="0" hidden="1">RENTOWNOŚĆ!$C$9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2</definedName>
    <definedName name="solver_num" localSheetId="0" hidden="1">0</definedName>
    <definedName name="solver_nwt" localSheetId="1" hidden="1">1</definedName>
    <definedName name="solver_nwt" localSheetId="0" hidden="1">1</definedName>
    <definedName name="solver_opt" localSheetId="1" hidden="1">KREDYT!#REF!</definedName>
    <definedName name="solver_opt" localSheetId="0" hidden="1">RENTOWNOŚĆ!$C$38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1" hidden="1">1</definedName>
    <definedName name="solver_rel1" localSheetId="0" hidden="1">1</definedName>
    <definedName name="solver_rel2" localSheetId="1" hidden="1">3</definedName>
    <definedName name="solver_rel2" localSheetId="0" hidden="1">3</definedName>
    <definedName name="solver_rhs1" localSheetId="1" hidden="1">0.1</definedName>
    <definedName name="solver_rhs1" localSheetId="0" hidden="1">1</definedName>
    <definedName name="solver_rhs2" localSheetId="1" hidden="1">0.025</definedName>
    <definedName name="solver_rhs2" localSheetId="0" hidden="1">0.1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3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4" l="1"/>
  <c r="C11" i="4" s="1"/>
  <c r="C8" i="4"/>
  <c r="B2" i="1"/>
  <c r="B3" i="1"/>
  <c r="C30" i="4"/>
  <c r="C32" i="4" s="1"/>
  <c r="C37" i="4"/>
  <c r="E6" i="4"/>
  <c r="E7" i="4" s="1"/>
  <c r="E8" i="4" s="1"/>
  <c r="E9" i="4" s="1"/>
  <c r="E10" i="4" s="1"/>
  <c r="E11" i="4" s="1"/>
  <c r="E12" i="4" s="1"/>
  <c r="E13" i="4" s="1"/>
  <c r="E14" i="4" s="1"/>
  <c r="G4" i="4"/>
  <c r="H4" i="4" s="1"/>
  <c r="I4" i="4" s="1"/>
  <c r="J4" i="4" s="1"/>
  <c r="K4" i="4" s="1"/>
  <c r="L4" i="4" s="1"/>
  <c r="M4" i="4" s="1"/>
  <c r="Q4" i="4"/>
  <c r="R4" i="4" s="1"/>
  <c r="S4" i="4" s="1"/>
  <c r="T4" i="4" s="1"/>
  <c r="U4" i="4" s="1"/>
  <c r="V4" i="4" s="1"/>
  <c r="W4" i="4" s="1"/>
  <c r="O6" i="4"/>
  <c r="O7" i="4" s="1"/>
  <c r="O8" i="4" s="1"/>
  <c r="O9" i="4" s="1"/>
  <c r="O10" i="4" s="1"/>
  <c r="O11" i="4" s="1"/>
  <c r="O12" i="4" s="1"/>
  <c r="O13" i="4" s="1"/>
  <c r="O14" i="4" s="1"/>
  <c r="B4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B1" i="1" l="1"/>
  <c r="B193" i="1" s="1"/>
  <c r="C5" i="4"/>
  <c r="C41" i="4"/>
  <c r="F24" i="1" l="1"/>
  <c r="F325" i="1"/>
  <c r="B277" i="1"/>
  <c r="B109" i="1"/>
  <c r="F200" i="1"/>
  <c r="F297" i="1"/>
  <c r="B235" i="1"/>
  <c r="F350" i="1"/>
  <c r="F294" i="1"/>
  <c r="B107" i="1"/>
  <c r="B305" i="1"/>
  <c r="F105" i="1"/>
  <c r="F290" i="1"/>
  <c r="B348" i="1"/>
  <c r="F265" i="1"/>
  <c r="F33" i="1"/>
  <c r="B299" i="1"/>
  <c r="F56" i="1"/>
  <c r="F284" i="1"/>
  <c r="F357" i="1"/>
  <c r="B134" i="1"/>
  <c r="F274" i="1"/>
  <c r="B197" i="1"/>
  <c r="F16" i="1"/>
  <c r="B276" i="1"/>
  <c r="B125" i="1"/>
  <c r="B265" i="1"/>
  <c r="F138" i="1"/>
  <c r="B31" i="1"/>
  <c r="F111" i="1"/>
  <c r="F53" i="1"/>
  <c r="C11" i="1"/>
  <c r="D11" i="1" s="1"/>
  <c r="F63" i="1"/>
  <c r="F61" i="1"/>
  <c r="G11" i="1"/>
  <c r="H11" i="1" s="1"/>
  <c r="F198" i="1"/>
  <c r="B57" i="1"/>
  <c r="F71" i="1"/>
  <c r="F163" i="1"/>
  <c r="F277" i="1"/>
  <c r="F301" i="1"/>
  <c r="B149" i="1"/>
  <c r="F45" i="1"/>
  <c r="B317" i="1"/>
  <c r="F258" i="1"/>
  <c r="F13" i="1"/>
  <c r="F130" i="1"/>
  <c r="B84" i="1"/>
  <c r="F283" i="1"/>
  <c r="B27" i="1"/>
  <c r="B238" i="1"/>
  <c r="B15" i="1"/>
  <c r="B319" i="1"/>
  <c r="B268" i="1"/>
  <c r="F151" i="1"/>
  <c r="F72" i="1"/>
  <c r="B70" i="1"/>
  <c r="F336" i="1"/>
  <c r="F50" i="1"/>
  <c r="F270" i="1"/>
  <c r="B350" i="1"/>
  <c r="F106" i="1"/>
  <c r="F165" i="1"/>
  <c r="B297" i="1"/>
  <c r="B88" i="1"/>
  <c r="B42" i="1"/>
  <c r="B251" i="1"/>
  <c r="F148" i="1"/>
  <c r="F26" i="1"/>
  <c r="B215" i="1"/>
  <c r="F21" i="1"/>
  <c r="F172" i="1"/>
  <c r="B86" i="1"/>
  <c r="B37" i="1"/>
  <c r="F32" i="1"/>
  <c r="B36" i="1"/>
  <c r="F41" i="1"/>
  <c r="B273" i="1"/>
  <c r="B274" i="1"/>
  <c r="F279" i="1"/>
  <c r="B254" i="1"/>
  <c r="B241" i="1"/>
  <c r="F92" i="1"/>
  <c r="F67" i="1"/>
  <c r="F28" i="1"/>
  <c r="F260" i="1"/>
  <c r="F159" i="1"/>
  <c r="F281" i="1"/>
  <c r="F199" i="1"/>
  <c r="F122" i="1"/>
  <c r="B74" i="1"/>
  <c r="B168" i="1"/>
  <c r="B67" i="1"/>
  <c r="B263" i="1"/>
  <c r="F136" i="1"/>
  <c r="B93" i="1"/>
  <c r="F120" i="1"/>
  <c r="F25" i="1"/>
  <c r="B266" i="1"/>
  <c r="B249" i="1"/>
  <c r="F27" i="1"/>
  <c r="F150" i="1"/>
  <c r="F86" i="1"/>
  <c r="F224" i="1"/>
  <c r="B330" i="1"/>
  <c r="F139" i="1"/>
  <c r="B285" i="1"/>
  <c r="B155" i="1"/>
  <c r="B279" i="1"/>
  <c r="F188" i="1"/>
  <c r="B123" i="1"/>
  <c r="F306" i="1"/>
  <c r="F323" i="1"/>
  <c r="F289" i="1"/>
  <c r="F197" i="1"/>
  <c r="B60" i="1"/>
  <c r="F266" i="1"/>
  <c r="B65" i="1"/>
  <c r="F190" i="1"/>
  <c r="F104" i="1"/>
  <c r="B219" i="1"/>
  <c r="B290" i="1"/>
  <c r="F320" i="1"/>
  <c r="B191" i="1"/>
  <c r="F276" i="1"/>
  <c r="B321" i="1"/>
  <c r="B179" i="1"/>
  <c r="F264" i="1"/>
  <c r="B367" i="1"/>
  <c r="F128" i="1"/>
  <c r="F149" i="1"/>
  <c r="F125" i="1"/>
  <c r="F220" i="1"/>
  <c r="F121" i="1"/>
  <c r="F140" i="1"/>
  <c r="F269" i="1"/>
  <c r="F115" i="1"/>
  <c r="F11" i="1"/>
  <c r="B205" i="1"/>
  <c r="F248" i="1"/>
  <c r="B104" i="1"/>
  <c r="B92" i="1"/>
  <c r="F249" i="1"/>
  <c r="F142" i="1"/>
  <c r="B336" i="1"/>
  <c r="F243" i="1"/>
  <c r="B41" i="1"/>
  <c r="F296" i="1"/>
  <c r="F80" i="1"/>
  <c r="B303" i="1"/>
  <c r="B38" i="1"/>
  <c r="B100" i="1"/>
  <c r="B272" i="1"/>
  <c r="F305" i="1"/>
  <c r="B142" i="1"/>
  <c r="F238" i="1"/>
  <c r="B151" i="1"/>
  <c r="F68" i="1"/>
  <c r="B61" i="1"/>
  <c r="F135" i="1"/>
  <c r="F268" i="1"/>
  <c r="B229" i="1"/>
  <c r="B152" i="1"/>
  <c r="F343" i="1"/>
  <c r="B211" i="1"/>
  <c r="F363" i="1"/>
  <c r="F143" i="1"/>
  <c r="F246" i="1"/>
  <c r="F313" i="1"/>
  <c r="F88" i="1"/>
  <c r="F259" i="1"/>
  <c r="F228" i="1"/>
  <c r="B51" i="1"/>
  <c r="B242" i="1"/>
  <c r="F96" i="1"/>
  <c r="F102" i="1"/>
  <c r="F184" i="1"/>
  <c r="F255" i="1"/>
  <c r="B103" i="1"/>
  <c r="F252" i="1"/>
  <c r="B121" i="1"/>
  <c r="F239" i="1"/>
  <c r="F210" i="1"/>
  <c r="B327" i="1"/>
  <c r="B180" i="1"/>
  <c r="B287" i="1"/>
  <c r="B307" i="1"/>
  <c r="F319" i="1"/>
  <c r="F90" i="1"/>
  <c r="F329" i="1"/>
  <c r="F191" i="1"/>
  <c r="F340" i="1"/>
  <c r="B203" i="1"/>
  <c r="F300" i="1"/>
  <c r="B138" i="1"/>
  <c r="F342" i="1"/>
  <c r="B85" i="1"/>
  <c r="F201" i="1"/>
  <c r="B105" i="1"/>
  <c r="B35" i="1"/>
  <c r="B175" i="1"/>
  <c r="F74" i="1"/>
  <c r="F108" i="1"/>
  <c r="B97" i="1"/>
  <c r="B190" i="1"/>
  <c r="B188" i="1"/>
  <c r="B135" i="1"/>
  <c r="B48" i="1"/>
  <c r="B52" i="1"/>
  <c r="F272" i="1"/>
  <c r="B22" i="1"/>
  <c r="F93" i="1"/>
  <c r="F141" i="1"/>
  <c r="F64" i="1"/>
  <c r="B196" i="1"/>
  <c r="F35" i="1"/>
  <c r="F309" i="1"/>
  <c r="F133" i="1"/>
  <c r="B170" i="1"/>
  <c r="F144" i="1"/>
  <c r="B292" i="1"/>
  <c r="B318" i="1"/>
  <c r="B172" i="1"/>
  <c r="B148" i="1"/>
  <c r="F37" i="1"/>
  <c r="B311" i="1"/>
  <c r="B89" i="1"/>
  <c r="B322" i="1"/>
  <c r="B39" i="1"/>
  <c r="B126" i="1"/>
  <c r="B101" i="1"/>
  <c r="B46" i="1"/>
  <c r="B78" i="1"/>
  <c r="F262" i="1"/>
  <c r="F278" i="1"/>
  <c r="F98" i="1"/>
  <c r="F245" i="1"/>
  <c r="B82" i="1"/>
  <c r="F17" i="1"/>
  <c r="F69" i="1"/>
  <c r="F364" i="1"/>
  <c r="F66" i="1"/>
  <c r="F170" i="1"/>
  <c r="F256" i="1"/>
  <c r="B64" i="1"/>
  <c r="F280" i="1"/>
  <c r="B124" i="1"/>
  <c r="F250" i="1"/>
  <c r="F94" i="1"/>
  <c r="B259" i="1"/>
  <c r="F344" i="1"/>
  <c r="B136" i="1"/>
  <c r="F51" i="1"/>
  <c r="B280" i="1"/>
  <c r="F158" i="1"/>
  <c r="B114" i="1"/>
  <c r="B6" i="1"/>
  <c r="C16" i="4" s="1"/>
  <c r="B182" i="1"/>
  <c r="B160" i="1"/>
  <c r="B129" i="1"/>
  <c r="B108" i="1"/>
  <c r="B63" i="1"/>
  <c r="F236" i="1"/>
  <c r="B278" i="1"/>
  <c r="B163" i="1"/>
  <c r="F89" i="1"/>
  <c r="B12" i="1"/>
  <c r="F30" i="1"/>
  <c r="F299" i="1"/>
  <c r="B301" i="1"/>
  <c r="F78" i="1"/>
  <c r="B207" i="1"/>
  <c r="B325" i="1"/>
  <c r="B146" i="1"/>
  <c r="B56" i="1"/>
  <c r="F211" i="1"/>
  <c r="B355" i="1"/>
  <c r="F177" i="1"/>
  <c r="B346" i="1"/>
  <c r="F251" i="1"/>
  <c r="B26" i="1"/>
  <c r="F314" i="1"/>
  <c r="F229" i="1"/>
  <c r="B118" i="1"/>
  <c r="F292" i="1"/>
  <c r="B171" i="1"/>
  <c r="B344" i="1"/>
  <c r="F254" i="1"/>
  <c r="F82" i="1"/>
  <c r="F331" i="1"/>
  <c r="B29" i="1"/>
  <c r="B91" i="1"/>
  <c r="B243" i="1"/>
  <c r="B11" i="1"/>
  <c r="B359" i="1"/>
  <c r="B24" i="1"/>
  <c r="F160" i="1"/>
  <c r="F14" i="1"/>
  <c r="F114" i="1"/>
  <c r="B369" i="1"/>
  <c r="B341" i="1"/>
  <c r="B269" i="1"/>
  <c r="F49" i="1"/>
  <c r="F40" i="1"/>
  <c r="F182" i="1"/>
  <c r="F15" i="1"/>
  <c r="F346" i="1"/>
  <c r="F169" i="1"/>
  <c r="F307" i="1"/>
  <c r="F231" i="1"/>
  <c r="F322" i="1"/>
  <c r="F39" i="1"/>
  <c r="F145" i="1"/>
  <c r="F312" i="1"/>
  <c r="F70" i="1"/>
  <c r="F352" i="1"/>
  <c r="F168" i="1"/>
  <c r="F107" i="1"/>
  <c r="B230" i="1"/>
  <c r="F55" i="1"/>
  <c r="B192" i="1"/>
  <c r="B221" i="1"/>
  <c r="B79" i="1"/>
  <c r="F146" i="1"/>
  <c r="B139" i="1"/>
  <c r="F59" i="1"/>
  <c r="B173" i="1"/>
  <c r="B267" i="1"/>
  <c r="F99" i="1"/>
  <c r="F19" i="1"/>
  <c r="F44" i="1"/>
  <c r="B368" i="1"/>
  <c r="B360" i="1"/>
  <c r="B347" i="1"/>
  <c r="F202" i="1"/>
  <c r="B289" i="1"/>
  <c r="B224" i="1"/>
  <c r="F327" i="1"/>
  <c r="F178" i="1"/>
  <c r="F124" i="1"/>
  <c r="B14" i="1"/>
  <c r="F87" i="1"/>
  <c r="F233" i="1"/>
  <c r="F83" i="1"/>
  <c r="F113" i="1"/>
  <c r="B20" i="1"/>
  <c r="F155" i="1"/>
  <c r="F76" i="1"/>
  <c r="F77" i="1"/>
  <c r="B315" i="1"/>
  <c r="B239" i="1"/>
  <c r="B21" i="1"/>
  <c r="F46" i="1"/>
  <c r="F187" i="1"/>
  <c r="B352" i="1"/>
  <c r="F337" i="1"/>
  <c r="B225" i="1"/>
  <c r="B332" i="1"/>
  <c r="B145" i="1"/>
  <c r="B340" i="1"/>
  <c r="F247" i="1"/>
  <c r="B165" i="1"/>
  <c r="F310" i="1"/>
  <c r="F223" i="1"/>
  <c r="F112" i="1"/>
  <c r="F288" i="1"/>
  <c r="F147" i="1"/>
  <c r="F317" i="1"/>
  <c r="B227" i="1"/>
  <c r="F54" i="1"/>
  <c r="F315" i="1"/>
  <c r="B87" i="1"/>
  <c r="F132" i="1"/>
  <c r="F62" i="1"/>
  <c r="B90" i="1"/>
  <c r="B68" i="1"/>
  <c r="F101" i="1"/>
  <c r="F217" i="1"/>
  <c r="B270" i="1"/>
  <c r="F263" i="1"/>
  <c r="F298" i="1"/>
  <c r="B167" i="1"/>
  <c r="F164" i="1"/>
  <c r="B236" i="1"/>
  <c r="B25" i="1"/>
  <c r="F65" i="1"/>
  <c r="B40" i="1"/>
  <c r="F348" i="1"/>
  <c r="F175" i="1"/>
  <c r="B130" i="1"/>
  <c r="F167" i="1"/>
  <c r="F215" i="1"/>
  <c r="B213" i="1"/>
  <c r="B181" i="1"/>
  <c r="F321" i="1"/>
  <c r="B116" i="1"/>
  <c r="B328" i="1"/>
  <c r="F240" i="1"/>
  <c r="B83" i="1"/>
  <c r="B113" i="1"/>
  <c r="F29" i="1"/>
  <c r="F253" i="1"/>
  <c r="B157" i="1"/>
  <c r="B28" i="1"/>
  <c r="B288" i="1"/>
  <c r="F209" i="1"/>
  <c r="B339" i="1"/>
  <c r="B23" i="1"/>
  <c r="B293" i="1"/>
  <c r="B75" i="1"/>
  <c r="F81" i="1"/>
  <c r="F75" i="1"/>
  <c r="B343" i="1"/>
  <c r="B169" i="1"/>
  <c r="B226" i="1"/>
  <c r="B80" i="1"/>
  <c r="B228" i="1"/>
  <c r="F358" i="1"/>
  <c r="B313" i="1"/>
  <c r="F213" i="1"/>
  <c r="F338" i="1"/>
  <c r="F181" i="1"/>
  <c r="B281" i="1"/>
  <c r="F193" i="1"/>
  <c r="F242" i="1"/>
  <c r="F85" i="1"/>
  <c r="B183" i="1"/>
  <c r="F196" i="1"/>
  <c r="B95" i="1"/>
  <c r="F20" i="1"/>
  <c r="B140" i="1"/>
  <c r="F192" i="1"/>
  <c r="B119" i="1"/>
  <c r="B47" i="1"/>
  <c r="B186" i="1"/>
  <c r="B220" i="1"/>
  <c r="B49" i="1"/>
  <c r="F176" i="1"/>
  <c r="F353" i="1"/>
  <c r="B176" i="1"/>
  <c r="F152" i="1"/>
  <c r="F369" i="1"/>
  <c r="B222" i="1"/>
  <c r="F241" i="1"/>
  <c r="B132" i="1"/>
  <c r="F282" i="1"/>
  <c r="F48" i="1"/>
  <c r="F308" i="1"/>
  <c r="F194" i="1"/>
  <c r="F222" i="1"/>
  <c r="B58" i="1"/>
  <c r="B150" i="1"/>
  <c r="F161" i="1"/>
  <c r="F100" i="1"/>
  <c r="F230" i="1"/>
  <c r="B54" i="1"/>
  <c r="B18" i="1"/>
  <c r="B159" i="1"/>
  <c r="B204" i="1"/>
  <c r="F38" i="1"/>
  <c r="F180" i="1"/>
  <c r="B72" i="1"/>
  <c r="F195" i="1"/>
  <c r="F367" i="1"/>
  <c r="B349" i="1"/>
  <c r="B200" i="1"/>
  <c r="B306" i="1"/>
  <c r="F359" i="1"/>
  <c r="B43" i="1"/>
  <c r="F205" i="1"/>
  <c r="B342" i="1"/>
  <c r="B187" i="1"/>
  <c r="F286" i="1"/>
  <c r="F365" i="1"/>
  <c r="B76" i="1"/>
  <c r="F291" i="1"/>
  <c r="B256" i="1"/>
  <c r="F162" i="1"/>
  <c r="F134" i="1"/>
  <c r="F60" i="1"/>
  <c r="F34" i="1"/>
  <c r="F341" i="1"/>
  <c r="F31" i="1"/>
  <c r="B161" i="1"/>
  <c r="B133" i="1"/>
  <c r="B59" i="1"/>
  <c r="B33" i="1"/>
  <c r="B309" i="1"/>
  <c r="B30" i="1"/>
  <c r="B284" i="1"/>
  <c r="F153" i="1"/>
  <c r="B245" i="1"/>
  <c r="F221" i="1"/>
  <c r="F287" i="1"/>
  <c r="B19" i="1"/>
  <c r="B13" i="1"/>
  <c r="B96" i="1"/>
  <c r="B250" i="1"/>
  <c r="B154" i="1"/>
  <c r="F126" i="1"/>
  <c r="F52" i="1"/>
  <c r="B32" i="1"/>
  <c r="F204" i="1"/>
  <c r="F23" i="1"/>
  <c r="F183" i="1"/>
  <c r="F219" i="1"/>
  <c r="F186" i="1"/>
  <c r="F118" i="1"/>
  <c r="B345" i="1"/>
  <c r="F368" i="1"/>
  <c r="B316" i="1"/>
  <c r="B115" i="1"/>
  <c r="B260" i="1"/>
  <c r="B258" i="1"/>
  <c r="F303" i="1"/>
  <c r="B334" i="1"/>
  <c r="F179" i="1"/>
  <c r="F330" i="1"/>
  <c r="F366" i="1"/>
  <c r="F361" i="1"/>
  <c r="B252" i="1"/>
  <c r="B55" i="1"/>
  <c r="B275" i="1"/>
  <c r="B255" i="1"/>
  <c r="F212" i="1"/>
  <c r="B365" i="1"/>
  <c r="B164" i="1"/>
  <c r="F103" i="1"/>
  <c r="F58" i="1"/>
  <c r="F207" i="1"/>
  <c r="B295" i="1"/>
  <c r="B282" i="1"/>
  <c r="B110" i="1"/>
  <c r="F304" i="1"/>
  <c r="F360" i="1"/>
  <c r="B143" i="1"/>
  <c r="F117" i="1"/>
  <c r="F43" i="1"/>
  <c r="F18" i="1"/>
  <c r="B98" i="1"/>
  <c r="B73" i="1"/>
  <c r="B141" i="1"/>
  <c r="F110" i="1"/>
  <c r="F36" i="1"/>
  <c r="B17" i="1"/>
  <c r="B77" i="1"/>
  <c r="F73" i="1"/>
  <c r="B102" i="1"/>
  <c r="B232" i="1"/>
  <c r="B206" i="1"/>
  <c r="F157" i="1"/>
  <c r="B189" i="1"/>
  <c r="B237" i="1"/>
  <c r="B122" i="1"/>
  <c r="B338" i="1"/>
  <c r="F271" i="1"/>
  <c r="B137" i="1"/>
  <c r="F109" i="1"/>
  <c r="F339" i="1"/>
  <c r="B16" i="1"/>
  <c r="B66" i="1"/>
  <c r="F47" i="1"/>
  <c r="F225" i="1"/>
  <c r="F261" i="1"/>
  <c r="F227" i="1"/>
  <c r="F208" i="1"/>
  <c r="B296" i="1"/>
  <c r="B364" i="1"/>
  <c r="B262" i="1"/>
  <c r="B198" i="1"/>
  <c r="B209" i="1"/>
  <c r="F275" i="1"/>
  <c r="F84" i="1"/>
  <c r="F355" i="1"/>
  <c r="F154" i="1"/>
  <c r="F311" i="1"/>
  <c r="B362" i="1"/>
  <c r="F362" i="1"/>
  <c r="B257" i="1"/>
  <c r="B358" i="1"/>
  <c r="B248" i="1"/>
  <c r="B353" i="1"/>
  <c r="B131" i="1"/>
  <c r="B312" i="1"/>
  <c r="F131" i="1"/>
  <c r="F370" i="1"/>
  <c r="F257" i="1"/>
  <c r="F356" i="1"/>
  <c r="B357" i="1"/>
  <c r="B324" i="1"/>
  <c r="B201" i="1"/>
  <c r="B351" i="1"/>
  <c r="B247" i="1"/>
  <c r="F235" i="1"/>
  <c r="F273" i="1"/>
  <c r="B363" i="1"/>
  <c r="B199" i="1"/>
  <c r="F123" i="1"/>
  <c r="F95" i="1"/>
  <c r="B112" i="1"/>
  <c r="B127" i="1"/>
  <c r="B286" i="1"/>
  <c r="B44" i="1"/>
  <c r="B234" i="1"/>
  <c r="F232" i="1"/>
  <c r="F206" i="1"/>
  <c r="B156" i="1"/>
  <c r="F189" i="1"/>
  <c r="F237" i="1"/>
  <c r="B111" i="1"/>
  <c r="F218" i="1"/>
  <c r="F12" i="1"/>
  <c r="F332" i="1"/>
  <c r="F302" i="1"/>
  <c r="F328" i="1"/>
  <c r="F345" i="1"/>
  <c r="F293" i="1"/>
  <c r="B335" i="1"/>
  <c r="B117" i="1"/>
  <c r="F203" i="1"/>
  <c r="B320" i="1"/>
  <c r="B291" i="1"/>
  <c r="B184" i="1"/>
  <c r="B246" i="1"/>
  <c r="B304" i="1"/>
  <c r="B302" i="1"/>
  <c r="B178" i="1"/>
  <c r="B356" i="1"/>
  <c r="B177" i="1"/>
  <c r="B217" i="1"/>
  <c r="B231" i="1"/>
  <c r="B244" i="1"/>
  <c r="B53" i="1"/>
  <c r="B331" i="1"/>
  <c r="F137" i="1"/>
  <c r="F244" i="1"/>
  <c r="F316" i="1"/>
  <c r="F42" i="1"/>
  <c r="B195" i="1"/>
  <c r="B361" i="1"/>
  <c r="F226" i="1"/>
  <c r="B216" i="1"/>
  <c r="B174" i="1"/>
  <c r="F129" i="1"/>
  <c r="B166" i="1"/>
  <c r="B214" i="1"/>
  <c r="F97" i="1"/>
  <c r="F216" i="1"/>
  <c r="F174" i="1"/>
  <c r="B128" i="1"/>
  <c r="F166" i="1"/>
  <c r="F214" i="1"/>
  <c r="B71" i="1"/>
  <c r="J11" i="1"/>
  <c r="K11" i="1" s="1"/>
  <c r="B253" i="1"/>
  <c r="B99" i="1"/>
  <c r="B69" i="1"/>
  <c r="F79" i="1"/>
  <c r="B81" i="1"/>
  <c r="B120" i="1"/>
  <c r="F326" i="1"/>
  <c r="B218" i="1"/>
  <c r="B208" i="1"/>
  <c r="B158" i="1"/>
  <c r="F119" i="1"/>
  <c r="B144" i="1"/>
  <c r="F173" i="1"/>
  <c r="B45" i="1"/>
  <c r="F285" i="1"/>
  <c r="F156" i="1"/>
  <c r="F334" i="1"/>
  <c r="B314" i="1"/>
  <c r="B264" i="1"/>
  <c r="B310" i="1"/>
  <c r="B233" i="1"/>
  <c r="B337" i="1"/>
  <c r="B298" i="1"/>
  <c r="B185" i="1"/>
  <c r="F351" i="1"/>
  <c r="F267" i="1"/>
  <c r="B223" i="1"/>
  <c r="F335" i="1"/>
  <c r="F347" i="1"/>
  <c r="F354" i="1"/>
  <c r="B153" i="1"/>
  <c r="B300" i="1"/>
  <c r="B147" i="1"/>
  <c r="B194" i="1"/>
  <c r="B329" i="1"/>
  <c r="F234" i="1"/>
  <c r="F57" i="1"/>
  <c r="F22" i="1"/>
  <c r="B50" i="1"/>
  <c r="B323" i="1"/>
  <c r="B333" i="1"/>
  <c r="B202" i="1"/>
  <c r="F185" i="1"/>
  <c r="F116" i="1"/>
  <c r="B94" i="1"/>
  <c r="B106" i="1"/>
  <c r="F127" i="1"/>
  <c r="B283" i="1"/>
  <c r="F324" i="1"/>
  <c r="F91" i="1"/>
  <c r="F349" i="1"/>
  <c r="B271" i="1"/>
  <c r="F295" i="1"/>
  <c r="B294" i="1"/>
  <c r="B210" i="1"/>
  <c r="B308" i="1"/>
  <c r="B366" i="1"/>
  <c r="B162" i="1"/>
  <c r="F318" i="1"/>
  <c r="B261" i="1"/>
  <c r="B62" i="1"/>
  <c r="B370" i="1"/>
  <c r="F333" i="1"/>
  <c r="B326" i="1"/>
  <c r="B240" i="1"/>
  <c r="B354" i="1"/>
  <c r="B212" i="1"/>
  <c r="F171" i="1"/>
  <c r="B34" i="1"/>
  <c r="C38" i="4" l="1"/>
  <c r="C39" i="4" s="1"/>
  <c r="C40" i="4" s="1"/>
  <c r="O4" i="4" s="1"/>
  <c r="G17" i="4"/>
  <c r="G16" i="4"/>
  <c r="E4" i="4" s="1"/>
  <c r="G12" i="1"/>
  <c r="H12" i="1" s="1"/>
  <c r="I12" i="1" s="1"/>
  <c r="C12" i="1"/>
  <c r="C13" i="1" s="1"/>
  <c r="L11" i="1"/>
  <c r="J12" i="1" s="1"/>
  <c r="K12" i="1" s="1"/>
  <c r="B9" i="1"/>
  <c r="E11" i="1"/>
  <c r="M11" i="1"/>
  <c r="I11" i="1"/>
  <c r="D12" i="1" l="1"/>
  <c r="E12" i="1" s="1"/>
  <c r="G13" i="1"/>
  <c r="G14" i="1" s="1"/>
  <c r="N11" i="1"/>
  <c r="M12" i="1"/>
  <c r="L12" i="1"/>
  <c r="D13" i="1"/>
  <c r="C14" i="1"/>
  <c r="H13" i="1" l="1"/>
  <c r="I13" i="1" s="1"/>
  <c r="N12" i="1"/>
  <c r="J13" i="1"/>
  <c r="K13" i="1" s="1"/>
  <c r="E13" i="1"/>
  <c r="H14" i="1"/>
  <c r="I14" i="1" s="1"/>
  <c r="G15" i="1"/>
  <c r="C15" i="1"/>
  <c r="D14" i="1"/>
  <c r="E14" i="1" s="1"/>
  <c r="L13" i="1" l="1"/>
  <c r="J14" i="1" s="1"/>
  <c r="M14" i="1" s="1"/>
  <c r="M13" i="1"/>
  <c r="G16" i="1"/>
  <c r="H15" i="1"/>
  <c r="I15" i="1" s="1"/>
  <c r="C16" i="1"/>
  <c r="D15" i="1"/>
  <c r="E15" i="1" s="1"/>
  <c r="N13" i="1" l="1"/>
  <c r="L14" i="1"/>
  <c r="N14" i="1" s="1"/>
  <c r="K14" i="1"/>
  <c r="D16" i="1"/>
  <c r="E16" i="1" s="1"/>
  <c r="C17" i="1"/>
  <c r="G17" i="1"/>
  <c r="H16" i="1"/>
  <c r="I16" i="1" s="1"/>
  <c r="J15" i="1" l="1"/>
  <c r="L15" i="1" s="1"/>
  <c r="C18" i="1"/>
  <c r="D17" i="1"/>
  <c r="E17" i="1" s="1"/>
  <c r="G18" i="1"/>
  <c r="H17" i="1"/>
  <c r="I17" i="1" s="1"/>
  <c r="K15" i="1" l="1"/>
  <c r="J16" i="1" s="1"/>
  <c r="M16" i="1" s="1"/>
  <c r="M15" i="1"/>
  <c r="N15" i="1" s="1"/>
  <c r="D18" i="1"/>
  <c r="E18" i="1" s="1"/>
  <c r="C19" i="1"/>
  <c r="H18" i="1"/>
  <c r="I18" i="1" s="1"/>
  <c r="G19" i="1"/>
  <c r="K16" i="1" l="1"/>
  <c r="L16" i="1"/>
  <c r="N16" i="1" s="1"/>
  <c r="D19" i="1"/>
  <c r="E19" i="1" s="1"/>
  <c r="C20" i="1"/>
  <c r="G20" i="1"/>
  <c r="H19" i="1"/>
  <c r="I19" i="1" s="1"/>
  <c r="J17" i="1" l="1"/>
  <c r="D20" i="1"/>
  <c r="E20" i="1" s="1"/>
  <c r="C21" i="1"/>
  <c r="H20" i="1"/>
  <c r="I20" i="1" s="1"/>
  <c r="G21" i="1"/>
  <c r="L17" i="1" l="1"/>
  <c r="M17" i="1"/>
  <c r="K17" i="1"/>
  <c r="C22" i="1"/>
  <c r="D21" i="1"/>
  <c r="E21" i="1" s="1"/>
  <c r="H21" i="1"/>
  <c r="I21" i="1" s="1"/>
  <c r="G22" i="1"/>
  <c r="J18" i="1" l="1"/>
  <c r="N17" i="1"/>
  <c r="D22" i="1"/>
  <c r="E22" i="1" s="1"/>
  <c r="C23" i="1"/>
  <c r="G23" i="1"/>
  <c r="H22" i="1"/>
  <c r="I22" i="1" s="1"/>
  <c r="M18" i="1" l="1"/>
  <c r="K18" i="1"/>
  <c r="L18" i="1"/>
  <c r="C24" i="1"/>
  <c r="D23" i="1"/>
  <c r="E23" i="1" s="1"/>
  <c r="H23" i="1"/>
  <c r="I23" i="1" s="1"/>
  <c r="G24" i="1"/>
  <c r="N18" i="1" l="1"/>
  <c r="J19" i="1"/>
  <c r="H24" i="1"/>
  <c r="I24" i="1" s="1"/>
  <c r="G25" i="1"/>
  <c r="D24" i="1"/>
  <c r="E24" i="1" s="1"/>
  <c r="C25" i="1"/>
  <c r="K19" i="1" l="1"/>
  <c r="M19" i="1"/>
  <c r="L19" i="1"/>
  <c r="G26" i="1"/>
  <c r="H25" i="1"/>
  <c r="I25" i="1" s="1"/>
  <c r="D25" i="1"/>
  <c r="E25" i="1" s="1"/>
  <c r="C26" i="1"/>
  <c r="N19" i="1" l="1"/>
  <c r="J20" i="1"/>
  <c r="H26" i="1"/>
  <c r="I26" i="1" s="1"/>
  <c r="G27" i="1"/>
  <c r="D26" i="1"/>
  <c r="E26" i="1" s="1"/>
  <c r="C27" i="1"/>
  <c r="K20" i="1" l="1"/>
  <c r="L20" i="1"/>
  <c r="M20" i="1"/>
  <c r="C28" i="1"/>
  <c r="D27" i="1"/>
  <c r="E27" i="1" s="1"/>
  <c r="G28" i="1"/>
  <c r="H27" i="1"/>
  <c r="I27" i="1" s="1"/>
  <c r="N20" i="1" l="1"/>
  <c r="J21" i="1"/>
  <c r="D28" i="1"/>
  <c r="E28" i="1" s="1"/>
  <c r="C29" i="1"/>
  <c r="H28" i="1"/>
  <c r="I28" i="1" s="1"/>
  <c r="G29" i="1"/>
  <c r="M21" i="1" l="1"/>
  <c r="K21" i="1"/>
  <c r="L21" i="1"/>
  <c r="C30" i="1"/>
  <c r="D29" i="1"/>
  <c r="E29" i="1" s="1"/>
  <c r="G30" i="1"/>
  <c r="H29" i="1"/>
  <c r="I29" i="1" s="1"/>
  <c r="N21" i="1" l="1"/>
  <c r="J22" i="1"/>
  <c r="G31" i="1"/>
  <c r="H30" i="1"/>
  <c r="I30" i="1" s="1"/>
  <c r="D30" i="1"/>
  <c r="E30" i="1" s="1"/>
  <c r="C31" i="1"/>
  <c r="K22" i="1" l="1"/>
  <c r="M22" i="1"/>
  <c r="L22" i="1"/>
  <c r="D31" i="1"/>
  <c r="E31" i="1" s="1"/>
  <c r="C32" i="1"/>
  <c r="G32" i="1"/>
  <c r="H31" i="1"/>
  <c r="I31" i="1" s="1"/>
  <c r="N22" i="1" l="1"/>
  <c r="J23" i="1"/>
  <c r="H32" i="1"/>
  <c r="I32" i="1" s="1"/>
  <c r="G33" i="1"/>
  <c r="D32" i="1"/>
  <c r="E32" i="1" s="1"/>
  <c r="C33" i="1"/>
  <c r="K23" i="1" l="1"/>
  <c r="M23" i="1"/>
  <c r="L23" i="1"/>
  <c r="H33" i="1"/>
  <c r="I33" i="1" s="1"/>
  <c r="G34" i="1"/>
  <c r="C34" i="1"/>
  <c r="D33" i="1"/>
  <c r="E33" i="1" s="1"/>
  <c r="J24" i="1" l="1"/>
  <c r="N23" i="1"/>
  <c r="C35" i="1"/>
  <c r="D34" i="1"/>
  <c r="E34" i="1" s="1"/>
  <c r="H34" i="1"/>
  <c r="I34" i="1" s="1"/>
  <c r="G35" i="1"/>
  <c r="L24" i="1" l="1"/>
  <c r="M24" i="1"/>
  <c r="K24" i="1"/>
  <c r="G36" i="1"/>
  <c r="H35" i="1"/>
  <c r="I35" i="1" s="1"/>
  <c r="C36" i="1"/>
  <c r="D35" i="1"/>
  <c r="E35" i="1" s="1"/>
  <c r="J25" i="1" l="1"/>
  <c r="N24" i="1"/>
  <c r="G37" i="1"/>
  <c r="H36" i="1"/>
  <c r="I36" i="1" s="1"/>
  <c r="C37" i="1"/>
  <c r="D36" i="1"/>
  <c r="E36" i="1" s="1"/>
  <c r="L25" i="1" l="1"/>
  <c r="M25" i="1"/>
  <c r="K25" i="1"/>
  <c r="C38" i="1"/>
  <c r="D37" i="1"/>
  <c r="E37" i="1" s="1"/>
  <c r="G38" i="1"/>
  <c r="H37" i="1"/>
  <c r="I37" i="1" s="1"/>
  <c r="J26" i="1" l="1"/>
  <c r="K26" i="1" s="1"/>
  <c r="N25" i="1"/>
  <c r="G39" i="1"/>
  <c r="H38" i="1"/>
  <c r="I38" i="1" s="1"/>
  <c r="C39" i="1"/>
  <c r="D38" i="1"/>
  <c r="E38" i="1" s="1"/>
  <c r="L26" i="1" l="1"/>
  <c r="M26" i="1"/>
  <c r="C40" i="1"/>
  <c r="D39" i="1"/>
  <c r="E39" i="1" s="1"/>
  <c r="G40" i="1"/>
  <c r="H39" i="1"/>
  <c r="I39" i="1" s="1"/>
  <c r="N26" i="1" l="1"/>
  <c r="J27" i="1"/>
  <c r="M27" i="1" s="1"/>
  <c r="H40" i="1"/>
  <c r="I40" i="1" s="1"/>
  <c r="G41" i="1"/>
  <c r="D40" i="1"/>
  <c r="E40" i="1" s="1"/>
  <c r="C41" i="1"/>
  <c r="L27" i="1" l="1"/>
  <c r="N27" i="1" s="1"/>
  <c r="K27" i="1"/>
  <c r="G42" i="1"/>
  <c r="H41" i="1"/>
  <c r="I41" i="1" s="1"/>
  <c r="C42" i="1"/>
  <c r="D41" i="1"/>
  <c r="E41" i="1" s="1"/>
  <c r="J28" i="1" l="1"/>
  <c r="L28" i="1" s="1"/>
  <c r="D42" i="1"/>
  <c r="E42" i="1" s="1"/>
  <c r="C43" i="1"/>
  <c r="H42" i="1"/>
  <c r="I42" i="1" s="1"/>
  <c r="G43" i="1"/>
  <c r="K28" i="1" l="1"/>
  <c r="J29" i="1" s="1"/>
  <c r="L29" i="1" s="1"/>
  <c r="M28" i="1"/>
  <c r="N28" i="1" s="1"/>
  <c r="G44" i="1"/>
  <c r="H43" i="1"/>
  <c r="I43" i="1" s="1"/>
  <c r="C44" i="1"/>
  <c r="D43" i="1"/>
  <c r="E43" i="1" s="1"/>
  <c r="M29" i="1" l="1"/>
  <c r="N29" i="1" s="1"/>
  <c r="K29" i="1"/>
  <c r="J30" i="1" s="1"/>
  <c r="C45" i="1"/>
  <c r="D44" i="1"/>
  <c r="E44" i="1" s="1"/>
  <c r="H44" i="1"/>
  <c r="I44" i="1" s="1"/>
  <c r="G45" i="1"/>
  <c r="L30" i="1" l="1"/>
  <c r="K30" i="1"/>
  <c r="M30" i="1"/>
  <c r="C46" i="1"/>
  <c r="D45" i="1"/>
  <c r="E45" i="1" s="1"/>
  <c r="G46" i="1"/>
  <c r="H45" i="1"/>
  <c r="I45" i="1" s="1"/>
  <c r="N30" i="1" l="1"/>
  <c r="J31" i="1"/>
  <c r="M31" i="1" s="1"/>
  <c r="D46" i="1"/>
  <c r="E46" i="1" s="1"/>
  <c r="C47" i="1"/>
  <c r="H46" i="1"/>
  <c r="I46" i="1" s="1"/>
  <c r="G47" i="1"/>
  <c r="K31" i="1" l="1"/>
  <c r="L31" i="1"/>
  <c r="N31" i="1" s="1"/>
  <c r="D47" i="1"/>
  <c r="E47" i="1" s="1"/>
  <c r="C48" i="1"/>
  <c r="H47" i="1"/>
  <c r="I47" i="1" s="1"/>
  <c r="G48" i="1"/>
  <c r="J32" i="1" l="1"/>
  <c r="L32" i="1" s="1"/>
  <c r="D48" i="1"/>
  <c r="E48" i="1" s="1"/>
  <c r="C49" i="1"/>
  <c r="H48" i="1"/>
  <c r="I48" i="1" s="1"/>
  <c r="G49" i="1"/>
  <c r="M32" i="1" l="1"/>
  <c r="N32" i="1" s="1"/>
  <c r="K32" i="1"/>
  <c r="J33" i="1" s="1"/>
  <c r="C50" i="1"/>
  <c r="D49" i="1"/>
  <c r="E49" i="1" s="1"/>
  <c r="G50" i="1"/>
  <c r="H49" i="1"/>
  <c r="I49" i="1" s="1"/>
  <c r="M33" i="1" l="1"/>
  <c r="L33" i="1"/>
  <c r="K33" i="1"/>
  <c r="C51" i="1"/>
  <c r="D50" i="1"/>
  <c r="E50" i="1" s="1"/>
  <c r="H50" i="1"/>
  <c r="I50" i="1" s="1"/>
  <c r="G51" i="1"/>
  <c r="N33" i="1" l="1"/>
  <c r="J34" i="1"/>
  <c r="L34" i="1" s="1"/>
  <c r="D51" i="1"/>
  <c r="E51" i="1" s="1"/>
  <c r="C52" i="1"/>
  <c r="H51" i="1"/>
  <c r="I51" i="1" s="1"/>
  <c r="G52" i="1"/>
  <c r="M34" i="1" l="1"/>
  <c r="N34" i="1" s="1"/>
  <c r="K34" i="1"/>
  <c r="J35" i="1" s="1"/>
  <c r="K35" i="1" s="1"/>
  <c r="C53" i="1"/>
  <c r="D52" i="1"/>
  <c r="E52" i="1" s="1"/>
  <c r="H52" i="1"/>
  <c r="I52" i="1" s="1"/>
  <c r="G53" i="1"/>
  <c r="M35" i="1" l="1"/>
  <c r="L35" i="1"/>
  <c r="D53" i="1"/>
  <c r="E53" i="1" s="1"/>
  <c r="C54" i="1"/>
  <c r="G54" i="1"/>
  <c r="H53" i="1"/>
  <c r="I53" i="1" s="1"/>
  <c r="N35" i="1" l="1"/>
  <c r="J36" i="1"/>
  <c r="L36" i="1" s="1"/>
  <c r="C55" i="1"/>
  <c r="D54" i="1"/>
  <c r="E54" i="1" s="1"/>
  <c r="H54" i="1"/>
  <c r="I54" i="1" s="1"/>
  <c r="G55" i="1"/>
  <c r="M36" i="1" l="1"/>
  <c r="N36" i="1" s="1"/>
  <c r="K36" i="1"/>
  <c r="J37" i="1" s="1"/>
  <c r="G56" i="1"/>
  <c r="H55" i="1"/>
  <c r="I55" i="1" s="1"/>
  <c r="C56" i="1"/>
  <c r="D55" i="1"/>
  <c r="E55" i="1" s="1"/>
  <c r="K37" i="1" l="1"/>
  <c r="M37" i="1"/>
  <c r="L37" i="1"/>
  <c r="D56" i="1"/>
  <c r="E56" i="1" s="1"/>
  <c r="C57" i="1"/>
  <c r="G57" i="1"/>
  <c r="H56" i="1"/>
  <c r="I56" i="1" s="1"/>
  <c r="N37" i="1" l="1"/>
  <c r="J38" i="1"/>
  <c r="K38" i="1" s="1"/>
  <c r="H57" i="1"/>
  <c r="I57" i="1" s="1"/>
  <c r="G58" i="1"/>
  <c r="C58" i="1"/>
  <c r="D57" i="1"/>
  <c r="E57" i="1" s="1"/>
  <c r="M38" i="1" l="1"/>
  <c r="L38" i="1"/>
  <c r="J39" i="1" s="1"/>
  <c r="K39" i="1" s="1"/>
  <c r="D58" i="1"/>
  <c r="E58" i="1" s="1"/>
  <c r="C59" i="1"/>
  <c r="H58" i="1"/>
  <c r="I58" i="1" s="1"/>
  <c r="G59" i="1"/>
  <c r="L39" i="1" l="1"/>
  <c r="J40" i="1" s="1"/>
  <c r="K40" i="1" s="1"/>
  <c r="M39" i="1"/>
  <c r="N38" i="1"/>
  <c r="G60" i="1"/>
  <c r="H59" i="1"/>
  <c r="I59" i="1" s="1"/>
  <c r="D59" i="1"/>
  <c r="E59" i="1" s="1"/>
  <c r="C60" i="1"/>
  <c r="M40" i="1" l="1"/>
  <c r="L40" i="1"/>
  <c r="J41" i="1" s="1"/>
  <c r="L41" i="1" s="1"/>
  <c r="N39" i="1"/>
  <c r="D60" i="1"/>
  <c r="E60" i="1" s="1"/>
  <c r="C61" i="1"/>
  <c r="H60" i="1"/>
  <c r="I60" i="1" s="1"/>
  <c r="G61" i="1"/>
  <c r="N40" i="1" l="1"/>
  <c r="M41" i="1"/>
  <c r="N41" i="1" s="1"/>
  <c r="K41" i="1"/>
  <c r="J42" i="1" s="1"/>
  <c r="D61" i="1"/>
  <c r="E61" i="1" s="1"/>
  <c r="C62" i="1"/>
  <c r="H61" i="1"/>
  <c r="I61" i="1" s="1"/>
  <c r="G62" i="1"/>
  <c r="K42" i="1" l="1"/>
  <c r="M42" i="1"/>
  <c r="L42" i="1"/>
  <c r="H62" i="1"/>
  <c r="I62" i="1" s="1"/>
  <c r="G63" i="1"/>
  <c r="D62" i="1"/>
  <c r="E62" i="1" s="1"/>
  <c r="C63" i="1"/>
  <c r="N42" i="1" l="1"/>
  <c r="J43" i="1"/>
  <c r="H63" i="1"/>
  <c r="I63" i="1" s="1"/>
  <c r="G64" i="1"/>
  <c r="D63" i="1"/>
  <c r="E63" i="1" s="1"/>
  <c r="C64" i="1"/>
  <c r="M43" i="1" l="1"/>
  <c r="L43" i="1"/>
  <c r="K43" i="1"/>
  <c r="C65" i="1"/>
  <c r="D64" i="1"/>
  <c r="E64" i="1" s="1"/>
  <c r="G65" i="1"/>
  <c r="H64" i="1"/>
  <c r="I64" i="1" s="1"/>
  <c r="J44" i="1" l="1"/>
  <c r="N43" i="1"/>
  <c r="G66" i="1"/>
  <c r="H65" i="1"/>
  <c r="I65" i="1" s="1"/>
  <c r="C66" i="1"/>
  <c r="D65" i="1"/>
  <c r="E65" i="1" s="1"/>
  <c r="L44" i="1" l="1"/>
  <c r="K44" i="1"/>
  <c r="M44" i="1"/>
  <c r="D66" i="1"/>
  <c r="E66" i="1" s="1"/>
  <c r="C67" i="1"/>
  <c r="H66" i="1"/>
  <c r="I66" i="1" s="1"/>
  <c r="G67" i="1"/>
  <c r="J45" i="1" l="1"/>
  <c r="K45" i="1" s="1"/>
  <c r="N44" i="1"/>
  <c r="D67" i="1"/>
  <c r="E67" i="1" s="1"/>
  <c r="C68" i="1"/>
  <c r="G68" i="1"/>
  <c r="H67" i="1"/>
  <c r="I67" i="1" s="1"/>
  <c r="L45" i="1" l="1"/>
  <c r="J46" i="1" s="1"/>
  <c r="M45" i="1"/>
  <c r="H68" i="1"/>
  <c r="I68" i="1" s="1"/>
  <c r="G69" i="1"/>
  <c r="D68" i="1"/>
  <c r="E68" i="1" s="1"/>
  <c r="C69" i="1"/>
  <c r="N45" i="1" l="1"/>
  <c r="L46" i="1"/>
  <c r="K46" i="1"/>
  <c r="M46" i="1"/>
  <c r="G70" i="1"/>
  <c r="H69" i="1"/>
  <c r="I69" i="1" s="1"/>
  <c r="C70" i="1"/>
  <c r="D69" i="1"/>
  <c r="E69" i="1" s="1"/>
  <c r="J47" i="1" l="1"/>
  <c r="N46" i="1"/>
  <c r="D70" i="1"/>
  <c r="E70" i="1" s="1"/>
  <c r="C71" i="1"/>
  <c r="H70" i="1"/>
  <c r="I70" i="1" s="1"/>
  <c r="G71" i="1"/>
  <c r="K47" i="1" l="1"/>
  <c r="M47" i="1"/>
  <c r="L47" i="1"/>
  <c r="H71" i="1"/>
  <c r="I71" i="1" s="1"/>
  <c r="G72" i="1"/>
  <c r="D71" i="1"/>
  <c r="E71" i="1" s="1"/>
  <c r="C72" i="1"/>
  <c r="J48" i="1" l="1"/>
  <c r="N47" i="1"/>
  <c r="D72" i="1"/>
  <c r="E72" i="1" s="1"/>
  <c r="C73" i="1"/>
  <c r="H72" i="1"/>
  <c r="I72" i="1" s="1"/>
  <c r="G73" i="1"/>
  <c r="L48" i="1" l="1"/>
  <c r="K48" i="1"/>
  <c r="M48" i="1"/>
  <c r="H73" i="1"/>
  <c r="I73" i="1" s="1"/>
  <c r="G74" i="1"/>
  <c r="C74" i="1"/>
  <c r="D73" i="1"/>
  <c r="E73" i="1" s="1"/>
  <c r="J49" i="1" l="1"/>
  <c r="K49" i="1" s="1"/>
  <c r="N48" i="1"/>
  <c r="D74" i="1"/>
  <c r="E74" i="1" s="1"/>
  <c r="C75" i="1"/>
  <c r="H74" i="1"/>
  <c r="I74" i="1" s="1"/>
  <c r="G75" i="1"/>
  <c r="M49" i="1" l="1"/>
  <c r="L49" i="1"/>
  <c r="J50" i="1" s="1"/>
  <c r="K50" i="1" s="1"/>
  <c r="G76" i="1"/>
  <c r="H75" i="1"/>
  <c r="I75" i="1" s="1"/>
  <c r="D75" i="1"/>
  <c r="E75" i="1" s="1"/>
  <c r="C76" i="1"/>
  <c r="N49" i="1" l="1"/>
  <c r="M50" i="1"/>
  <c r="L50" i="1"/>
  <c r="J51" i="1" s="1"/>
  <c r="K51" i="1" s="1"/>
  <c r="C77" i="1"/>
  <c r="D76" i="1"/>
  <c r="E76" i="1" s="1"/>
  <c r="G77" i="1"/>
  <c r="H76" i="1"/>
  <c r="I76" i="1" s="1"/>
  <c r="L51" i="1" l="1"/>
  <c r="J52" i="1" s="1"/>
  <c r="M51" i="1"/>
  <c r="N50" i="1"/>
  <c r="G78" i="1"/>
  <c r="H77" i="1"/>
  <c r="I77" i="1" s="1"/>
  <c r="C78" i="1"/>
  <c r="D77" i="1"/>
  <c r="E77" i="1" s="1"/>
  <c r="N51" i="1" l="1"/>
  <c r="M52" i="1"/>
  <c r="L52" i="1"/>
  <c r="K52" i="1"/>
  <c r="D78" i="1"/>
  <c r="E78" i="1" s="1"/>
  <c r="C79" i="1"/>
  <c r="H78" i="1"/>
  <c r="I78" i="1" s="1"/>
  <c r="G79" i="1"/>
  <c r="N52" i="1" l="1"/>
  <c r="J53" i="1"/>
  <c r="M53" i="1" s="1"/>
  <c r="C80" i="1"/>
  <c r="D79" i="1"/>
  <c r="E79" i="1" s="1"/>
  <c r="H79" i="1"/>
  <c r="I79" i="1" s="1"/>
  <c r="G80" i="1"/>
  <c r="K53" i="1" l="1"/>
  <c r="L53" i="1"/>
  <c r="N53" i="1" s="1"/>
  <c r="D80" i="1"/>
  <c r="E80" i="1" s="1"/>
  <c r="C81" i="1"/>
  <c r="G81" i="1"/>
  <c r="H80" i="1"/>
  <c r="I80" i="1" s="1"/>
  <c r="J54" i="1" l="1"/>
  <c r="M54" i="1" s="1"/>
  <c r="H81" i="1"/>
  <c r="I81" i="1" s="1"/>
  <c r="G82" i="1"/>
  <c r="C82" i="1"/>
  <c r="D81" i="1"/>
  <c r="E81" i="1" s="1"/>
  <c r="K54" i="1" l="1"/>
  <c r="L54" i="1"/>
  <c r="N54" i="1" s="1"/>
  <c r="D82" i="1"/>
  <c r="E82" i="1" s="1"/>
  <c r="C83" i="1"/>
  <c r="H82" i="1"/>
  <c r="I82" i="1" s="1"/>
  <c r="G83" i="1"/>
  <c r="J55" i="1" l="1"/>
  <c r="G84" i="1"/>
  <c r="H83" i="1"/>
  <c r="I83" i="1" s="1"/>
  <c r="C84" i="1"/>
  <c r="D83" i="1"/>
  <c r="E83" i="1" s="1"/>
  <c r="M55" i="1" l="1"/>
  <c r="K55" i="1"/>
  <c r="L55" i="1"/>
  <c r="D84" i="1"/>
  <c r="E84" i="1" s="1"/>
  <c r="C85" i="1"/>
  <c r="G85" i="1"/>
  <c r="H84" i="1"/>
  <c r="I84" i="1" s="1"/>
  <c r="N55" i="1" l="1"/>
  <c r="J56" i="1"/>
  <c r="G86" i="1"/>
  <c r="H85" i="1"/>
  <c r="I85" i="1" s="1"/>
  <c r="C86" i="1"/>
  <c r="D85" i="1"/>
  <c r="E85" i="1" s="1"/>
  <c r="L56" i="1" l="1"/>
  <c r="K56" i="1"/>
  <c r="M56" i="1"/>
  <c r="D86" i="1"/>
  <c r="E86" i="1" s="1"/>
  <c r="C87" i="1"/>
  <c r="H86" i="1"/>
  <c r="I86" i="1" s="1"/>
  <c r="G87" i="1"/>
  <c r="J57" i="1" l="1"/>
  <c r="L57" i="1" s="1"/>
  <c r="N56" i="1"/>
  <c r="C88" i="1"/>
  <c r="D87" i="1"/>
  <c r="E87" i="1" s="1"/>
  <c r="G88" i="1"/>
  <c r="H87" i="1"/>
  <c r="I87" i="1" s="1"/>
  <c r="K57" i="1" l="1"/>
  <c r="J58" i="1" s="1"/>
  <c r="L58" i="1" s="1"/>
  <c r="M57" i="1"/>
  <c r="N57" i="1" s="1"/>
  <c r="G89" i="1"/>
  <c r="H88" i="1"/>
  <c r="I88" i="1" s="1"/>
  <c r="D88" i="1"/>
  <c r="E88" i="1" s="1"/>
  <c r="C89" i="1"/>
  <c r="K58" i="1" l="1"/>
  <c r="J59" i="1" s="1"/>
  <c r="M58" i="1"/>
  <c r="N58" i="1" s="1"/>
  <c r="G90" i="1"/>
  <c r="H89" i="1"/>
  <c r="I89" i="1" s="1"/>
  <c r="C90" i="1"/>
  <c r="D89" i="1"/>
  <c r="E89" i="1" s="1"/>
  <c r="M59" i="1" l="1"/>
  <c r="L59" i="1"/>
  <c r="K59" i="1"/>
  <c r="C91" i="1"/>
  <c r="D90" i="1"/>
  <c r="E90" i="1" s="1"/>
  <c r="H90" i="1"/>
  <c r="I90" i="1" s="1"/>
  <c r="G91" i="1"/>
  <c r="J60" i="1" l="1"/>
  <c r="N59" i="1"/>
  <c r="C92" i="1"/>
  <c r="D91" i="1"/>
  <c r="E91" i="1" s="1"/>
  <c r="G92" i="1"/>
  <c r="H91" i="1"/>
  <c r="I91" i="1" s="1"/>
  <c r="K60" i="1" l="1"/>
  <c r="L60" i="1"/>
  <c r="M60" i="1"/>
  <c r="H92" i="1"/>
  <c r="I92" i="1" s="1"/>
  <c r="G93" i="1"/>
  <c r="C93" i="1"/>
  <c r="D92" i="1"/>
  <c r="E92" i="1" s="1"/>
  <c r="J61" i="1" l="1"/>
  <c r="N60" i="1"/>
  <c r="C94" i="1"/>
  <c r="D93" i="1"/>
  <c r="E93" i="1" s="1"/>
  <c r="G94" i="1"/>
  <c r="H93" i="1"/>
  <c r="I93" i="1" s="1"/>
  <c r="M61" i="1" l="1"/>
  <c r="L61" i="1"/>
  <c r="K61" i="1"/>
  <c r="C95" i="1"/>
  <c r="D94" i="1"/>
  <c r="E94" i="1" s="1"/>
  <c r="H94" i="1"/>
  <c r="I94" i="1" s="1"/>
  <c r="G95" i="1"/>
  <c r="J62" i="1" l="1"/>
  <c r="K62" i="1" s="1"/>
  <c r="N61" i="1"/>
  <c r="H95" i="1"/>
  <c r="I95" i="1" s="1"/>
  <c r="G96" i="1"/>
  <c r="C96" i="1"/>
  <c r="D95" i="1"/>
  <c r="E95" i="1" s="1"/>
  <c r="L62" i="1" l="1"/>
  <c r="J63" i="1" s="1"/>
  <c r="K63" i="1" s="1"/>
  <c r="M62" i="1"/>
  <c r="D96" i="1"/>
  <c r="E96" i="1" s="1"/>
  <c r="C97" i="1"/>
  <c r="G97" i="1"/>
  <c r="H96" i="1"/>
  <c r="I96" i="1" s="1"/>
  <c r="N62" i="1" l="1"/>
  <c r="L63" i="1"/>
  <c r="J64" i="1" s="1"/>
  <c r="K64" i="1" s="1"/>
  <c r="M63" i="1"/>
  <c r="G98" i="1"/>
  <c r="H97" i="1"/>
  <c r="I97" i="1" s="1"/>
  <c r="C98" i="1"/>
  <c r="D97" i="1"/>
  <c r="E97" i="1" s="1"/>
  <c r="N63" i="1" l="1"/>
  <c r="M64" i="1"/>
  <c r="L64" i="1"/>
  <c r="J65" i="1" s="1"/>
  <c r="D98" i="1"/>
  <c r="E98" i="1" s="1"/>
  <c r="C99" i="1"/>
  <c r="H98" i="1"/>
  <c r="I98" i="1" s="1"/>
  <c r="G99" i="1"/>
  <c r="N64" i="1" l="1"/>
  <c r="K65" i="1"/>
  <c r="L65" i="1"/>
  <c r="M65" i="1"/>
  <c r="D99" i="1"/>
  <c r="E99" i="1" s="1"/>
  <c r="C100" i="1"/>
  <c r="G100" i="1"/>
  <c r="H99" i="1"/>
  <c r="I99" i="1" s="1"/>
  <c r="J66" i="1" l="1"/>
  <c r="L66" i="1" s="1"/>
  <c r="N65" i="1"/>
  <c r="D100" i="1"/>
  <c r="E100" i="1" s="1"/>
  <c r="C101" i="1"/>
  <c r="H100" i="1"/>
  <c r="I100" i="1" s="1"/>
  <c r="G101" i="1"/>
  <c r="M66" i="1" l="1"/>
  <c r="N66" i="1" s="1"/>
  <c r="K66" i="1"/>
  <c r="J67" i="1" s="1"/>
  <c r="K67" i="1" s="1"/>
  <c r="D101" i="1"/>
  <c r="E101" i="1" s="1"/>
  <c r="C102" i="1"/>
  <c r="H101" i="1"/>
  <c r="I101" i="1" s="1"/>
  <c r="G102" i="1"/>
  <c r="L67" i="1" l="1"/>
  <c r="M67" i="1"/>
  <c r="H102" i="1"/>
  <c r="I102" i="1" s="1"/>
  <c r="G103" i="1"/>
  <c r="D102" i="1"/>
  <c r="E102" i="1" s="1"/>
  <c r="C103" i="1"/>
  <c r="N67" i="1" l="1"/>
  <c r="J68" i="1"/>
  <c r="L68" i="1" s="1"/>
  <c r="G104" i="1"/>
  <c r="H103" i="1"/>
  <c r="I103" i="1" s="1"/>
  <c r="C104" i="1"/>
  <c r="D103" i="1"/>
  <c r="E103" i="1" s="1"/>
  <c r="M68" i="1" l="1"/>
  <c r="N68" i="1" s="1"/>
  <c r="K68" i="1"/>
  <c r="J69" i="1" s="1"/>
  <c r="K69" i="1" s="1"/>
  <c r="D104" i="1"/>
  <c r="E104" i="1" s="1"/>
  <c r="C105" i="1"/>
  <c r="H104" i="1"/>
  <c r="I104" i="1" s="1"/>
  <c r="G105" i="1"/>
  <c r="L69" i="1" l="1"/>
  <c r="J70" i="1" s="1"/>
  <c r="M69" i="1"/>
  <c r="C106" i="1"/>
  <c r="D105" i="1"/>
  <c r="E105" i="1" s="1"/>
  <c r="G106" i="1"/>
  <c r="H105" i="1"/>
  <c r="I105" i="1" s="1"/>
  <c r="M70" i="1" l="1"/>
  <c r="K70" i="1"/>
  <c r="L70" i="1"/>
  <c r="N69" i="1"/>
  <c r="H106" i="1"/>
  <c r="I106" i="1" s="1"/>
  <c r="G107" i="1"/>
  <c r="D106" i="1"/>
  <c r="E106" i="1" s="1"/>
  <c r="C107" i="1"/>
  <c r="J71" i="1" l="1"/>
  <c r="M71" i="1" s="1"/>
  <c r="N70" i="1"/>
  <c r="D107" i="1"/>
  <c r="E107" i="1" s="1"/>
  <c r="C108" i="1"/>
  <c r="H107" i="1"/>
  <c r="I107" i="1" s="1"/>
  <c r="G108" i="1"/>
  <c r="L71" i="1" l="1"/>
  <c r="K71" i="1"/>
  <c r="G109" i="1"/>
  <c r="H108" i="1"/>
  <c r="I108" i="1" s="1"/>
  <c r="D108" i="1"/>
  <c r="E108" i="1" s="1"/>
  <c r="C109" i="1"/>
  <c r="J72" i="1" l="1"/>
  <c r="M72" i="1" s="1"/>
  <c r="N71" i="1"/>
  <c r="C110" i="1"/>
  <c r="D109" i="1"/>
  <c r="E109" i="1" s="1"/>
  <c r="H109" i="1"/>
  <c r="I109" i="1" s="1"/>
  <c r="G110" i="1"/>
  <c r="L72" i="1" l="1"/>
  <c r="N72" i="1" s="1"/>
  <c r="K72" i="1"/>
  <c r="C111" i="1"/>
  <c r="D110" i="1"/>
  <c r="E110" i="1" s="1"/>
  <c r="G111" i="1"/>
  <c r="H110" i="1"/>
  <c r="I110" i="1" s="1"/>
  <c r="J73" i="1" l="1"/>
  <c r="M73" i="1" s="1"/>
  <c r="H111" i="1"/>
  <c r="I111" i="1" s="1"/>
  <c r="G112" i="1"/>
  <c r="C112" i="1"/>
  <c r="D111" i="1"/>
  <c r="E111" i="1" s="1"/>
  <c r="K73" i="1" l="1"/>
  <c r="L73" i="1"/>
  <c r="N73" i="1" s="1"/>
  <c r="G113" i="1"/>
  <c r="H112" i="1"/>
  <c r="I112" i="1" s="1"/>
  <c r="C113" i="1"/>
  <c r="D112" i="1"/>
  <c r="E112" i="1" s="1"/>
  <c r="J74" i="1" l="1"/>
  <c r="K74" i="1" s="1"/>
  <c r="D113" i="1"/>
  <c r="E113" i="1" s="1"/>
  <c r="C114" i="1"/>
  <c r="G114" i="1"/>
  <c r="H113" i="1"/>
  <c r="I113" i="1" s="1"/>
  <c r="M74" i="1" l="1"/>
  <c r="L74" i="1"/>
  <c r="G115" i="1"/>
  <c r="H114" i="1"/>
  <c r="I114" i="1" s="1"/>
  <c r="D114" i="1"/>
  <c r="E114" i="1" s="1"/>
  <c r="C115" i="1"/>
  <c r="N74" i="1" l="1"/>
  <c r="J75" i="1"/>
  <c r="M75" i="1" s="1"/>
  <c r="G116" i="1"/>
  <c r="H115" i="1"/>
  <c r="I115" i="1" s="1"/>
  <c r="D115" i="1"/>
  <c r="E115" i="1" s="1"/>
  <c r="C116" i="1"/>
  <c r="L75" i="1" l="1"/>
  <c r="N75" i="1" s="1"/>
  <c r="K75" i="1"/>
  <c r="H116" i="1"/>
  <c r="I116" i="1" s="1"/>
  <c r="G117" i="1"/>
  <c r="C117" i="1"/>
  <c r="D116" i="1"/>
  <c r="E116" i="1" s="1"/>
  <c r="J76" i="1" l="1"/>
  <c r="K76" i="1" s="1"/>
  <c r="D117" i="1"/>
  <c r="E117" i="1" s="1"/>
  <c r="C118" i="1"/>
  <c r="H117" i="1"/>
  <c r="I117" i="1" s="1"/>
  <c r="G118" i="1"/>
  <c r="L76" i="1" l="1"/>
  <c r="M76" i="1"/>
  <c r="C119" i="1"/>
  <c r="D118" i="1"/>
  <c r="E118" i="1" s="1"/>
  <c r="H118" i="1"/>
  <c r="I118" i="1" s="1"/>
  <c r="G119" i="1"/>
  <c r="N76" i="1" l="1"/>
  <c r="J77" i="1"/>
  <c r="K77" i="1" s="1"/>
  <c r="H119" i="1"/>
  <c r="I119" i="1" s="1"/>
  <c r="G120" i="1"/>
  <c r="D119" i="1"/>
  <c r="E119" i="1" s="1"/>
  <c r="C120" i="1"/>
  <c r="M77" i="1" l="1"/>
  <c r="L77" i="1"/>
  <c r="H120" i="1"/>
  <c r="I120" i="1" s="1"/>
  <c r="G121" i="1"/>
  <c r="C121" i="1"/>
  <c r="D120" i="1"/>
  <c r="E120" i="1" s="1"/>
  <c r="N77" i="1" l="1"/>
  <c r="J78" i="1"/>
  <c r="K78" i="1" s="1"/>
  <c r="G122" i="1"/>
  <c r="H121" i="1"/>
  <c r="I121" i="1" s="1"/>
  <c r="C122" i="1"/>
  <c r="D121" i="1"/>
  <c r="E121" i="1" s="1"/>
  <c r="M78" i="1" l="1"/>
  <c r="L78" i="1"/>
  <c r="J79" i="1" s="1"/>
  <c r="L79" i="1" s="1"/>
  <c r="C123" i="1"/>
  <c r="D122" i="1"/>
  <c r="E122" i="1" s="1"/>
  <c r="H122" i="1"/>
  <c r="I122" i="1" s="1"/>
  <c r="G123" i="1"/>
  <c r="N78" i="1" l="1"/>
  <c r="M79" i="1"/>
  <c r="N79" i="1" s="1"/>
  <c r="K79" i="1"/>
  <c r="J80" i="1" s="1"/>
  <c r="L80" i="1" s="1"/>
  <c r="H123" i="1"/>
  <c r="I123" i="1" s="1"/>
  <c r="G124" i="1"/>
  <c r="D123" i="1"/>
  <c r="E123" i="1" s="1"/>
  <c r="C124" i="1"/>
  <c r="M80" i="1" l="1"/>
  <c r="N80" i="1" s="1"/>
  <c r="K80" i="1"/>
  <c r="J81" i="1" s="1"/>
  <c r="H124" i="1"/>
  <c r="I124" i="1" s="1"/>
  <c r="G125" i="1"/>
  <c r="D124" i="1"/>
  <c r="E124" i="1" s="1"/>
  <c r="C125" i="1"/>
  <c r="K81" i="1" l="1"/>
  <c r="L81" i="1"/>
  <c r="M81" i="1"/>
  <c r="H125" i="1"/>
  <c r="I125" i="1" s="1"/>
  <c r="G126" i="1"/>
  <c r="C126" i="1"/>
  <c r="D125" i="1"/>
  <c r="E125" i="1" s="1"/>
  <c r="N81" i="1" l="1"/>
  <c r="J82" i="1"/>
  <c r="H126" i="1"/>
  <c r="I126" i="1" s="1"/>
  <c r="G127" i="1"/>
  <c r="D126" i="1"/>
  <c r="E126" i="1" s="1"/>
  <c r="C127" i="1"/>
  <c r="K82" i="1" l="1"/>
  <c r="L82" i="1"/>
  <c r="M82" i="1"/>
  <c r="G128" i="1"/>
  <c r="H127" i="1"/>
  <c r="I127" i="1" s="1"/>
  <c r="C128" i="1"/>
  <c r="D127" i="1"/>
  <c r="E127" i="1" s="1"/>
  <c r="J83" i="1" l="1"/>
  <c r="N82" i="1"/>
  <c r="H128" i="1"/>
  <c r="I128" i="1" s="1"/>
  <c r="G129" i="1"/>
  <c r="C129" i="1"/>
  <c r="D128" i="1"/>
  <c r="E128" i="1" s="1"/>
  <c r="L83" i="1" l="1"/>
  <c r="K83" i="1"/>
  <c r="M83" i="1"/>
  <c r="D129" i="1"/>
  <c r="E129" i="1" s="1"/>
  <c r="C130" i="1"/>
  <c r="G130" i="1"/>
  <c r="H129" i="1"/>
  <c r="I129" i="1" s="1"/>
  <c r="N83" i="1" l="1"/>
  <c r="J84" i="1"/>
  <c r="L84" i="1" s="1"/>
  <c r="C131" i="1"/>
  <c r="D130" i="1"/>
  <c r="E130" i="1" s="1"/>
  <c r="H130" i="1"/>
  <c r="I130" i="1" s="1"/>
  <c r="G131" i="1"/>
  <c r="M84" i="1" l="1"/>
  <c r="N84" i="1" s="1"/>
  <c r="K84" i="1"/>
  <c r="J85" i="1" s="1"/>
  <c r="K85" i="1" s="1"/>
  <c r="G132" i="1"/>
  <c r="H131" i="1"/>
  <c r="I131" i="1" s="1"/>
  <c r="C132" i="1"/>
  <c r="D131" i="1"/>
  <c r="E131" i="1" s="1"/>
  <c r="M85" i="1" l="1"/>
  <c r="L85" i="1"/>
  <c r="J86" i="1" s="1"/>
  <c r="C133" i="1"/>
  <c r="D132" i="1"/>
  <c r="E132" i="1" s="1"/>
  <c r="H132" i="1"/>
  <c r="I132" i="1" s="1"/>
  <c r="G133" i="1"/>
  <c r="N85" i="1" l="1"/>
  <c r="K86" i="1"/>
  <c r="M86" i="1"/>
  <c r="L86" i="1"/>
  <c r="G134" i="1"/>
  <c r="H133" i="1"/>
  <c r="I133" i="1" s="1"/>
  <c r="D133" i="1"/>
  <c r="E133" i="1" s="1"/>
  <c r="C134" i="1"/>
  <c r="N86" i="1" l="1"/>
  <c r="J87" i="1"/>
  <c r="H134" i="1"/>
  <c r="I134" i="1" s="1"/>
  <c r="G135" i="1"/>
  <c r="C135" i="1"/>
  <c r="D134" i="1"/>
  <c r="E134" i="1" s="1"/>
  <c r="M87" i="1" l="1"/>
  <c r="L87" i="1"/>
  <c r="K87" i="1"/>
  <c r="G136" i="1"/>
  <c r="H135" i="1"/>
  <c r="I135" i="1" s="1"/>
  <c r="C136" i="1"/>
  <c r="D135" i="1"/>
  <c r="E135" i="1" s="1"/>
  <c r="N87" i="1" l="1"/>
  <c r="J88" i="1"/>
  <c r="D136" i="1"/>
  <c r="E136" i="1" s="1"/>
  <c r="C137" i="1"/>
  <c r="H136" i="1"/>
  <c r="I136" i="1" s="1"/>
  <c r="G137" i="1"/>
  <c r="M88" i="1" l="1"/>
  <c r="K88" i="1"/>
  <c r="L88" i="1"/>
  <c r="G138" i="1"/>
  <c r="H137" i="1"/>
  <c r="I137" i="1" s="1"/>
  <c r="C138" i="1"/>
  <c r="D137" i="1"/>
  <c r="E137" i="1" s="1"/>
  <c r="N88" i="1" l="1"/>
  <c r="J89" i="1"/>
  <c r="D138" i="1"/>
  <c r="E138" i="1" s="1"/>
  <c r="C139" i="1"/>
  <c r="H138" i="1"/>
  <c r="I138" i="1" s="1"/>
  <c r="G139" i="1"/>
  <c r="M89" i="1" l="1"/>
  <c r="K89" i="1"/>
  <c r="L89" i="1"/>
  <c r="C140" i="1"/>
  <c r="D139" i="1"/>
  <c r="E139" i="1" s="1"/>
  <c r="G140" i="1"/>
  <c r="H139" i="1"/>
  <c r="I139" i="1" s="1"/>
  <c r="N89" i="1" l="1"/>
  <c r="J90" i="1"/>
  <c r="D140" i="1"/>
  <c r="E140" i="1" s="1"/>
  <c r="C141" i="1"/>
  <c r="H140" i="1"/>
  <c r="I140" i="1" s="1"/>
  <c r="G141" i="1"/>
  <c r="L90" i="1" l="1"/>
  <c r="M90" i="1"/>
  <c r="K90" i="1"/>
  <c r="G142" i="1"/>
  <c r="H141" i="1"/>
  <c r="I141" i="1" s="1"/>
  <c r="D141" i="1"/>
  <c r="E141" i="1" s="1"/>
  <c r="C142" i="1"/>
  <c r="J91" i="1" l="1"/>
  <c r="L91" i="1" s="1"/>
  <c r="N90" i="1"/>
  <c r="G143" i="1"/>
  <c r="H142" i="1"/>
  <c r="I142" i="1" s="1"/>
  <c r="C143" i="1"/>
  <c r="D142" i="1"/>
  <c r="E142" i="1" s="1"/>
  <c r="M91" i="1" l="1"/>
  <c r="N91" i="1" s="1"/>
  <c r="K91" i="1"/>
  <c r="J92" i="1" s="1"/>
  <c r="K92" i="1" s="1"/>
  <c r="G144" i="1"/>
  <c r="H143" i="1"/>
  <c r="I143" i="1" s="1"/>
  <c r="C144" i="1"/>
  <c r="D143" i="1"/>
  <c r="E143" i="1" s="1"/>
  <c r="L92" i="1" l="1"/>
  <c r="J93" i="1" s="1"/>
  <c r="M92" i="1"/>
  <c r="H144" i="1"/>
  <c r="I144" i="1" s="1"/>
  <c r="G145" i="1"/>
  <c r="D144" i="1"/>
  <c r="E144" i="1" s="1"/>
  <c r="C145" i="1"/>
  <c r="N92" i="1" l="1"/>
  <c r="K93" i="1"/>
  <c r="L93" i="1"/>
  <c r="M93" i="1"/>
  <c r="G146" i="1"/>
  <c r="H145" i="1"/>
  <c r="I145" i="1" s="1"/>
  <c r="C146" i="1"/>
  <c r="D145" i="1"/>
  <c r="E145" i="1" s="1"/>
  <c r="J94" i="1" l="1"/>
  <c r="N93" i="1"/>
  <c r="D146" i="1"/>
  <c r="E146" i="1" s="1"/>
  <c r="C147" i="1"/>
  <c r="H146" i="1"/>
  <c r="I146" i="1" s="1"/>
  <c r="G147" i="1"/>
  <c r="K94" i="1" l="1"/>
  <c r="M94" i="1"/>
  <c r="L94" i="1"/>
  <c r="D147" i="1"/>
  <c r="E147" i="1" s="1"/>
  <c r="C148" i="1"/>
  <c r="G148" i="1"/>
  <c r="H147" i="1"/>
  <c r="I147" i="1" s="1"/>
  <c r="J95" i="1" l="1"/>
  <c r="M95" i="1" s="1"/>
  <c r="N94" i="1"/>
  <c r="C149" i="1"/>
  <c r="D148" i="1"/>
  <c r="E148" i="1" s="1"/>
  <c r="G149" i="1"/>
  <c r="H148" i="1"/>
  <c r="I148" i="1" s="1"/>
  <c r="K95" i="1" l="1"/>
  <c r="L95" i="1"/>
  <c r="N95" i="1" s="1"/>
  <c r="G150" i="1"/>
  <c r="H149" i="1"/>
  <c r="I149" i="1" s="1"/>
  <c r="D149" i="1"/>
  <c r="E149" i="1" s="1"/>
  <c r="C150" i="1"/>
  <c r="J96" i="1" l="1"/>
  <c r="M96" i="1" s="1"/>
  <c r="C151" i="1"/>
  <c r="D150" i="1"/>
  <c r="E150" i="1" s="1"/>
  <c r="H150" i="1"/>
  <c r="I150" i="1" s="1"/>
  <c r="G151" i="1"/>
  <c r="K96" i="1" l="1"/>
  <c r="L96" i="1"/>
  <c r="N96" i="1" s="1"/>
  <c r="D151" i="1"/>
  <c r="E151" i="1" s="1"/>
  <c r="C152" i="1"/>
  <c r="H151" i="1"/>
  <c r="I151" i="1" s="1"/>
  <c r="G152" i="1"/>
  <c r="J97" i="1" l="1"/>
  <c r="K97" i="1" s="1"/>
  <c r="H152" i="1"/>
  <c r="I152" i="1" s="1"/>
  <c r="G153" i="1"/>
  <c r="D152" i="1"/>
  <c r="E152" i="1" s="1"/>
  <c r="C153" i="1"/>
  <c r="M97" i="1" l="1"/>
  <c r="L97" i="1"/>
  <c r="J98" i="1" s="1"/>
  <c r="M98" i="1" s="1"/>
  <c r="H153" i="1"/>
  <c r="I153" i="1" s="1"/>
  <c r="G154" i="1"/>
  <c r="D153" i="1"/>
  <c r="E153" i="1" s="1"/>
  <c r="C154" i="1"/>
  <c r="N97" i="1" l="1"/>
  <c r="L98" i="1"/>
  <c r="K98" i="1"/>
  <c r="D154" i="1"/>
  <c r="E154" i="1" s="1"/>
  <c r="C155" i="1"/>
  <c r="H154" i="1"/>
  <c r="I154" i="1" s="1"/>
  <c r="G155" i="1"/>
  <c r="J99" i="1" l="1"/>
  <c r="M99" i="1" s="1"/>
  <c r="N98" i="1"/>
  <c r="G156" i="1"/>
  <c r="H155" i="1"/>
  <c r="I155" i="1" s="1"/>
  <c r="D155" i="1"/>
  <c r="E155" i="1" s="1"/>
  <c r="C156" i="1"/>
  <c r="L99" i="1" l="1"/>
  <c r="N99" i="1" s="1"/>
  <c r="K99" i="1"/>
  <c r="G157" i="1"/>
  <c r="H156" i="1"/>
  <c r="I156" i="1" s="1"/>
  <c r="C157" i="1"/>
  <c r="D156" i="1"/>
  <c r="E156" i="1" s="1"/>
  <c r="J100" i="1" l="1"/>
  <c r="M100" i="1" s="1"/>
  <c r="D157" i="1"/>
  <c r="E157" i="1" s="1"/>
  <c r="C158" i="1"/>
  <c r="G158" i="1"/>
  <c r="H157" i="1"/>
  <c r="I157" i="1" s="1"/>
  <c r="L100" i="1" l="1"/>
  <c r="N100" i="1" s="1"/>
  <c r="K100" i="1"/>
  <c r="C159" i="1"/>
  <c r="D158" i="1"/>
  <c r="E158" i="1" s="1"/>
  <c r="H158" i="1"/>
  <c r="I158" i="1" s="1"/>
  <c r="G159" i="1"/>
  <c r="J101" i="1" l="1"/>
  <c r="D159" i="1"/>
  <c r="E159" i="1" s="1"/>
  <c r="C160" i="1"/>
  <c r="G160" i="1"/>
  <c r="H159" i="1"/>
  <c r="I159" i="1" s="1"/>
  <c r="M101" i="1" l="1"/>
  <c r="L101" i="1"/>
  <c r="K101" i="1"/>
  <c r="G161" i="1"/>
  <c r="H160" i="1"/>
  <c r="I160" i="1" s="1"/>
  <c r="C161" i="1"/>
  <c r="D160" i="1"/>
  <c r="E160" i="1" s="1"/>
  <c r="J102" i="1" l="1"/>
  <c r="L102" i="1" s="1"/>
  <c r="N101" i="1"/>
  <c r="D161" i="1"/>
  <c r="E161" i="1" s="1"/>
  <c r="C162" i="1"/>
  <c r="H161" i="1"/>
  <c r="I161" i="1" s="1"/>
  <c r="G162" i="1"/>
  <c r="M102" i="1" l="1"/>
  <c r="N102" i="1" s="1"/>
  <c r="K102" i="1"/>
  <c r="J103" i="1" s="1"/>
  <c r="M103" i="1" s="1"/>
  <c r="D162" i="1"/>
  <c r="E162" i="1" s="1"/>
  <c r="C163" i="1"/>
  <c r="H162" i="1"/>
  <c r="I162" i="1" s="1"/>
  <c r="G163" i="1"/>
  <c r="K103" i="1" l="1"/>
  <c r="L103" i="1"/>
  <c r="N103" i="1" s="1"/>
  <c r="C164" i="1"/>
  <c r="D163" i="1"/>
  <c r="E163" i="1" s="1"/>
  <c r="H163" i="1"/>
  <c r="I163" i="1" s="1"/>
  <c r="G164" i="1"/>
  <c r="J104" i="1" l="1"/>
  <c r="M104" i="1" s="1"/>
  <c r="D164" i="1"/>
  <c r="E164" i="1" s="1"/>
  <c r="C165" i="1"/>
  <c r="G165" i="1"/>
  <c r="H164" i="1"/>
  <c r="I164" i="1" s="1"/>
  <c r="L104" i="1" l="1"/>
  <c r="N104" i="1" s="1"/>
  <c r="K104" i="1"/>
  <c r="C166" i="1"/>
  <c r="D165" i="1"/>
  <c r="E165" i="1" s="1"/>
  <c r="G166" i="1"/>
  <c r="H165" i="1"/>
  <c r="I165" i="1" s="1"/>
  <c r="J105" i="1" l="1"/>
  <c r="L105" i="1" s="1"/>
  <c r="G167" i="1"/>
  <c r="H166" i="1"/>
  <c r="I166" i="1" s="1"/>
  <c r="C167" i="1"/>
  <c r="D166" i="1"/>
  <c r="E166" i="1" s="1"/>
  <c r="M105" i="1" l="1"/>
  <c r="N105" i="1" s="1"/>
  <c r="K105" i="1"/>
  <c r="J106" i="1" s="1"/>
  <c r="L106" i="1" s="1"/>
  <c r="C168" i="1"/>
  <c r="D167" i="1"/>
  <c r="E167" i="1" s="1"/>
  <c r="H167" i="1"/>
  <c r="I167" i="1" s="1"/>
  <c r="G168" i="1"/>
  <c r="M106" i="1" l="1"/>
  <c r="N106" i="1" s="1"/>
  <c r="K106" i="1"/>
  <c r="J107" i="1" s="1"/>
  <c r="D168" i="1"/>
  <c r="E168" i="1" s="1"/>
  <c r="C169" i="1"/>
  <c r="G169" i="1"/>
  <c r="H168" i="1"/>
  <c r="I168" i="1" s="1"/>
  <c r="K107" i="1" l="1"/>
  <c r="L107" i="1"/>
  <c r="M107" i="1"/>
  <c r="H169" i="1"/>
  <c r="I169" i="1" s="1"/>
  <c r="G170" i="1"/>
  <c r="C170" i="1"/>
  <c r="D169" i="1"/>
  <c r="E169" i="1" s="1"/>
  <c r="N107" i="1" l="1"/>
  <c r="J108" i="1"/>
  <c r="K108" i="1" s="1"/>
  <c r="C171" i="1"/>
  <c r="D170" i="1"/>
  <c r="E170" i="1" s="1"/>
  <c r="H170" i="1"/>
  <c r="I170" i="1" s="1"/>
  <c r="G171" i="1"/>
  <c r="M108" i="1" l="1"/>
  <c r="L108" i="1"/>
  <c r="J109" i="1" s="1"/>
  <c r="K109" i="1" s="1"/>
  <c r="D171" i="1"/>
  <c r="E171" i="1" s="1"/>
  <c r="C172" i="1"/>
  <c r="H171" i="1"/>
  <c r="I171" i="1" s="1"/>
  <c r="G172" i="1"/>
  <c r="M109" i="1" l="1"/>
  <c r="L109" i="1"/>
  <c r="N108" i="1"/>
  <c r="D172" i="1"/>
  <c r="E172" i="1" s="1"/>
  <c r="C173" i="1"/>
  <c r="H172" i="1"/>
  <c r="I172" i="1" s="1"/>
  <c r="G173" i="1"/>
  <c r="N109" i="1" l="1"/>
  <c r="J110" i="1"/>
  <c r="D173" i="1"/>
  <c r="E173" i="1" s="1"/>
  <c r="C174" i="1"/>
  <c r="G174" i="1"/>
  <c r="H173" i="1"/>
  <c r="I173" i="1" s="1"/>
  <c r="K110" i="1" l="1"/>
  <c r="L110" i="1"/>
  <c r="M110" i="1"/>
  <c r="G175" i="1"/>
  <c r="H174" i="1"/>
  <c r="I174" i="1" s="1"/>
  <c r="C175" i="1"/>
  <c r="D174" i="1"/>
  <c r="E174" i="1" s="1"/>
  <c r="J111" i="1" l="1"/>
  <c r="N110" i="1"/>
  <c r="D175" i="1"/>
  <c r="E175" i="1" s="1"/>
  <c r="C176" i="1"/>
  <c r="H175" i="1"/>
  <c r="I175" i="1" s="1"/>
  <c r="G176" i="1"/>
  <c r="M111" i="1" l="1"/>
  <c r="L111" i="1"/>
  <c r="K111" i="1"/>
  <c r="C177" i="1"/>
  <c r="D176" i="1"/>
  <c r="E176" i="1" s="1"/>
  <c r="G177" i="1"/>
  <c r="H176" i="1"/>
  <c r="I176" i="1" s="1"/>
  <c r="N111" i="1" l="1"/>
  <c r="J112" i="1"/>
  <c r="K112" i="1" s="1"/>
  <c r="H177" i="1"/>
  <c r="I177" i="1" s="1"/>
  <c r="G178" i="1"/>
  <c r="D177" i="1"/>
  <c r="E177" i="1" s="1"/>
  <c r="C178" i="1"/>
  <c r="M112" i="1" l="1"/>
  <c r="L112" i="1"/>
  <c r="J113" i="1" s="1"/>
  <c r="G179" i="1"/>
  <c r="H178" i="1"/>
  <c r="I178" i="1" s="1"/>
  <c r="D178" i="1"/>
  <c r="E178" i="1" s="1"/>
  <c r="C179" i="1"/>
  <c r="K113" i="1" l="1"/>
  <c r="M113" i="1"/>
  <c r="L113" i="1"/>
  <c r="N112" i="1"/>
  <c r="C180" i="1"/>
  <c r="D179" i="1"/>
  <c r="E179" i="1" s="1"/>
  <c r="H179" i="1"/>
  <c r="I179" i="1" s="1"/>
  <c r="G180" i="1"/>
  <c r="N113" i="1" l="1"/>
  <c r="J114" i="1"/>
  <c r="M114" i="1" s="1"/>
  <c r="G181" i="1"/>
  <c r="H180" i="1"/>
  <c r="I180" i="1" s="1"/>
  <c r="C181" i="1"/>
  <c r="D180" i="1"/>
  <c r="E180" i="1" s="1"/>
  <c r="L114" i="1" l="1"/>
  <c r="N114" i="1" s="1"/>
  <c r="K114" i="1"/>
  <c r="C182" i="1"/>
  <c r="D181" i="1"/>
  <c r="E181" i="1" s="1"/>
  <c r="G182" i="1"/>
  <c r="H181" i="1"/>
  <c r="I181" i="1" s="1"/>
  <c r="J115" i="1" l="1"/>
  <c r="M115" i="1" s="1"/>
  <c r="C183" i="1"/>
  <c r="D182" i="1"/>
  <c r="E182" i="1" s="1"/>
  <c r="G183" i="1"/>
  <c r="H182" i="1"/>
  <c r="I182" i="1" s="1"/>
  <c r="K115" i="1" l="1"/>
  <c r="L115" i="1"/>
  <c r="N115" i="1" s="1"/>
  <c r="H183" i="1"/>
  <c r="I183" i="1" s="1"/>
  <c r="G184" i="1"/>
  <c r="D183" i="1"/>
  <c r="E183" i="1" s="1"/>
  <c r="C184" i="1"/>
  <c r="J116" i="1" l="1"/>
  <c r="M116" i="1" s="1"/>
  <c r="L116" i="1"/>
  <c r="K116" i="1"/>
  <c r="C185" i="1"/>
  <c r="D184" i="1"/>
  <c r="E184" i="1" s="1"/>
  <c r="H184" i="1"/>
  <c r="I184" i="1" s="1"/>
  <c r="G185" i="1"/>
  <c r="J117" i="1" l="1"/>
  <c r="K117" i="1" s="1"/>
  <c r="N116" i="1"/>
  <c r="M117" i="1"/>
  <c r="L117" i="1"/>
  <c r="D185" i="1"/>
  <c r="E185" i="1" s="1"/>
  <c r="C186" i="1"/>
  <c r="H185" i="1"/>
  <c r="I185" i="1" s="1"/>
  <c r="G186" i="1"/>
  <c r="N117" i="1" l="1"/>
  <c r="J118" i="1"/>
  <c r="G187" i="1"/>
  <c r="H186" i="1"/>
  <c r="I186" i="1" s="1"/>
  <c r="C187" i="1"/>
  <c r="D186" i="1"/>
  <c r="E186" i="1" s="1"/>
  <c r="M118" i="1" l="1"/>
  <c r="K118" i="1"/>
  <c r="L118" i="1"/>
  <c r="G188" i="1"/>
  <c r="H187" i="1"/>
  <c r="I187" i="1" s="1"/>
  <c r="D187" i="1"/>
  <c r="E187" i="1" s="1"/>
  <c r="C188" i="1"/>
  <c r="N118" i="1" l="1"/>
  <c r="J119" i="1"/>
  <c r="K119" i="1" s="1"/>
  <c r="C189" i="1"/>
  <c r="D188" i="1"/>
  <c r="E188" i="1" s="1"/>
  <c r="G189" i="1"/>
  <c r="H188" i="1"/>
  <c r="I188" i="1" s="1"/>
  <c r="M119" i="1" l="1"/>
  <c r="L119" i="1"/>
  <c r="G190" i="1"/>
  <c r="H189" i="1"/>
  <c r="I189" i="1" s="1"/>
  <c r="C190" i="1"/>
  <c r="D189" i="1"/>
  <c r="E189" i="1" s="1"/>
  <c r="N119" i="1" l="1"/>
  <c r="J120" i="1"/>
  <c r="K120" i="1" s="1"/>
  <c r="D190" i="1"/>
  <c r="E190" i="1" s="1"/>
  <c r="C191" i="1"/>
  <c r="G191" i="1"/>
  <c r="H190" i="1"/>
  <c r="I190" i="1" s="1"/>
  <c r="M120" i="1" l="1"/>
  <c r="L120" i="1"/>
  <c r="J121" i="1" s="1"/>
  <c r="L121" i="1" s="1"/>
  <c r="H191" i="1"/>
  <c r="I191" i="1" s="1"/>
  <c r="G192" i="1"/>
  <c r="C192" i="1"/>
  <c r="D191" i="1"/>
  <c r="E191" i="1" s="1"/>
  <c r="M121" i="1" l="1"/>
  <c r="N121" i="1" s="1"/>
  <c r="K121" i="1"/>
  <c r="J122" i="1" s="1"/>
  <c r="N120" i="1"/>
  <c r="C193" i="1"/>
  <c r="D192" i="1"/>
  <c r="E192" i="1" s="1"/>
  <c r="G193" i="1"/>
  <c r="H192" i="1"/>
  <c r="I192" i="1" s="1"/>
  <c r="M122" i="1" l="1"/>
  <c r="L122" i="1"/>
  <c r="K122" i="1"/>
  <c r="H193" i="1"/>
  <c r="I193" i="1" s="1"/>
  <c r="G194" i="1"/>
  <c r="D193" i="1"/>
  <c r="E193" i="1" s="1"/>
  <c r="C194" i="1"/>
  <c r="N122" i="1" l="1"/>
  <c r="J123" i="1"/>
  <c r="L123" i="1" s="1"/>
  <c r="G195" i="1"/>
  <c r="H194" i="1"/>
  <c r="I194" i="1" s="1"/>
  <c r="D194" i="1"/>
  <c r="E194" i="1" s="1"/>
  <c r="C195" i="1"/>
  <c r="M123" i="1" l="1"/>
  <c r="N123" i="1" s="1"/>
  <c r="K123" i="1"/>
  <c r="J124" i="1" s="1"/>
  <c r="H195" i="1"/>
  <c r="I195" i="1" s="1"/>
  <c r="G196" i="1"/>
  <c r="D195" i="1"/>
  <c r="E195" i="1" s="1"/>
  <c r="C196" i="1"/>
  <c r="M124" i="1" l="1"/>
  <c r="L124" i="1"/>
  <c r="K124" i="1"/>
  <c r="C197" i="1"/>
  <c r="D196" i="1"/>
  <c r="E196" i="1" s="1"/>
  <c r="H196" i="1"/>
  <c r="I196" i="1" s="1"/>
  <c r="G197" i="1"/>
  <c r="N124" i="1" l="1"/>
  <c r="J125" i="1"/>
  <c r="M125" i="1" s="1"/>
  <c r="G198" i="1"/>
  <c r="H197" i="1"/>
  <c r="I197" i="1" s="1"/>
  <c r="C198" i="1"/>
  <c r="D197" i="1"/>
  <c r="E197" i="1" s="1"/>
  <c r="K125" i="1" l="1"/>
  <c r="L125" i="1"/>
  <c r="N125" i="1" s="1"/>
  <c r="G199" i="1"/>
  <c r="H198" i="1"/>
  <c r="I198" i="1" s="1"/>
  <c r="D198" i="1"/>
  <c r="E198" i="1" s="1"/>
  <c r="C199" i="1"/>
  <c r="J126" i="1" l="1"/>
  <c r="K126" i="1" s="1"/>
  <c r="H199" i="1"/>
  <c r="I199" i="1" s="1"/>
  <c r="G200" i="1"/>
  <c r="D199" i="1"/>
  <c r="E199" i="1" s="1"/>
  <c r="C200" i="1"/>
  <c r="L126" i="1" l="1"/>
  <c r="J127" i="1" s="1"/>
  <c r="M127" i="1" s="1"/>
  <c r="M126" i="1"/>
  <c r="G201" i="1"/>
  <c r="H200" i="1"/>
  <c r="I200" i="1" s="1"/>
  <c r="C201" i="1"/>
  <c r="D200" i="1"/>
  <c r="E200" i="1" s="1"/>
  <c r="N126" i="1" l="1"/>
  <c r="L127" i="1"/>
  <c r="N127" i="1" s="1"/>
  <c r="K127" i="1"/>
  <c r="C202" i="1"/>
  <c r="D201" i="1"/>
  <c r="E201" i="1" s="1"/>
  <c r="G202" i="1"/>
  <c r="H201" i="1"/>
  <c r="I201" i="1" s="1"/>
  <c r="J128" i="1" l="1"/>
  <c r="L128" i="1" s="1"/>
  <c r="C203" i="1"/>
  <c r="D202" i="1"/>
  <c r="E202" i="1" s="1"/>
  <c r="G203" i="1"/>
  <c r="H202" i="1"/>
  <c r="I202" i="1" s="1"/>
  <c r="M128" i="1" l="1"/>
  <c r="N128" i="1" s="1"/>
  <c r="K128" i="1"/>
  <c r="J129" i="1" s="1"/>
  <c r="H203" i="1"/>
  <c r="I203" i="1" s="1"/>
  <c r="G204" i="1"/>
  <c r="C204" i="1"/>
  <c r="D203" i="1"/>
  <c r="E203" i="1" s="1"/>
  <c r="M129" i="1" l="1"/>
  <c r="K129" i="1"/>
  <c r="L129" i="1"/>
  <c r="G205" i="1"/>
  <c r="H204" i="1"/>
  <c r="I204" i="1" s="1"/>
  <c r="C205" i="1"/>
  <c r="D204" i="1"/>
  <c r="E204" i="1" s="1"/>
  <c r="N129" i="1" l="1"/>
  <c r="J130" i="1"/>
  <c r="D205" i="1"/>
  <c r="E205" i="1" s="1"/>
  <c r="C206" i="1"/>
  <c r="G206" i="1"/>
  <c r="H205" i="1"/>
  <c r="I205" i="1" s="1"/>
  <c r="L130" i="1" l="1"/>
  <c r="K130" i="1"/>
  <c r="M130" i="1"/>
  <c r="C207" i="1"/>
  <c r="D206" i="1"/>
  <c r="E206" i="1" s="1"/>
  <c r="H206" i="1"/>
  <c r="I206" i="1" s="1"/>
  <c r="G207" i="1"/>
  <c r="J131" i="1" l="1"/>
  <c r="N130" i="1"/>
  <c r="G208" i="1"/>
  <c r="H207" i="1"/>
  <c r="I207" i="1" s="1"/>
  <c r="D207" i="1"/>
  <c r="E207" i="1" s="1"/>
  <c r="C208" i="1"/>
  <c r="L131" i="1" l="1"/>
  <c r="K131" i="1"/>
  <c r="M131" i="1"/>
  <c r="C209" i="1"/>
  <c r="D208" i="1"/>
  <c r="E208" i="1" s="1"/>
  <c r="G209" i="1"/>
  <c r="H208" i="1"/>
  <c r="I208" i="1" s="1"/>
  <c r="J132" i="1" l="1"/>
  <c r="N131" i="1"/>
  <c r="G210" i="1"/>
  <c r="H209" i="1"/>
  <c r="I209" i="1" s="1"/>
  <c r="D209" i="1"/>
  <c r="E209" i="1" s="1"/>
  <c r="C210" i="1"/>
  <c r="L132" i="1" l="1"/>
  <c r="M132" i="1"/>
  <c r="K132" i="1"/>
  <c r="G211" i="1"/>
  <c r="H210" i="1"/>
  <c r="I210" i="1" s="1"/>
  <c r="C211" i="1"/>
  <c r="D210" i="1"/>
  <c r="E210" i="1" s="1"/>
  <c r="J133" i="1" l="1"/>
  <c r="M133" i="1" s="1"/>
  <c r="N132" i="1"/>
  <c r="C212" i="1"/>
  <c r="D211" i="1"/>
  <c r="E211" i="1" s="1"/>
  <c r="H211" i="1"/>
  <c r="I211" i="1" s="1"/>
  <c r="G212" i="1"/>
  <c r="K133" i="1" l="1"/>
  <c r="L133" i="1"/>
  <c r="G213" i="1"/>
  <c r="H212" i="1"/>
  <c r="I212" i="1" s="1"/>
  <c r="C213" i="1"/>
  <c r="D212" i="1"/>
  <c r="E212" i="1" s="1"/>
  <c r="J134" i="1" l="1"/>
  <c r="K134" i="1" s="1"/>
  <c r="N133" i="1"/>
  <c r="D213" i="1"/>
  <c r="E213" i="1" s="1"/>
  <c r="C214" i="1"/>
  <c r="H213" i="1"/>
  <c r="I213" i="1" s="1"/>
  <c r="G214" i="1"/>
  <c r="M134" i="1" l="1"/>
  <c r="L134" i="1"/>
  <c r="G215" i="1"/>
  <c r="H214" i="1"/>
  <c r="I214" i="1" s="1"/>
  <c r="C215" i="1"/>
  <c r="D214" i="1"/>
  <c r="E214" i="1" s="1"/>
  <c r="N134" i="1" l="1"/>
  <c r="J135" i="1"/>
  <c r="M135" i="1" s="1"/>
  <c r="C216" i="1"/>
  <c r="D215" i="1"/>
  <c r="E215" i="1" s="1"/>
  <c r="H215" i="1"/>
  <c r="I215" i="1" s="1"/>
  <c r="G216" i="1"/>
  <c r="K135" i="1" l="1"/>
  <c r="L135" i="1"/>
  <c r="N135" i="1" s="1"/>
  <c r="D216" i="1"/>
  <c r="E216" i="1" s="1"/>
  <c r="C217" i="1"/>
  <c r="H216" i="1"/>
  <c r="I216" i="1" s="1"/>
  <c r="G217" i="1"/>
  <c r="J136" i="1" l="1"/>
  <c r="L136" i="1" s="1"/>
  <c r="G218" i="1"/>
  <c r="H217" i="1"/>
  <c r="I217" i="1" s="1"/>
  <c r="D217" i="1"/>
  <c r="E217" i="1" s="1"/>
  <c r="C218" i="1"/>
  <c r="K136" i="1" l="1"/>
  <c r="J137" i="1" s="1"/>
  <c r="M136" i="1"/>
  <c r="N136" i="1" s="1"/>
  <c r="H218" i="1"/>
  <c r="I218" i="1" s="1"/>
  <c r="G219" i="1"/>
  <c r="C219" i="1"/>
  <c r="D218" i="1"/>
  <c r="E218" i="1" s="1"/>
  <c r="M137" i="1" l="1"/>
  <c r="K137" i="1"/>
  <c r="L137" i="1"/>
  <c r="D219" i="1"/>
  <c r="E219" i="1" s="1"/>
  <c r="C220" i="1"/>
  <c r="H219" i="1"/>
  <c r="I219" i="1" s="1"/>
  <c r="G220" i="1"/>
  <c r="N137" i="1" l="1"/>
  <c r="J138" i="1"/>
  <c r="D220" i="1"/>
  <c r="E220" i="1" s="1"/>
  <c r="C221" i="1"/>
  <c r="G221" i="1"/>
  <c r="H220" i="1"/>
  <c r="I220" i="1" s="1"/>
  <c r="M138" i="1" l="1"/>
  <c r="K138" i="1"/>
  <c r="L138" i="1"/>
  <c r="C222" i="1"/>
  <c r="D221" i="1"/>
  <c r="E221" i="1" s="1"/>
  <c r="H221" i="1"/>
  <c r="I221" i="1" s="1"/>
  <c r="G222" i="1"/>
  <c r="N138" i="1" l="1"/>
  <c r="J139" i="1"/>
  <c r="C223" i="1"/>
  <c r="D222" i="1"/>
  <c r="E222" i="1" s="1"/>
  <c r="H222" i="1"/>
  <c r="I222" i="1" s="1"/>
  <c r="G223" i="1"/>
  <c r="L139" i="1" l="1"/>
  <c r="M139" i="1"/>
  <c r="K139" i="1"/>
  <c r="D223" i="1"/>
  <c r="E223" i="1" s="1"/>
  <c r="C224" i="1"/>
  <c r="H223" i="1"/>
  <c r="I223" i="1" s="1"/>
  <c r="G224" i="1"/>
  <c r="N139" i="1" l="1"/>
  <c r="J140" i="1"/>
  <c r="D224" i="1"/>
  <c r="E224" i="1" s="1"/>
  <c r="C225" i="1"/>
  <c r="G225" i="1"/>
  <c r="H224" i="1"/>
  <c r="I224" i="1" s="1"/>
  <c r="K140" i="1" l="1"/>
  <c r="M140" i="1"/>
  <c r="L140" i="1"/>
  <c r="H225" i="1"/>
  <c r="I225" i="1" s="1"/>
  <c r="G226" i="1"/>
  <c r="D225" i="1"/>
  <c r="E225" i="1" s="1"/>
  <c r="C226" i="1"/>
  <c r="N140" i="1" l="1"/>
  <c r="J141" i="1"/>
  <c r="H226" i="1"/>
  <c r="I226" i="1" s="1"/>
  <c r="G227" i="1"/>
  <c r="D226" i="1"/>
  <c r="E226" i="1" s="1"/>
  <c r="C227" i="1"/>
  <c r="K141" i="1" l="1"/>
  <c r="L141" i="1"/>
  <c r="M141" i="1"/>
  <c r="G228" i="1"/>
  <c r="H227" i="1"/>
  <c r="I227" i="1" s="1"/>
  <c r="D227" i="1"/>
  <c r="E227" i="1" s="1"/>
  <c r="C228" i="1"/>
  <c r="N141" i="1" l="1"/>
  <c r="J142" i="1"/>
  <c r="G229" i="1"/>
  <c r="H228" i="1"/>
  <c r="I228" i="1" s="1"/>
  <c r="C229" i="1"/>
  <c r="D228" i="1"/>
  <c r="E228" i="1" s="1"/>
  <c r="L142" i="1" l="1"/>
  <c r="M142" i="1"/>
  <c r="K142" i="1"/>
  <c r="C230" i="1"/>
  <c r="D229" i="1"/>
  <c r="E229" i="1" s="1"/>
  <c r="H229" i="1"/>
  <c r="I229" i="1" s="1"/>
  <c r="G230" i="1"/>
  <c r="N142" i="1" l="1"/>
  <c r="J143" i="1"/>
  <c r="G231" i="1"/>
  <c r="H230" i="1"/>
  <c r="I230" i="1" s="1"/>
  <c r="C231" i="1"/>
  <c r="D230" i="1"/>
  <c r="E230" i="1" s="1"/>
  <c r="L143" i="1" l="1"/>
  <c r="K143" i="1"/>
  <c r="M143" i="1"/>
  <c r="H231" i="1"/>
  <c r="I231" i="1" s="1"/>
  <c r="G232" i="1"/>
  <c r="D231" i="1"/>
  <c r="E231" i="1" s="1"/>
  <c r="C232" i="1"/>
  <c r="J144" i="1" l="1"/>
  <c r="M144" i="1" s="1"/>
  <c r="N143" i="1"/>
  <c r="G233" i="1"/>
  <c r="H232" i="1"/>
  <c r="I232" i="1" s="1"/>
  <c r="C233" i="1"/>
  <c r="D232" i="1"/>
  <c r="E232" i="1" s="1"/>
  <c r="K144" i="1" l="1"/>
  <c r="L144" i="1"/>
  <c r="N144" i="1" s="1"/>
  <c r="H233" i="1"/>
  <c r="I233" i="1" s="1"/>
  <c r="G234" i="1"/>
  <c r="D233" i="1"/>
  <c r="E233" i="1" s="1"/>
  <c r="C234" i="1"/>
  <c r="J145" i="1" l="1"/>
  <c r="L145" i="1" s="1"/>
  <c r="C235" i="1"/>
  <c r="D234" i="1"/>
  <c r="E234" i="1" s="1"/>
  <c r="G235" i="1"/>
  <c r="H234" i="1"/>
  <c r="I234" i="1" s="1"/>
  <c r="M145" i="1" l="1"/>
  <c r="N145" i="1" s="1"/>
  <c r="K145" i="1"/>
  <c r="J146" i="1" s="1"/>
  <c r="M146" i="1" s="1"/>
  <c r="D235" i="1"/>
  <c r="E235" i="1" s="1"/>
  <c r="C236" i="1"/>
  <c r="H235" i="1"/>
  <c r="I235" i="1" s="1"/>
  <c r="G236" i="1"/>
  <c r="L146" i="1" l="1"/>
  <c r="N146" i="1" s="1"/>
  <c r="K146" i="1"/>
  <c r="G237" i="1"/>
  <c r="H236" i="1"/>
  <c r="I236" i="1" s="1"/>
  <c r="D236" i="1"/>
  <c r="E236" i="1" s="1"/>
  <c r="C237" i="1"/>
  <c r="J147" i="1" l="1"/>
  <c r="K147" i="1" s="1"/>
  <c r="C238" i="1"/>
  <c r="D237" i="1"/>
  <c r="E237" i="1" s="1"/>
  <c r="H237" i="1"/>
  <c r="I237" i="1" s="1"/>
  <c r="G238" i="1"/>
  <c r="L147" i="1" l="1"/>
  <c r="J148" i="1" s="1"/>
  <c r="L148" i="1" s="1"/>
  <c r="M147" i="1"/>
  <c r="G239" i="1"/>
  <c r="H238" i="1"/>
  <c r="I238" i="1" s="1"/>
  <c r="C239" i="1"/>
  <c r="D238" i="1"/>
  <c r="E238" i="1" s="1"/>
  <c r="K148" i="1" l="1"/>
  <c r="J149" i="1" s="1"/>
  <c r="L149" i="1" s="1"/>
  <c r="M148" i="1"/>
  <c r="N148" i="1" s="1"/>
  <c r="N147" i="1"/>
  <c r="D239" i="1"/>
  <c r="E239" i="1" s="1"/>
  <c r="C240" i="1"/>
  <c r="H239" i="1"/>
  <c r="I239" i="1" s="1"/>
  <c r="G240" i="1"/>
  <c r="M149" i="1" l="1"/>
  <c r="N149" i="1" s="1"/>
  <c r="K149" i="1"/>
  <c r="J150" i="1" s="1"/>
  <c r="C241" i="1"/>
  <c r="D240" i="1"/>
  <c r="E240" i="1" s="1"/>
  <c r="G241" i="1"/>
  <c r="H240" i="1"/>
  <c r="I240" i="1" s="1"/>
  <c r="L150" i="1" l="1"/>
  <c r="K150" i="1"/>
  <c r="M150" i="1"/>
  <c r="G242" i="1"/>
  <c r="H241" i="1"/>
  <c r="I241" i="1" s="1"/>
  <c r="D241" i="1"/>
  <c r="E241" i="1" s="1"/>
  <c r="C242" i="1"/>
  <c r="N150" i="1" l="1"/>
  <c r="J151" i="1"/>
  <c r="H242" i="1"/>
  <c r="I242" i="1" s="1"/>
  <c r="G243" i="1"/>
  <c r="D242" i="1"/>
  <c r="E242" i="1" s="1"/>
  <c r="C243" i="1"/>
  <c r="M151" i="1" l="1"/>
  <c r="K151" i="1"/>
  <c r="L151" i="1"/>
  <c r="H243" i="1"/>
  <c r="I243" i="1" s="1"/>
  <c r="G244" i="1"/>
  <c r="D243" i="1"/>
  <c r="E243" i="1" s="1"/>
  <c r="C244" i="1"/>
  <c r="N151" i="1" l="1"/>
  <c r="J152" i="1"/>
  <c r="K152" i="1" s="1"/>
  <c r="H244" i="1"/>
  <c r="I244" i="1" s="1"/>
  <c r="G245" i="1"/>
  <c r="D244" i="1"/>
  <c r="E244" i="1" s="1"/>
  <c r="C245" i="1"/>
  <c r="L152" i="1" l="1"/>
  <c r="J153" i="1" s="1"/>
  <c r="K153" i="1" s="1"/>
  <c r="M152" i="1"/>
  <c r="D245" i="1"/>
  <c r="E245" i="1" s="1"/>
  <c r="C246" i="1"/>
  <c r="H245" i="1"/>
  <c r="I245" i="1" s="1"/>
  <c r="G246" i="1"/>
  <c r="N152" i="1" l="1"/>
  <c r="L153" i="1"/>
  <c r="J154" i="1" s="1"/>
  <c r="M154" i="1" s="1"/>
  <c r="M153" i="1"/>
  <c r="G247" i="1"/>
  <c r="H246" i="1"/>
  <c r="I246" i="1" s="1"/>
  <c r="D246" i="1"/>
  <c r="E246" i="1" s="1"/>
  <c r="C247" i="1"/>
  <c r="L154" i="1" l="1"/>
  <c r="K154" i="1"/>
  <c r="N153" i="1"/>
  <c r="D247" i="1"/>
  <c r="E247" i="1" s="1"/>
  <c r="C248" i="1"/>
  <c r="G248" i="1"/>
  <c r="H247" i="1"/>
  <c r="I247" i="1" s="1"/>
  <c r="J155" i="1" l="1"/>
  <c r="K155" i="1" s="1"/>
  <c r="N154" i="1"/>
  <c r="D248" i="1"/>
  <c r="E248" i="1" s="1"/>
  <c r="C249" i="1"/>
  <c r="G249" i="1"/>
  <c r="H248" i="1"/>
  <c r="I248" i="1" s="1"/>
  <c r="L155" i="1" l="1"/>
  <c r="J156" i="1" s="1"/>
  <c r="L156" i="1" s="1"/>
  <c r="M155" i="1"/>
  <c r="H249" i="1"/>
  <c r="I249" i="1" s="1"/>
  <c r="G250" i="1"/>
  <c r="D249" i="1"/>
  <c r="E249" i="1" s="1"/>
  <c r="C250" i="1"/>
  <c r="N155" i="1" l="1"/>
  <c r="K156" i="1"/>
  <c r="J157" i="1" s="1"/>
  <c r="L157" i="1" s="1"/>
  <c r="M156" i="1"/>
  <c r="N156" i="1" s="1"/>
  <c r="G251" i="1"/>
  <c r="H250" i="1"/>
  <c r="I250" i="1" s="1"/>
  <c r="C251" i="1"/>
  <c r="D250" i="1"/>
  <c r="E250" i="1" s="1"/>
  <c r="M157" i="1" l="1"/>
  <c r="N157" i="1" s="1"/>
  <c r="K157" i="1"/>
  <c r="J158" i="1" s="1"/>
  <c r="K158" i="1" s="1"/>
  <c r="C252" i="1"/>
  <c r="D251" i="1"/>
  <c r="E251" i="1" s="1"/>
  <c r="H251" i="1"/>
  <c r="I251" i="1" s="1"/>
  <c r="G252" i="1"/>
  <c r="M158" i="1" l="1"/>
  <c r="L158" i="1"/>
  <c r="J159" i="1" s="1"/>
  <c r="C253" i="1"/>
  <c r="D252" i="1"/>
  <c r="E252" i="1" s="1"/>
  <c r="G253" i="1"/>
  <c r="H252" i="1"/>
  <c r="I252" i="1" s="1"/>
  <c r="M159" i="1" l="1"/>
  <c r="L159" i="1"/>
  <c r="K159" i="1"/>
  <c r="N158" i="1"/>
  <c r="G254" i="1"/>
  <c r="H253" i="1"/>
  <c r="I253" i="1" s="1"/>
  <c r="D253" i="1"/>
  <c r="E253" i="1" s="1"/>
  <c r="C254" i="1"/>
  <c r="N159" i="1" l="1"/>
  <c r="J160" i="1"/>
  <c r="K160" i="1" s="1"/>
  <c r="C255" i="1"/>
  <c r="D254" i="1"/>
  <c r="E254" i="1" s="1"/>
  <c r="G255" i="1"/>
  <c r="H254" i="1"/>
  <c r="I254" i="1" s="1"/>
  <c r="L160" i="1" l="1"/>
  <c r="J161" i="1" s="1"/>
  <c r="M160" i="1"/>
  <c r="H255" i="1"/>
  <c r="I255" i="1" s="1"/>
  <c r="G256" i="1"/>
  <c r="D255" i="1"/>
  <c r="E255" i="1" s="1"/>
  <c r="C256" i="1"/>
  <c r="N160" i="1" l="1"/>
  <c r="K161" i="1"/>
  <c r="M161" i="1"/>
  <c r="L161" i="1"/>
  <c r="G257" i="1"/>
  <c r="H256" i="1"/>
  <c r="I256" i="1" s="1"/>
  <c r="C257" i="1"/>
  <c r="D256" i="1"/>
  <c r="E256" i="1" s="1"/>
  <c r="N161" i="1" l="1"/>
  <c r="J162" i="1"/>
  <c r="G258" i="1"/>
  <c r="H257" i="1"/>
  <c r="I257" i="1" s="1"/>
  <c r="C258" i="1"/>
  <c r="D257" i="1"/>
  <c r="E257" i="1" s="1"/>
  <c r="L162" i="1" l="1"/>
  <c r="K162" i="1"/>
  <c r="M162" i="1"/>
  <c r="H258" i="1"/>
  <c r="I258" i="1" s="1"/>
  <c r="G259" i="1"/>
  <c r="C259" i="1"/>
  <c r="D258" i="1"/>
  <c r="E258" i="1" s="1"/>
  <c r="J163" i="1" l="1"/>
  <c r="N162" i="1"/>
  <c r="D259" i="1"/>
  <c r="E259" i="1" s="1"/>
  <c r="C260" i="1"/>
  <c r="H259" i="1"/>
  <c r="I259" i="1" s="1"/>
  <c r="G260" i="1"/>
  <c r="L163" i="1" l="1"/>
  <c r="K163" i="1"/>
  <c r="M163" i="1"/>
  <c r="G261" i="1"/>
  <c r="H260" i="1"/>
  <c r="I260" i="1" s="1"/>
  <c r="C261" i="1"/>
  <c r="D260" i="1"/>
  <c r="E260" i="1" s="1"/>
  <c r="J164" i="1" l="1"/>
  <c r="M164" i="1" s="1"/>
  <c r="N163" i="1"/>
  <c r="C262" i="1"/>
  <c r="D261" i="1"/>
  <c r="E261" i="1" s="1"/>
  <c r="H261" i="1"/>
  <c r="I261" i="1" s="1"/>
  <c r="G262" i="1"/>
  <c r="L164" i="1" l="1"/>
  <c r="N164" i="1" s="1"/>
  <c r="K164" i="1"/>
  <c r="C263" i="1"/>
  <c r="D262" i="1"/>
  <c r="E262" i="1" s="1"/>
  <c r="G263" i="1"/>
  <c r="H262" i="1"/>
  <c r="I262" i="1" s="1"/>
  <c r="J165" i="1" l="1"/>
  <c r="M165" i="1" s="1"/>
  <c r="G264" i="1"/>
  <c r="H263" i="1"/>
  <c r="I263" i="1" s="1"/>
  <c r="D263" i="1"/>
  <c r="E263" i="1" s="1"/>
  <c r="C264" i="1"/>
  <c r="K165" i="1" l="1"/>
  <c r="L165" i="1"/>
  <c r="N165" i="1" s="1"/>
  <c r="G265" i="1"/>
  <c r="H264" i="1"/>
  <c r="I264" i="1" s="1"/>
  <c r="C265" i="1"/>
  <c r="D264" i="1"/>
  <c r="E264" i="1" s="1"/>
  <c r="J166" i="1" l="1"/>
  <c r="K166" i="1" s="1"/>
  <c r="C266" i="1"/>
  <c r="D265" i="1"/>
  <c r="E265" i="1" s="1"/>
  <c r="H265" i="1"/>
  <c r="I265" i="1" s="1"/>
  <c r="G266" i="1"/>
  <c r="L166" i="1" l="1"/>
  <c r="J167" i="1" s="1"/>
  <c r="M166" i="1"/>
  <c r="C267" i="1"/>
  <c r="D266" i="1"/>
  <c r="E266" i="1" s="1"/>
  <c r="G267" i="1"/>
  <c r="H266" i="1"/>
  <c r="I266" i="1" s="1"/>
  <c r="N166" i="1" l="1"/>
  <c r="K167" i="1"/>
  <c r="M167" i="1"/>
  <c r="L167" i="1"/>
  <c r="H267" i="1"/>
  <c r="I267" i="1" s="1"/>
  <c r="G268" i="1"/>
  <c r="C268" i="1"/>
  <c r="D267" i="1"/>
  <c r="E267" i="1" s="1"/>
  <c r="N167" i="1" l="1"/>
  <c r="J168" i="1"/>
  <c r="G269" i="1"/>
  <c r="H268" i="1"/>
  <c r="I268" i="1" s="1"/>
  <c r="C269" i="1"/>
  <c r="D268" i="1"/>
  <c r="E268" i="1" s="1"/>
  <c r="K168" i="1" l="1"/>
  <c r="L168" i="1"/>
  <c r="M168" i="1"/>
  <c r="H269" i="1"/>
  <c r="I269" i="1" s="1"/>
  <c r="G270" i="1"/>
  <c r="C270" i="1"/>
  <c r="D269" i="1"/>
  <c r="E269" i="1" s="1"/>
  <c r="N168" i="1" l="1"/>
  <c r="J169" i="1"/>
  <c r="D270" i="1"/>
  <c r="E270" i="1" s="1"/>
  <c r="C271" i="1"/>
  <c r="H270" i="1"/>
  <c r="I270" i="1" s="1"/>
  <c r="G271" i="1"/>
  <c r="K169" i="1" l="1"/>
  <c r="M169" i="1"/>
  <c r="L169" i="1"/>
  <c r="D271" i="1"/>
  <c r="E271" i="1" s="1"/>
  <c r="C272" i="1"/>
  <c r="H271" i="1"/>
  <c r="I271" i="1" s="1"/>
  <c r="G272" i="1"/>
  <c r="N169" i="1" l="1"/>
  <c r="J170" i="1"/>
  <c r="D272" i="1"/>
  <c r="E272" i="1" s="1"/>
  <c r="C273" i="1"/>
  <c r="G273" i="1"/>
  <c r="H272" i="1"/>
  <c r="I272" i="1" s="1"/>
  <c r="M170" i="1" l="1"/>
  <c r="L170" i="1"/>
  <c r="K170" i="1"/>
  <c r="G274" i="1"/>
  <c r="H273" i="1"/>
  <c r="I273" i="1" s="1"/>
  <c r="C274" i="1"/>
  <c r="D273" i="1"/>
  <c r="E273" i="1" s="1"/>
  <c r="N170" i="1" l="1"/>
  <c r="J171" i="1"/>
  <c r="D274" i="1"/>
  <c r="E274" i="1" s="1"/>
  <c r="C275" i="1"/>
  <c r="G275" i="1"/>
  <c r="H274" i="1"/>
  <c r="I274" i="1" s="1"/>
  <c r="K171" i="1" l="1"/>
  <c r="M171" i="1"/>
  <c r="L171" i="1"/>
  <c r="H275" i="1"/>
  <c r="I275" i="1" s="1"/>
  <c r="G276" i="1"/>
  <c r="D275" i="1"/>
  <c r="E275" i="1" s="1"/>
  <c r="C276" i="1"/>
  <c r="N171" i="1" l="1"/>
  <c r="J172" i="1"/>
  <c r="H276" i="1"/>
  <c r="I276" i="1" s="1"/>
  <c r="G277" i="1"/>
  <c r="C277" i="1"/>
  <c r="D276" i="1"/>
  <c r="E276" i="1" s="1"/>
  <c r="K172" i="1" l="1"/>
  <c r="M172" i="1"/>
  <c r="L172" i="1"/>
  <c r="C278" i="1"/>
  <c r="D277" i="1"/>
  <c r="E277" i="1" s="1"/>
  <c r="H277" i="1"/>
  <c r="I277" i="1" s="1"/>
  <c r="G278" i="1"/>
  <c r="N172" i="1" l="1"/>
  <c r="J173" i="1"/>
  <c r="G279" i="1"/>
  <c r="H278" i="1"/>
  <c r="I278" i="1" s="1"/>
  <c r="C279" i="1"/>
  <c r="D278" i="1"/>
  <c r="E278" i="1" s="1"/>
  <c r="K173" i="1" l="1"/>
  <c r="L173" i="1"/>
  <c r="M173" i="1"/>
  <c r="D279" i="1"/>
  <c r="E279" i="1" s="1"/>
  <c r="C280" i="1"/>
  <c r="G280" i="1"/>
  <c r="H279" i="1"/>
  <c r="I279" i="1" s="1"/>
  <c r="N173" i="1" l="1"/>
  <c r="J174" i="1"/>
  <c r="G281" i="1"/>
  <c r="H280" i="1"/>
  <c r="I280" i="1" s="1"/>
  <c r="C281" i="1"/>
  <c r="D280" i="1"/>
  <c r="E280" i="1" s="1"/>
  <c r="L174" i="1" l="1"/>
  <c r="M174" i="1"/>
  <c r="K174" i="1"/>
  <c r="C282" i="1"/>
  <c r="D281" i="1"/>
  <c r="E281" i="1" s="1"/>
  <c r="H281" i="1"/>
  <c r="I281" i="1" s="1"/>
  <c r="G282" i="1"/>
  <c r="J175" i="1" l="1"/>
  <c r="K175" i="1" s="1"/>
  <c r="N174" i="1"/>
  <c r="C283" i="1"/>
  <c r="D282" i="1"/>
  <c r="E282" i="1" s="1"/>
  <c r="G283" i="1"/>
  <c r="H282" i="1"/>
  <c r="I282" i="1" s="1"/>
  <c r="M175" i="1" l="1"/>
  <c r="L175" i="1"/>
  <c r="G284" i="1"/>
  <c r="H283" i="1"/>
  <c r="I283" i="1" s="1"/>
  <c r="D283" i="1"/>
  <c r="E283" i="1" s="1"/>
  <c r="C284" i="1"/>
  <c r="N175" i="1" l="1"/>
  <c r="J176" i="1"/>
  <c r="K176" i="1" s="1"/>
  <c r="G285" i="1"/>
  <c r="H284" i="1"/>
  <c r="I284" i="1" s="1"/>
  <c r="D284" i="1"/>
  <c r="E284" i="1" s="1"/>
  <c r="C285" i="1"/>
  <c r="L176" i="1" l="1"/>
  <c r="J177" i="1" s="1"/>
  <c r="M176" i="1"/>
  <c r="H285" i="1"/>
  <c r="I285" i="1" s="1"/>
  <c r="G286" i="1"/>
  <c r="D285" i="1"/>
  <c r="E285" i="1" s="1"/>
  <c r="C286" i="1"/>
  <c r="N176" i="1" l="1"/>
  <c r="L177" i="1"/>
  <c r="K177" i="1"/>
  <c r="M177" i="1"/>
  <c r="C287" i="1"/>
  <c r="D286" i="1"/>
  <c r="E286" i="1" s="1"/>
  <c r="H286" i="1"/>
  <c r="I286" i="1" s="1"/>
  <c r="G287" i="1"/>
  <c r="J178" i="1" l="1"/>
  <c r="K178" i="1" s="1"/>
  <c r="N177" i="1"/>
  <c r="H287" i="1"/>
  <c r="I287" i="1" s="1"/>
  <c r="G288" i="1"/>
  <c r="D287" i="1"/>
  <c r="E287" i="1" s="1"/>
  <c r="C288" i="1"/>
  <c r="M178" i="1" l="1"/>
  <c r="L178" i="1"/>
  <c r="J179" i="1" s="1"/>
  <c r="G289" i="1"/>
  <c r="H288" i="1"/>
  <c r="I288" i="1" s="1"/>
  <c r="C289" i="1"/>
  <c r="D288" i="1"/>
  <c r="E288" i="1" s="1"/>
  <c r="N178" i="1" l="1"/>
  <c r="M179" i="1"/>
  <c r="L179" i="1"/>
  <c r="K179" i="1"/>
  <c r="D289" i="1"/>
  <c r="E289" i="1" s="1"/>
  <c r="C290" i="1"/>
  <c r="H289" i="1"/>
  <c r="I289" i="1" s="1"/>
  <c r="G290" i="1"/>
  <c r="N179" i="1" l="1"/>
  <c r="J180" i="1"/>
  <c r="K180" i="1" s="1"/>
  <c r="D290" i="1"/>
  <c r="E290" i="1" s="1"/>
  <c r="C291" i="1"/>
  <c r="H290" i="1"/>
  <c r="I290" i="1" s="1"/>
  <c r="G291" i="1"/>
  <c r="M180" i="1" l="1"/>
  <c r="L180" i="1"/>
  <c r="H291" i="1"/>
  <c r="I291" i="1" s="1"/>
  <c r="G292" i="1"/>
  <c r="D291" i="1"/>
  <c r="E291" i="1" s="1"/>
  <c r="C292" i="1"/>
  <c r="N180" i="1" l="1"/>
  <c r="J181" i="1"/>
  <c r="K181" i="1" s="1"/>
  <c r="G293" i="1"/>
  <c r="H292" i="1"/>
  <c r="I292" i="1" s="1"/>
  <c r="C293" i="1"/>
  <c r="D292" i="1"/>
  <c r="E292" i="1" s="1"/>
  <c r="M181" i="1" l="1"/>
  <c r="L181" i="1"/>
  <c r="C294" i="1"/>
  <c r="D293" i="1"/>
  <c r="E293" i="1" s="1"/>
  <c r="G294" i="1"/>
  <c r="H293" i="1"/>
  <c r="I293" i="1" s="1"/>
  <c r="N181" i="1" l="1"/>
  <c r="J182" i="1"/>
  <c r="K182" i="1" s="1"/>
  <c r="H294" i="1"/>
  <c r="I294" i="1" s="1"/>
  <c r="G295" i="1"/>
  <c r="C295" i="1"/>
  <c r="D294" i="1"/>
  <c r="E294" i="1" s="1"/>
  <c r="M182" i="1" l="1"/>
  <c r="L182" i="1"/>
  <c r="G296" i="1"/>
  <c r="H295" i="1"/>
  <c r="I295" i="1" s="1"/>
  <c r="D295" i="1"/>
  <c r="E295" i="1" s="1"/>
  <c r="C296" i="1"/>
  <c r="N182" i="1" l="1"/>
  <c r="J183" i="1"/>
  <c r="K183" i="1" s="1"/>
  <c r="D296" i="1"/>
  <c r="E296" i="1" s="1"/>
  <c r="C297" i="1"/>
  <c r="G297" i="1"/>
  <c r="H296" i="1"/>
  <c r="I296" i="1" s="1"/>
  <c r="L183" i="1" l="1"/>
  <c r="J184" i="1" s="1"/>
  <c r="L184" i="1" s="1"/>
  <c r="M183" i="1"/>
  <c r="D297" i="1"/>
  <c r="E297" i="1" s="1"/>
  <c r="C298" i="1"/>
  <c r="H297" i="1"/>
  <c r="I297" i="1" s="1"/>
  <c r="G298" i="1"/>
  <c r="N183" i="1" l="1"/>
  <c r="M184" i="1"/>
  <c r="N184" i="1" s="1"/>
  <c r="K184" i="1"/>
  <c r="J185" i="1" s="1"/>
  <c r="G299" i="1"/>
  <c r="H298" i="1"/>
  <c r="I298" i="1" s="1"/>
  <c r="C299" i="1"/>
  <c r="D298" i="1"/>
  <c r="E298" i="1" s="1"/>
  <c r="M185" i="1" l="1"/>
  <c r="K185" i="1"/>
  <c r="L185" i="1"/>
  <c r="D299" i="1"/>
  <c r="E299" i="1" s="1"/>
  <c r="C300" i="1"/>
  <c r="H299" i="1"/>
  <c r="I299" i="1" s="1"/>
  <c r="G300" i="1"/>
  <c r="N185" i="1" l="1"/>
  <c r="J186" i="1"/>
  <c r="D300" i="1"/>
  <c r="E300" i="1" s="1"/>
  <c r="C301" i="1"/>
  <c r="G301" i="1"/>
  <c r="H300" i="1"/>
  <c r="I300" i="1" s="1"/>
  <c r="K186" i="1" l="1"/>
  <c r="L186" i="1"/>
  <c r="M186" i="1"/>
  <c r="C302" i="1"/>
  <c r="D301" i="1"/>
  <c r="E301" i="1" s="1"/>
  <c r="H301" i="1"/>
  <c r="I301" i="1" s="1"/>
  <c r="G302" i="1"/>
  <c r="J187" i="1" l="1"/>
  <c r="L187" i="1" s="1"/>
  <c r="N186" i="1"/>
  <c r="C303" i="1"/>
  <c r="D302" i="1"/>
  <c r="E302" i="1" s="1"/>
  <c r="G303" i="1"/>
  <c r="H302" i="1"/>
  <c r="I302" i="1" s="1"/>
  <c r="K187" i="1" l="1"/>
  <c r="J188" i="1" s="1"/>
  <c r="M187" i="1"/>
  <c r="N187" i="1" s="1"/>
  <c r="G304" i="1"/>
  <c r="H303" i="1"/>
  <c r="I303" i="1" s="1"/>
  <c r="C304" i="1"/>
  <c r="D303" i="1"/>
  <c r="E303" i="1" s="1"/>
  <c r="M188" i="1" l="1"/>
  <c r="K188" i="1"/>
  <c r="L188" i="1"/>
  <c r="D304" i="1"/>
  <c r="E304" i="1" s="1"/>
  <c r="C305" i="1"/>
  <c r="H304" i="1"/>
  <c r="I304" i="1" s="1"/>
  <c r="G305" i="1"/>
  <c r="J189" i="1" l="1"/>
  <c r="K189" i="1" s="1"/>
  <c r="N188" i="1"/>
  <c r="C306" i="1"/>
  <c r="D305" i="1"/>
  <c r="E305" i="1" s="1"/>
  <c r="H305" i="1"/>
  <c r="I305" i="1" s="1"/>
  <c r="G306" i="1"/>
  <c r="M189" i="1" l="1"/>
  <c r="L189" i="1"/>
  <c r="J190" i="1" s="1"/>
  <c r="M190" i="1" s="1"/>
  <c r="G307" i="1"/>
  <c r="H306" i="1"/>
  <c r="I306" i="1" s="1"/>
  <c r="D306" i="1"/>
  <c r="E306" i="1" s="1"/>
  <c r="C307" i="1"/>
  <c r="N189" i="1" l="1"/>
  <c r="K190" i="1"/>
  <c r="L190" i="1"/>
  <c r="N190" i="1" s="1"/>
  <c r="H307" i="1"/>
  <c r="I307" i="1" s="1"/>
  <c r="G308" i="1"/>
  <c r="C308" i="1"/>
  <c r="D307" i="1"/>
  <c r="E307" i="1" s="1"/>
  <c r="J191" i="1" l="1"/>
  <c r="K191" i="1" s="1"/>
  <c r="C309" i="1"/>
  <c r="D308" i="1"/>
  <c r="E308" i="1" s="1"/>
  <c r="G309" i="1"/>
  <c r="H308" i="1"/>
  <c r="I308" i="1" s="1"/>
  <c r="L191" i="1" l="1"/>
  <c r="M191" i="1"/>
  <c r="H309" i="1"/>
  <c r="I309" i="1" s="1"/>
  <c r="G310" i="1"/>
  <c r="C310" i="1"/>
  <c r="D309" i="1"/>
  <c r="E309" i="1" s="1"/>
  <c r="N191" i="1" l="1"/>
  <c r="J192" i="1"/>
  <c r="G311" i="1"/>
  <c r="H310" i="1"/>
  <c r="I310" i="1" s="1"/>
  <c r="C311" i="1"/>
  <c r="D310" i="1"/>
  <c r="E310" i="1" s="1"/>
  <c r="K192" i="1" l="1"/>
  <c r="L192" i="1"/>
  <c r="M192" i="1"/>
  <c r="C312" i="1"/>
  <c r="D311" i="1"/>
  <c r="E311" i="1" s="1"/>
  <c r="G312" i="1"/>
  <c r="H311" i="1"/>
  <c r="I311" i="1" s="1"/>
  <c r="J193" i="1" l="1"/>
  <c r="K193" i="1" s="1"/>
  <c r="N192" i="1"/>
  <c r="G313" i="1"/>
  <c r="H312" i="1"/>
  <c r="I312" i="1" s="1"/>
  <c r="D312" i="1"/>
  <c r="E312" i="1" s="1"/>
  <c r="C313" i="1"/>
  <c r="M193" i="1" l="1"/>
  <c r="L193" i="1"/>
  <c r="J194" i="1" s="1"/>
  <c r="D313" i="1"/>
  <c r="E313" i="1" s="1"/>
  <c r="C314" i="1"/>
  <c r="H313" i="1"/>
  <c r="I313" i="1" s="1"/>
  <c r="G314" i="1"/>
  <c r="M194" i="1" l="1"/>
  <c r="K194" i="1"/>
  <c r="L194" i="1"/>
  <c r="N193" i="1"/>
  <c r="D314" i="1"/>
  <c r="E314" i="1" s="1"/>
  <c r="C315" i="1"/>
  <c r="H314" i="1"/>
  <c r="I314" i="1" s="1"/>
  <c r="G315" i="1"/>
  <c r="J195" i="1" l="1"/>
  <c r="N194" i="1"/>
  <c r="D315" i="1"/>
  <c r="E315" i="1" s="1"/>
  <c r="C316" i="1"/>
  <c r="G316" i="1"/>
  <c r="H315" i="1"/>
  <c r="I315" i="1" s="1"/>
  <c r="K195" i="1" l="1"/>
  <c r="M195" i="1"/>
  <c r="L195" i="1"/>
  <c r="G317" i="1"/>
  <c r="H316" i="1"/>
  <c r="I316" i="1" s="1"/>
  <c r="D316" i="1"/>
  <c r="E316" i="1" s="1"/>
  <c r="C317" i="1"/>
  <c r="N195" i="1" l="1"/>
  <c r="J196" i="1"/>
  <c r="C318" i="1"/>
  <c r="D317" i="1"/>
  <c r="E317" i="1" s="1"/>
  <c r="G318" i="1"/>
  <c r="H317" i="1"/>
  <c r="I317" i="1" s="1"/>
  <c r="K196" i="1" l="1"/>
  <c r="M196" i="1"/>
  <c r="L196" i="1"/>
  <c r="H318" i="1"/>
  <c r="I318" i="1" s="1"/>
  <c r="G319" i="1"/>
  <c r="D318" i="1"/>
  <c r="E318" i="1" s="1"/>
  <c r="C319" i="1"/>
  <c r="N196" i="1" l="1"/>
  <c r="J197" i="1"/>
  <c r="G320" i="1"/>
  <c r="H319" i="1"/>
  <c r="I319" i="1" s="1"/>
  <c r="C320" i="1"/>
  <c r="D319" i="1"/>
  <c r="E319" i="1" s="1"/>
  <c r="M197" i="1" l="1"/>
  <c r="L197" i="1"/>
  <c r="K197" i="1"/>
  <c r="C321" i="1"/>
  <c r="D320" i="1"/>
  <c r="E320" i="1" s="1"/>
  <c r="H320" i="1"/>
  <c r="I320" i="1" s="1"/>
  <c r="G321" i="1"/>
  <c r="N197" i="1" l="1"/>
  <c r="J198" i="1"/>
  <c r="M198" i="1" s="1"/>
  <c r="C322" i="1"/>
  <c r="D321" i="1"/>
  <c r="E321" i="1" s="1"/>
  <c r="G322" i="1"/>
  <c r="H321" i="1"/>
  <c r="I321" i="1" s="1"/>
  <c r="K198" i="1" l="1"/>
  <c r="L198" i="1"/>
  <c r="N198" i="1" s="1"/>
  <c r="D322" i="1"/>
  <c r="E322" i="1" s="1"/>
  <c r="C323" i="1"/>
  <c r="H322" i="1"/>
  <c r="I322" i="1" s="1"/>
  <c r="G323" i="1"/>
  <c r="J199" i="1" l="1"/>
  <c r="L199" i="1" s="1"/>
  <c r="C324" i="1"/>
  <c r="D323" i="1"/>
  <c r="E323" i="1" s="1"/>
  <c r="G324" i="1"/>
  <c r="H323" i="1"/>
  <c r="I323" i="1" s="1"/>
  <c r="M199" i="1" l="1"/>
  <c r="N199" i="1" s="1"/>
  <c r="K199" i="1"/>
  <c r="J200" i="1" s="1"/>
  <c r="K200" i="1" s="1"/>
  <c r="C325" i="1"/>
  <c r="D324" i="1"/>
  <c r="E324" i="1" s="1"/>
  <c r="H324" i="1"/>
  <c r="I324" i="1" s="1"/>
  <c r="G325" i="1"/>
  <c r="M200" i="1" l="1"/>
  <c r="L200" i="1"/>
  <c r="J201" i="1" s="1"/>
  <c r="C326" i="1"/>
  <c r="D325" i="1"/>
  <c r="E325" i="1" s="1"/>
  <c r="H325" i="1"/>
  <c r="I325" i="1" s="1"/>
  <c r="G326" i="1"/>
  <c r="N200" i="1" l="1"/>
  <c r="K201" i="1"/>
  <c r="L201" i="1"/>
  <c r="M201" i="1"/>
  <c r="G327" i="1"/>
  <c r="H326" i="1"/>
  <c r="I326" i="1" s="1"/>
  <c r="C327" i="1"/>
  <c r="D326" i="1"/>
  <c r="E326" i="1" s="1"/>
  <c r="N201" i="1" l="1"/>
  <c r="J202" i="1"/>
  <c r="M202" i="1" s="1"/>
  <c r="C328" i="1"/>
  <c r="D327" i="1"/>
  <c r="E327" i="1" s="1"/>
  <c r="G328" i="1"/>
  <c r="H327" i="1"/>
  <c r="I327" i="1" s="1"/>
  <c r="K202" i="1" l="1"/>
  <c r="L202" i="1"/>
  <c r="N202" i="1" s="1"/>
  <c r="G329" i="1"/>
  <c r="H328" i="1"/>
  <c r="I328" i="1" s="1"/>
  <c r="D328" i="1"/>
  <c r="E328" i="1" s="1"/>
  <c r="C329" i="1"/>
  <c r="J203" i="1" l="1"/>
  <c r="C330" i="1"/>
  <c r="D329" i="1"/>
  <c r="E329" i="1" s="1"/>
  <c r="G330" i="1"/>
  <c r="H329" i="1"/>
  <c r="I329" i="1" s="1"/>
  <c r="M203" i="1" l="1"/>
  <c r="K203" i="1"/>
  <c r="L203" i="1"/>
  <c r="G331" i="1"/>
  <c r="H330" i="1"/>
  <c r="I330" i="1" s="1"/>
  <c r="C331" i="1"/>
  <c r="D330" i="1"/>
  <c r="E330" i="1" s="1"/>
  <c r="N203" i="1" l="1"/>
  <c r="J204" i="1"/>
  <c r="K204" i="1" s="1"/>
  <c r="C332" i="1"/>
  <c r="D331" i="1"/>
  <c r="E331" i="1" s="1"/>
  <c r="G332" i="1"/>
  <c r="H331" i="1"/>
  <c r="I331" i="1" s="1"/>
  <c r="M204" i="1" l="1"/>
  <c r="L204" i="1"/>
  <c r="J205" i="1" s="1"/>
  <c r="H332" i="1"/>
  <c r="I332" i="1" s="1"/>
  <c r="G333" i="1"/>
  <c r="C333" i="1"/>
  <c r="D332" i="1"/>
  <c r="E332" i="1" s="1"/>
  <c r="K205" i="1" l="1"/>
  <c r="M205" i="1"/>
  <c r="L205" i="1"/>
  <c r="N204" i="1"/>
  <c r="C334" i="1"/>
  <c r="D333" i="1"/>
  <c r="E333" i="1" s="1"/>
  <c r="G334" i="1"/>
  <c r="H333" i="1"/>
  <c r="I333" i="1" s="1"/>
  <c r="N205" i="1" l="1"/>
  <c r="J206" i="1"/>
  <c r="G335" i="1"/>
  <c r="H334" i="1"/>
  <c r="I334" i="1" s="1"/>
  <c r="C335" i="1"/>
  <c r="D334" i="1"/>
  <c r="E334" i="1" s="1"/>
  <c r="K206" i="1" l="1"/>
  <c r="L206" i="1"/>
  <c r="M206" i="1"/>
  <c r="G336" i="1"/>
  <c r="H335" i="1"/>
  <c r="I335" i="1" s="1"/>
  <c r="C336" i="1"/>
  <c r="D335" i="1"/>
  <c r="E335" i="1" s="1"/>
  <c r="N206" i="1" l="1"/>
  <c r="J207" i="1"/>
  <c r="K207" i="1" s="1"/>
  <c r="G337" i="1"/>
  <c r="H336" i="1"/>
  <c r="I336" i="1" s="1"/>
  <c r="C337" i="1"/>
  <c r="D336" i="1"/>
  <c r="E336" i="1" s="1"/>
  <c r="L207" i="1" l="1"/>
  <c r="J208" i="1" s="1"/>
  <c r="M207" i="1"/>
  <c r="C338" i="1"/>
  <c r="D337" i="1"/>
  <c r="E337" i="1" s="1"/>
  <c r="G338" i="1"/>
  <c r="H337" i="1"/>
  <c r="I337" i="1" s="1"/>
  <c r="L208" i="1" l="1"/>
  <c r="M208" i="1"/>
  <c r="K208" i="1"/>
  <c r="N207" i="1"/>
  <c r="H338" i="1"/>
  <c r="I338" i="1" s="1"/>
  <c r="G339" i="1"/>
  <c r="C339" i="1"/>
  <c r="D338" i="1"/>
  <c r="E338" i="1" s="1"/>
  <c r="J209" i="1" l="1"/>
  <c r="M209" i="1" s="1"/>
  <c r="N208" i="1"/>
  <c r="D339" i="1"/>
  <c r="E339" i="1" s="1"/>
  <c r="C340" i="1"/>
  <c r="H339" i="1"/>
  <c r="I339" i="1" s="1"/>
  <c r="G340" i="1"/>
  <c r="K209" i="1" l="1"/>
  <c r="L209" i="1"/>
  <c r="N209" i="1" s="1"/>
  <c r="D340" i="1"/>
  <c r="E340" i="1" s="1"/>
  <c r="C341" i="1"/>
  <c r="G341" i="1"/>
  <c r="H340" i="1"/>
  <c r="I340" i="1" s="1"/>
  <c r="J210" i="1" l="1"/>
  <c r="M210" i="1" s="1"/>
  <c r="G342" i="1"/>
  <c r="H341" i="1"/>
  <c r="I341" i="1" s="1"/>
  <c r="D341" i="1"/>
  <c r="E341" i="1" s="1"/>
  <c r="C342" i="1"/>
  <c r="K210" i="1" l="1"/>
  <c r="L210" i="1"/>
  <c r="N210" i="1" s="1"/>
  <c r="G343" i="1"/>
  <c r="H342" i="1"/>
  <c r="I342" i="1" s="1"/>
  <c r="C343" i="1"/>
  <c r="D342" i="1"/>
  <c r="E342" i="1" s="1"/>
  <c r="J211" i="1" l="1"/>
  <c r="K211" i="1" s="1"/>
  <c r="C344" i="1"/>
  <c r="D343" i="1"/>
  <c r="E343" i="1" s="1"/>
  <c r="G344" i="1"/>
  <c r="H343" i="1"/>
  <c r="I343" i="1" s="1"/>
  <c r="L211" i="1" l="1"/>
  <c r="J212" i="1" s="1"/>
  <c r="K212" i="1" s="1"/>
  <c r="M211" i="1"/>
  <c r="G345" i="1"/>
  <c r="H344" i="1"/>
  <c r="I344" i="1" s="1"/>
  <c r="C345" i="1"/>
  <c r="D344" i="1"/>
  <c r="E344" i="1" s="1"/>
  <c r="L212" i="1" l="1"/>
  <c r="J213" i="1" s="1"/>
  <c r="L213" i="1" s="1"/>
  <c r="M212" i="1"/>
  <c r="N211" i="1"/>
  <c r="C346" i="1"/>
  <c r="D345" i="1"/>
  <c r="E345" i="1" s="1"/>
  <c r="H345" i="1"/>
  <c r="I345" i="1" s="1"/>
  <c r="G346" i="1"/>
  <c r="N212" i="1" l="1"/>
  <c r="K213" i="1"/>
  <c r="J214" i="1" s="1"/>
  <c r="K214" i="1" s="1"/>
  <c r="M213" i="1"/>
  <c r="N213" i="1" s="1"/>
  <c r="G347" i="1"/>
  <c r="H346" i="1"/>
  <c r="I346" i="1" s="1"/>
  <c r="C347" i="1"/>
  <c r="D346" i="1"/>
  <c r="E346" i="1" s="1"/>
  <c r="M214" i="1" l="1"/>
  <c r="L214" i="1"/>
  <c r="J215" i="1" s="1"/>
  <c r="M215" i="1" s="1"/>
  <c r="C348" i="1"/>
  <c r="D347" i="1"/>
  <c r="E347" i="1" s="1"/>
  <c r="G348" i="1"/>
  <c r="H347" i="1"/>
  <c r="I347" i="1" s="1"/>
  <c r="K215" i="1" l="1"/>
  <c r="L215" i="1"/>
  <c r="N215" i="1" s="1"/>
  <c r="N214" i="1"/>
  <c r="G349" i="1"/>
  <c r="H348" i="1"/>
  <c r="I348" i="1" s="1"/>
  <c r="C349" i="1"/>
  <c r="D348" i="1"/>
  <c r="E348" i="1" s="1"/>
  <c r="J216" i="1" l="1"/>
  <c r="K216" i="1" s="1"/>
  <c r="D349" i="1"/>
  <c r="E349" i="1" s="1"/>
  <c r="C350" i="1"/>
  <c r="G350" i="1"/>
  <c r="H349" i="1"/>
  <c r="I349" i="1" s="1"/>
  <c r="L216" i="1" l="1"/>
  <c r="J217" i="1" s="1"/>
  <c r="M217" i="1" s="1"/>
  <c r="M216" i="1"/>
  <c r="C351" i="1"/>
  <c r="D350" i="1"/>
  <c r="E350" i="1" s="1"/>
  <c r="G351" i="1"/>
  <c r="H350" i="1"/>
  <c r="I350" i="1" s="1"/>
  <c r="N216" i="1" l="1"/>
  <c r="K217" i="1"/>
  <c r="L217" i="1"/>
  <c r="N217" i="1" s="1"/>
  <c r="C352" i="1"/>
  <c r="D351" i="1"/>
  <c r="E351" i="1" s="1"/>
  <c r="G352" i="1"/>
  <c r="H351" i="1"/>
  <c r="I351" i="1" s="1"/>
  <c r="J218" i="1" l="1"/>
  <c r="M218" i="1" s="1"/>
  <c r="G353" i="1"/>
  <c r="H352" i="1"/>
  <c r="I352" i="1" s="1"/>
  <c r="D352" i="1"/>
  <c r="E352" i="1" s="1"/>
  <c r="C353" i="1"/>
  <c r="K218" i="1" l="1"/>
  <c r="L218" i="1"/>
  <c r="N218" i="1" s="1"/>
  <c r="C354" i="1"/>
  <c r="D353" i="1"/>
  <c r="E353" i="1" s="1"/>
  <c r="G354" i="1"/>
  <c r="H353" i="1"/>
  <c r="I353" i="1" s="1"/>
  <c r="J219" i="1" l="1"/>
  <c r="C355" i="1"/>
  <c r="D354" i="1"/>
  <c r="E354" i="1" s="1"/>
  <c r="H354" i="1"/>
  <c r="I354" i="1" s="1"/>
  <c r="G355" i="1"/>
  <c r="M219" i="1" l="1"/>
  <c r="K219" i="1"/>
  <c r="L219" i="1"/>
  <c r="C356" i="1"/>
  <c r="D355" i="1"/>
  <c r="E355" i="1" s="1"/>
  <c r="G356" i="1"/>
  <c r="H355" i="1"/>
  <c r="I355" i="1" s="1"/>
  <c r="J220" i="1" l="1"/>
  <c r="N219" i="1"/>
  <c r="H356" i="1"/>
  <c r="I356" i="1" s="1"/>
  <c r="G357" i="1"/>
  <c r="C357" i="1"/>
  <c r="D356" i="1"/>
  <c r="E356" i="1" s="1"/>
  <c r="K220" i="1" l="1"/>
  <c r="L220" i="1"/>
  <c r="M220" i="1"/>
  <c r="C358" i="1"/>
  <c r="D357" i="1"/>
  <c r="E357" i="1" s="1"/>
  <c r="H357" i="1"/>
  <c r="I357" i="1" s="1"/>
  <c r="G358" i="1"/>
  <c r="N220" i="1" l="1"/>
  <c r="J221" i="1"/>
  <c r="C359" i="1"/>
  <c r="D358" i="1"/>
  <c r="E358" i="1" s="1"/>
  <c r="H358" i="1"/>
  <c r="I358" i="1" s="1"/>
  <c r="G359" i="1"/>
  <c r="L221" i="1" l="1"/>
  <c r="K221" i="1"/>
  <c r="M221" i="1"/>
  <c r="D359" i="1"/>
  <c r="E359" i="1" s="1"/>
  <c r="C360" i="1"/>
  <c r="H359" i="1"/>
  <c r="I359" i="1" s="1"/>
  <c r="G360" i="1"/>
  <c r="N221" i="1" l="1"/>
  <c r="J222" i="1"/>
  <c r="K222" i="1" s="1"/>
  <c r="C361" i="1"/>
  <c r="D360" i="1"/>
  <c r="E360" i="1" s="1"/>
  <c r="H360" i="1"/>
  <c r="I360" i="1" s="1"/>
  <c r="G361" i="1"/>
  <c r="M222" i="1" l="1"/>
  <c r="L222" i="1"/>
  <c r="D361" i="1"/>
  <c r="E361" i="1" s="1"/>
  <c r="C362" i="1"/>
  <c r="G362" i="1"/>
  <c r="H361" i="1"/>
  <c r="I361" i="1" s="1"/>
  <c r="N222" i="1" l="1"/>
  <c r="J223" i="1"/>
  <c r="L223" i="1" s="1"/>
  <c r="C363" i="1"/>
  <c r="D362" i="1"/>
  <c r="E362" i="1" s="1"/>
  <c r="H362" i="1"/>
  <c r="I362" i="1" s="1"/>
  <c r="G363" i="1"/>
  <c r="M223" i="1" l="1"/>
  <c r="N223" i="1" s="1"/>
  <c r="K223" i="1"/>
  <c r="J224" i="1" s="1"/>
  <c r="K224" i="1" s="1"/>
  <c r="H363" i="1"/>
  <c r="I363" i="1" s="1"/>
  <c r="G364" i="1"/>
  <c r="C364" i="1"/>
  <c r="D363" i="1"/>
  <c r="E363" i="1" s="1"/>
  <c r="M224" i="1" l="1"/>
  <c r="L224" i="1"/>
  <c r="J225" i="1" s="1"/>
  <c r="K225" i="1" s="1"/>
  <c r="C365" i="1"/>
  <c r="D364" i="1"/>
  <c r="E364" i="1" s="1"/>
  <c r="H364" i="1"/>
  <c r="I364" i="1" s="1"/>
  <c r="G365" i="1"/>
  <c r="N224" i="1" l="1"/>
  <c r="M225" i="1"/>
  <c r="L225" i="1"/>
  <c r="J226" i="1" s="1"/>
  <c r="D365" i="1"/>
  <c r="E365" i="1" s="1"/>
  <c r="C366" i="1"/>
  <c r="H365" i="1"/>
  <c r="I365" i="1" s="1"/>
  <c r="G366" i="1"/>
  <c r="N225" i="1" l="1"/>
  <c r="K226" i="1"/>
  <c r="M226" i="1"/>
  <c r="L226" i="1"/>
  <c r="D366" i="1"/>
  <c r="E366" i="1" s="1"/>
  <c r="C367" i="1"/>
  <c r="H366" i="1"/>
  <c r="I366" i="1" s="1"/>
  <c r="G367" i="1"/>
  <c r="J227" i="1" l="1"/>
  <c r="N226" i="1"/>
  <c r="H367" i="1"/>
  <c r="I367" i="1" s="1"/>
  <c r="G368" i="1"/>
  <c r="C368" i="1"/>
  <c r="D367" i="1"/>
  <c r="E367" i="1" s="1"/>
  <c r="M227" i="1" l="1"/>
  <c r="K227" i="1"/>
  <c r="L227" i="1"/>
  <c r="D368" i="1"/>
  <c r="E368" i="1" s="1"/>
  <c r="C369" i="1"/>
  <c r="G369" i="1"/>
  <c r="H368" i="1"/>
  <c r="I368" i="1" s="1"/>
  <c r="N227" i="1" l="1"/>
  <c r="J228" i="1"/>
  <c r="H369" i="1"/>
  <c r="I369" i="1" s="1"/>
  <c r="G370" i="1"/>
  <c r="H370" i="1" s="1"/>
  <c r="C370" i="1"/>
  <c r="D370" i="1" s="1"/>
  <c r="D369" i="1"/>
  <c r="E369" i="1" s="1"/>
  <c r="M228" i="1" l="1"/>
  <c r="K228" i="1"/>
  <c r="L228" i="1"/>
  <c r="E370" i="1"/>
  <c r="E9" i="1" s="1"/>
  <c r="D9" i="1"/>
  <c r="I370" i="1"/>
  <c r="I9" i="1" s="1"/>
  <c r="C17" i="4" s="1"/>
  <c r="H9" i="1"/>
  <c r="N228" i="1" l="1"/>
  <c r="J229" i="1"/>
  <c r="K229" i="1" s="1"/>
  <c r="L229" i="1" l="1"/>
  <c r="J230" i="1" s="1"/>
  <c r="M229" i="1"/>
  <c r="N229" i="1" l="1"/>
  <c r="M230" i="1"/>
  <c r="K230" i="1"/>
  <c r="L230" i="1"/>
  <c r="N230" i="1" l="1"/>
  <c r="J231" i="1"/>
  <c r="M231" i="1" l="1"/>
  <c r="L231" i="1"/>
  <c r="K231" i="1"/>
  <c r="N231" i="1" l="1"/>
  <c r="J232" i="1"/>
  <c r="K232" i="1" s="1"/>
  <c r="L232" i="1" l="1"/>
  <c r="J233" i="1" s="1"/>
  <c r="M232" i="1"/>
  <c r="N232" i="1" l="1"/>
  <c r="K233" i="1"/>
  <c r="L233" i="1"/>
  <c r="M233" i="1"/>
  <c r="J234" i="1" l="1"/>
  <c r="N233" i="1"/>
  <c r="M234" i="1" l="1"/>
  <c r="K234" i="1"/>
  <c r="L234" i="1"/>
  <c r="N234" i="1" l="1"/>
  <c r="J235" i="1"/>
  <c r="L235" i="1" l="1"/>
  <c r="M235" i="1"/>
  <c r="K235" i="1"/>
  <c r="J236" i="1" l="1"/>
  <c r="K236" i="1" s="1"/>
  <c r="N235" i="1"/>
  <c r="L236" i="1" l="1"/>
  <c r="J237" i="1" s="1"/>
  <c r="M236" i="1"/>
  <c r="N236" i="1" l="1"/>
  <c r="M237" i="1"/>
  <c r="K237" i="1"/>
  <c r="L237" i="1"/>
  <c r="N237" i="1" l="1"/>
  <c r="J238" i="1"/>
  <c r="L238" i="1" l="1"/>
  <c r="K238" i="1"/>
  <c r="M238" i="1"/>
  <c r="J239" i="1" l="1"/>
  <c r="M239" i="1" s="1"/>
  <c r="N238" i="1"/>
  <c r="L239" i="1" l="1"/>
  <c r="N239" i="1" s="1"/>
  <c r="K239" i="1"/>
  <c r="J240" i="1" l="1"/>
  <c r="K240" i="1" s="1"/>
  <c r="M240" i="1" l="1"/>
  <c r="L240" i="1"/>
  <c r="N240" i="1" l="1"/>
  <c r="J241" i="1"/>
  <c r="L241" i="1" s="1"/>
  <c r="K241" i="1" l="1"/>
  <c r="J242" i="1" s="1"/>
  <c r="L242" i="1" s="1"/>
  <c r="M241" i="1"/>
  <c r="N241" i="1" s="1"/>
  <c r="M242" i="1" l="1"/>
  <c r="N242" i="1" s="1"/>
  <c r="K242" i="1"/>
  <c r="J243" i="1" s="1"/>
  <c r="L243" i="1" l="1"/>
  <c r="M243" i="1"/>
  <c r="K243" i="1"/>
  <c r="J244" i="1" l="1"/>
  <c r="L244" i="1" s="1"/>
  <c r="N243" i="1"/>
  <c r="K244" i="1" l="1"/>
  <c r="J245" i="1" s="1"/>
  <c r="K245" i="1" s="1"/>
  <c r="M244" i="1"/>
  <c r="N244" i="1" s="1"/>
  <c r="M245" i="1" l="1"/>
  <c r="L245" i="1"/>
  <c r="J246" i="1" s="1"/>
  <c r="N245" i="1" l="1"/>
  <c r="M246" i="1"/>
  <c r="L246" i="1"/>
  <c r="K246" i="1"/>
  <c r="N246" i="1" l="1"/>
  <c r="J247" i="1"/>
  <c r="K247" i="1" s="1"/>
  <c r="M247" i="1" l="1"/>
  <c r="L247" i="1"/>
  <c r="N247" i="1" l="1"/>
  <c r="J248" i="1"/>
  <c r="L248" i="1" s="1"/>
  <c r="M248" i="1" l="1"/>
  <c r="N248" i="1" s="1"/>
  <c r="K248" i="1"/>
  <c r="J249" i="1" s="1"/>
  <c r="K249" i="1" s="1"/>
  <c r="L249" i="1" l="1"/>
  <c r="J250" i="1" s="1"/>
  <c r="M249" i="1"/>
  <c r="N249" i="1" l="1"/>
  <c r="K250" i="1"/>
  <c r="M250" i="1"/>
  <c r="L250" i="1"/>
  <c r="J251" i="1" l="1"/>
  <c r="N250" i="1"/>
  <c r="L251" i="1" l="1"/>
  <c r="K251" i="1"/>
  <c r="M251" i="1"/>
  <c r="J252" i="1" l="1"/>
  <c r="L252" i="1" s="1"/>
  <c r="N251" i="1"/>
  <c r="M252" i="1" l="1"/>
  <c r="N252" i="1" s="1"/>
  <c r="K252" i="1"/>
  <c r="J253" i="1" s="1"/>
  <c r="M253" i="1" s="1"/>
  <c r="L253" i="1" l="1"/>
  <c r="N253" i="1" s="1"/>
  <c r="K253" i="1"/>
  <c r="J254" i="1" l="1"/>
  <c r="L254" i="1" s="1"/>
  <c r="M254" i="1" l="1"/>
  <c r="N254" i="1" s="1"/>
  <c r="K254" i="1"/>
  <c r="J255" i="1" s="1"/>
  <c r="M255" i="1" s="1"/>
  <c r="K255" i="1" l="1"/>
  <c r="L255" i="1"/>
  <c r="N255" i="1" s="1"/>
  <c r="J256" i="1" l="1"/>
  <c r="L256" i="1" s="1"/>
  <c r="M256" i="1" l="1"/>
  <c r="N256" i="1" s="1"/>
  <c r="K256" i="1"/>
  <c r="J257" i="1" s="1"/>
  <c r="K257" i="1" s="1"/>
  <c r="M257" i="1" l="1"/>
  <c r="L257" i="1"/>
  <c r="J258" i="1" s="1"/>
  <c r="K258" i="1" s="1"/>
  <c r="M258" i="1" l="1"/>
  <c r="L258" i="1"/>
  <c r="J259" i="1" s="1"/>
  <c r="M259" i="1" s="1"/>
  <c r="N257" i="1"/>
  <c r="K259" i="1" l="1"/>
  <c r="L259" i="1"/>
  <c r="N259" i="1" s="1"/>
  <c r="N258" i="1"/>
  <c r="J260" i="1" l="1"/>
  <c r="M260" i="1" s="1"/>
  <c r="K260" i="1" l="1"/>
  <c r="L260" i="1"/>
  <c r="J261" i="1" l="1"/>
  <c r="M261" i="1" s="1"/>
  <c r="N260" i="1"/>
  <c r="L261" i="1" l="1"/>
  <c r="N261" i="1" s="1"/>
  <c r="K261" i="1"/>
  <c r="J262" i="1" l="1"/>
  <c r="M262" i="1" s="1"/>
  <c r="K262" i="1" l="1"/>
  <c r="L262" i="1"/>
  <c r="J263" i="1" s="1"/>
  <c r="M263" i="1" s="1"/>
  <c r="N262" i="1" l="1"/>
  <c r="L263" i="1"/>
  <c r="N263" i="1" s="1"/>
  <c r="K263" i="1"/>
  <c r="J264" i="1" l="1"/>
  <c r="L264" i="1" s="1"/>
  <c r="M264" i="1" l="1"/>
  <c r="N264" i="1" s="1"/>
  <c r="K264" i="1"/>
  <c r="J265" i="1" s="1"/>
  <c r="M265" i="1" l="1"/>
  <c r="K265" i="1"/>
  <c r="L265" i="1"/>
  <c r="N265" i="1" l="1"/>
  <c r="J266" i="1"/>
  <c r="K266" i="1" s="1"/>
  <c r="M266" i="1" l="1"/>
  <c r="L266" i="1"/>
  <c r="N266" i="1" l="1"/>
  <c r="J267" i="1"/>
  <c r="M267" i="1" s="1"/>
  <c r="L267" i="1" l="1"/>
  <c r="N267" i="1" s="1"/>
  <c r="K267" i="1"/>
  <c r="J268" i="1" l="1"/>
  <c r="K268" i="1" s="1"/>
  <c r="M268" i="1" l="1"/>
  <c r="L268" i="1"/>
  <c r="N268" i="1" l="1"/>
  <c r="J269" i="1"/>
  <c r="L269" i="1" s="1"/>
  <c r="M269" i="1" l="1"/>
  <c r="N269" i="1" s="1"/>
  <c r="K269" i="1"/>
  <c r="J270" i="1" s="1"/>
  <c r="L270" i="1" s="1"/>
  <c r="M270" i="1" l="1"/>
  <c r="N270" i="1" s="1"/>
  <c r="K270" i="1"/>
  <c r="J271" i="1" s="1"/>
  <c r="M271" i="1" s="1"/>
  <c r="L271" i="1" l="1"/>
  <c r="N271" i="1" s="1"/>
  <c r="K271" i="1"/>
  <c r="J272" i="1" l="1"/>
  <c r="K272" i="1" s="1"/>
  <c r="L272" i="1" l="1"/>
  <c r="J273" i="1" s="1"/>
  <c r="L273" i="1" s="1"/>
  <c r="M272" i="1"/>
  <c r="N272" i="1" l="1"/>
  <c r="K273" i="1"/>
  <c r="J274" i="1" s="1"/>
  <c r="M274" i="1" s="1"/>
  <c r="M273" i="1"/>
  <c r="N273" i="1" s="1"/>
  <c r="L274" i="1" l="1"/>
  <c r="N274" i="1" s="1"/>
  <c r="K274" i="1"/>
  <c r="J275" i="1" l="1"/>
  <c r="K275" i="1" s="1"/>
  <c r="M275" i="1" l="1"/>
  <c r="L275" i="1"/>
  <c r="J276" i="1" s="1"/>
  <c r="K276" i="1" s="1"/>
  <c r="N275" i="1" l="1"/>
  <c r="L276" i="1"/>
  <c r="J277" i="1" s="1"/>
  <c r="M276" i="1"/>
  <c r="N276" i="1" l="1"/>
  <c r="L277" i="1"/>
  <c r="M277" i="1"/>
  <c r="K277" i="1"/>
  <c r="J278" i="1" l="1"/>
  <c r="M278" i="1" s="1"/>
  <c r="N277" i="1"/>
  <c r="L278" i="1" l="1"/>
  <c r="N278" i="1" s="1"/>
  <c r="K278" i="1"/>
  <c r="J279" i="1" l="1"/>
  <c r="K279" i="1" s="1"/>
  <c r="L279" i="1" l="1"/>
  <c r="J280" i="1" s="1"/>
  <c r="L280" i="1" s="1"/>
  <c r="M279" i="1"/>
  <c r="N279" i="1" s="1"/>
  <c r="M280" i="1" l="1"/>
  <c r="N280" i="1" s="1"/>
  <c r="K280" i="1"/>
  <c r="J281" i="1" s="1"/>
  <c r="L281" i="1" s="1"/>
  <c r="M281" i="1" l="1"/>
  <c r="N281" i="1" s="1"/>
  <c r="K281" i="1"/>
  <c r="J282" i="1" s="1"/>
  <c r="M282" i="1" l="1"/>
  <c r="L282" i="1"/>
  <c r="K282" i="1"/>
  <c r="J283" i="1" l="1"/>
  <c r="L283" i="1" s="1"/>
  <c r="N282" i="1"/>
  <c r="K283" i="1" l="1"/>
  <c r="J284" i="1" s="1"/>
  <c r="M284" i="1" s="1"/>
  <c r="M283" i="1"/>
  <c r="N283" i="1" s="1"/>
  <c r="L284" i="1" l="1"/>
  <c r="N284" i="1" s="1"/>
  <c r="K284" i="1"/>
  <c r="J285" i="1" l="1"/>
  <c r="L285" i="1" s="1"/>
  <c r="K285" i="1" l="1"/>
  <c r="J286" i="1" s="1"/>
  <c r="M286" i="1" s="1"/>
  <c r="M285" i="1"/>
  <c r="N285" i="1" s="1"/>
  <c r="K286" i="1" l="1"/>
  <c r="L286" i="1"/>
  <c r="N286" i="1" s="1"/>
  <c r="J287" i="1" l="1"/>
  <c r="K287" i="1" s="1"/>
  <c r="M287" i="1" l="1"/>
  <c r="L287" i="1"/>
  <c r="J288" i="1" s="1"/>
  <c r="M288" i="1" s="1"/>
  <c r="L288" i="1" l="1"/>
  <c r="N288" i="1" s="1"/>
  <c r="K288" i="1"/>
  <c r="N287" i="1"/>
  <c r="J289" i="1" l="1"/>
  <c r="K289" i="1" s="1"/>
  <c r="M289" i="1" l="1"/>
  <c r="L289" i="1"/>
  <c r="N289" i="1" l="1"/>
  <c r="J290" i="1"/>
  <c r="M290" i="1" s="1"/>
  <c r="L290" i="1" l="1"/>
  <c r="N290" i="1" s="1"/>
  <c r="K290" i="1"/>
  <c r="J291" i="1" l="1"/>
  <c r="M291" i="1" s="1"/>
  <c r="L291" i="1" l="1"/>
  <c r="N291" i="1" s="1"/>
  <c r="K291" i="1"/>
  <c r="J292" i="1" l="1"/>
  <c r="K292" i="1" s="1"/>
  <c r="L292" i="1" l="1"/>
  <c r="J293" i="1" s="1"/>
  <c r="L293" i="1" s="1"/>
  <c r="M292" i="1"/>
  <c r="M293" i="1" l="1"/>
  <c r="N293" i="1" s="1"/>
  <c r="K293" i="1"/>
  <c r="J294" i="1" s="1"/>
  <c r="N292" i="1"/>
  <c r="M294" i="1" l="1"/>
  <c r="L294" i="1"/>
  <c r="K294" i="1"/>
  <c r="N294" i="1" l="1"/>
  <c r="J295" i="1"/>
  <c r="L295" i="1" s="1"/>
  <c r="M295" i="1" l="1"/>
  <c r="N295" i="1" s="1"/>
  <c r="K295" i="1"/>
  <c r="J296" i="1" s="1"/>
  <c r="M296" i="1" s="1"/>
  <c r="L296" i="1" l="1"/>
  <c r="N296" i="1" s="1"/>
  <c r="K296" i="1"/>
  <c r="J297" i="1" l="1"/>
  <c r="K297" i="1" s="1"/>
  <c r="M297" i="1" l="1"/>
  <c r="L297" i="1"/>
  <c r="N297" i="1" l="1"/>
  <c r="J298" i="1"/>
  <c r="M298" i="1" s="1"/>
  <c r="L298" i="1" l="1"/>
  <c r="N298" i="1" s="1"/>
  <c r="K298" i="1"/>
  <c r="J299" i="1" l="1"/>
  <c r="M299" i="1" s="1"/>
  <c r="L299" i="1" l="1"/>
  <c r="N299" i="1" s="1"/>
  <c r="K299" i="1"/>
  <c r="J300" i="1" l="1"/>
  <c r="M300" i="1" s="1"/>
  <c r="K300" i="1" l="1"/>
  <c r="L300" i="1"/>
  <c r="N300" i="1" s="1"/>
  <c r="J301" i="1" l="1"/>
  <c r="L301" i="1" s="1"/>
  <c r="K301" i="1" l="1"/>
  <c r="J302" i="1" s="1"/>
  <c r="K302" i="1" s="1"/>
  <c r="M301" i="1"/>
  <c r="N301" i="1" s="1"/>
  <c r="M302" i="1" l="1"/>
  <c r="L302" i="1"/>
  <c r="J303" i="1" s="1"/>
  <c r="L303" i="1" s="1"/>
  <c r="M303" i="1" l="1"/>
  <c r="N303" i="1" s="1"/>
  <c r="K303" i="1"/>
  <c r="J304" i="1" s="1"/>
  <c r="M304" i="1" s="1"/>
  <c r="N302" i="1"/>
  <c r="K304" i="1" l="1"/>
  <c r="L304" i="1"/>
  <c r="N304" i="1" s="1"/>
  <c r="J305" i="1" l="1"/>
  <c r="M305" i="1" s="1"/>
  <c r="L305" i="1" l="1"/>
  <c r="N305" i="1" s="1"/>
  <c r="K305" i="1"/>
  <c r="J306" i="1" l="1"/>
  <c r="K306" i="1" s="1"/>
  <c r="L306" i="1" l="1"/>
  <c r="J307" i="1" s="1"/>
  <c r="M306" i="1"/>
  <c r="N306" i="1" l="1"/>
  <c r="M307" i="1"/>
  <c r="K307" i="1"/>
  <c r="L307" i="1"/>
  <c r="N307" i="1" l="1"/>
  <c r="J308" i="1"/>
  <c r="M308" i="1" s="1"/>
  <c r="L308" i="1" l="1"/>
  <c r="N308" i="1" s="1"/>
  <c r="K308" i="1"/>
  <c r="J309" i="1" l="1"/>
  <c r="K309" i="1" s="1"/>
  <c r="L309" i="1" l="1"/>
  <c r="J310" i="1" s="1"/>
  <c r="K310" i="1" s="1"/>
  <c r="M309" i="1"/>
  <c r="N309" i="1" l="1"/>
  <c r="L310" i="1"/>
  <c r="J311" i="1" s="1"/>
  <c r="M310" i="1"/>
  <c r="N310" i="1" l="1"/>
  <c r="M311" i="1"/>
  <c r="L311" i="1"/>
  <c r="K311" i="1"/>
  <c r="N311" i="1" l="1"/>
  <c r="J312" i="1"/>
  <c r="M312" i="1" s="1"/>
  <c r="L312" i="1" l="1"/>
  <c r="N312" i="1" s="1"/>
  <c r="K312" i="1"/>
  <c r="J313" i="1" l="1"/>
  <c r="M313" i="1" s="1"/>
  <c r="K313" i="1" l="1"/>
  <c r="L313" i="1"/>
  <c r="N313" i="1" s="1"/>
  <c r="J314" i="1" l="1"/>
  <c r="L314" i="1" l="1"/>
  <c r="M314" i="1"/>
  <c r="K314" i="1"/>
  <c r="J315" i="1" l="1"/>
  <c r="K315" i="1" s="1"/>
  <c r="N314" i="1"/>
  <c r="M315" i="1" l="1"/>
  <c r="L315" i="1"/>
  <c r="N315" i="1" l="1"/>
  <c r="J316" i="1"/>
  <c r="K316" i="1" s="1"/>
  <c r="L316" i="1" l="1"/>
  <c r="J317" i="1" s="1"/>
  <c r="L317" i="1" s="1"/>
  <c r="M316" i="1"/>
  <c r="N316" i="1" l="1"/>
  <c r="M317" i="1"/>
  <c r="N317" i="1" s="1"/>
  <c r="K317" i="1"/>
  <c r="J318" i="1" s="1"/>
  <c r="K318" i="1" s="1"/>
  <c r="M318" i="1" l="1"/>
  <c r="L318" i="1"/>
  <c r="J319" i="1" s="1"/>
  <c r="K319" i="1" s="1"/>
  <c r="N318" i="1" l="1"/>
  <c r="L319" i="1"/>
  <c r="J320" i="1" s="1"/>
  <c r="K320" i="1" s="1"/>
  <c r="M319" i="1"/>
  <c r="N319" i="1" l="1"/>
  <c r="L320" i="1"/>
  <c r="J321" i="1" s="1"/>
  <c r="L321" i="1" s="1"/>
  <c r="M320" i="1"/>
  <c r="K321" i="1" l="1"/>
  <c r="J322" i="1" s="1"/>
  <c r="K322" i="1" s="1"/>
  <c r="N320" i="1"/>
  <c r="M321" i="1"/>
  <c r="N321" i="1" s="1"/>
  <c r="M322" i="1" l="1"/>
  <c r="L322" i="1"/>
  <c r="J323" i="1" s="1"/>
  <c r="M323" i="1" s="1"/>
  <c r="N322" i="1" l="1"/>
  <c r="L323" i="1"/>
  <c r="N323" i="1" s="1"/>
  <c r="K323" i="1"/>
  <c r="J324" i="1" l="1"/>
  <c r="K324" i="1" s="1"/>
  <c r="L324" i="1" l="1"/>
  <c r="J325" i="1" s="1"/>
  <c r="L325" i="1" s="1"/>
  <c r="M324" i="1"/>
  <c r="N324" i="1" l="1"/>
  <c r="K325" i="1"/>
  <c r="J326" i="1" s="1"/>
  <c r="M326" i="1" s="1"/>
  <c r="M325" i="1"/>
  <c r="N325" i="1" s="1"/>
  <c r="K326" i="1" l="1"/>
  <c r="L326" i="1"/>
  <c r="N326" i="1" s="1"/>
  <c r="J327" i="1" l="1"/>
  <c r="K327" i="1" s="1"/>
  <c r="M327" i="1" l="1"/>
  <c r="L327" i="1"/>
  <c r="J328" i="1" s="1"/>
  <c r="L328" i="1" s="1"/>
  <c r="K328" i="1" l="1"/>
  <c r="J329" i="1" s="1"/>
  <c r="L329" i="1" s="1"/>
  <c r="N327" i="1"/>
  <c r="M328" i="1"/>
  <c r="N328" i="1" s="1"/>
  <c r="M329" i="1" l="1"/>
  <c r="N329" i="1" s="1"/>
  <c r="K329" i="1"/>
  <c r="J330" i="1" s="1"/>
  <c r="K330" i="1" s="1"/>
  <c r="L330" i="1" l="1"/>
  <c r="J331" i="1" s="1"/>
  <c r="K331" i="1" s="1"/>
  <c r="M330" i="1"/>
  <c r="N330" i="1" l="1"/>
  <c r="L331" i="1"/>
  <c r="J332" i="1" s="1"/>
  <c r="K332" i="1" s="1"/>
  <c r="M331" i="1"/>
  <c r="N331" i="1" l="1"/>
  <c r="M332" i="1"/>
  <c r="L332" i="1"/>
  <c r="J333" i="1" s="1"/>
  <c r="K333" i="1" s="1"/>
  <c r="N332" i="1" l="1"/>
  <c r="L333" i="1"/>
  <c r="J334" i="1" s="1"/>
  <c r="M333" i="1"/>
  <c r="N333" i="1" l="1"/>
  <c r="L334" i="1"/>
  <c r="K334" i="1"/>
  <c r="M334" i="1"/>
  <c r="N334" i="1" l="1"/>
  <c r="J335" i="1"/>
  <c r="M335" i="1" s="1"/>
  <c r="K335" i="1" l="1"/>
  <c r="L335" i="1"/>
  <c r="N335" i="1" s="1"/>
  <c r="J336" i="1" l="1"/>
  <c r="K336" i="1" s="1"/>
  <c r="L336" i="1" l="1"/>
  <c r="M336" i="1"/>
  <c r="N336" i="1" l="1"/>
  <c r="J337" i="1"/>
  <c r="L337" i="1" l="1"/>
  <c r="K337" i="1"/>
  <c r="M337" i="1"/>
  <c r="N337" i="1" l="1"/>
  <c r="J338" i="1"/>
  <c r="M338" i="1" s="1"/>
  <c r="K338" i="1" l="1"/>
  <c r="L338" i="1"/>
  <c r="J339" i="1" s="1"/>
  <c r="N338" i="1" l="1"/>
  <c r="K339" i="1"/>
  <c r="L339" i="1"/>
  <c r="J340" i="1" s="1"/>
  <c r="M339" i="1"/>
  <c r="N339" i="1" l="1"/>
  <c r="K340" i="1"/>
  <c r="L340" i="1"/>
  <c r="M340" i="1"/>
  <c r="J341" i="1" l="1"/>
  <c r="N340" i="1"/>
  <c r="K341" i="1" l="1"/>
  <c r="M341" i="1"/>
  <c r="L341" i="1"/>
  <c r="J342" i="1" s="1"/>
  <c r="N341" i="1" l="1"/>
  <c r="L342" i="1"/>
  <c r="M342" i="1"/>
  <c r="K342" i="1"/>
  <c r="J343" i="1" l="1"/>
  <c r="M343" i="1" s="1"/>
  <c r="N342" i="1"/>
  <c r="L343" i="1" l="1"/>
  <c r="N343" i="1" s="1"/>
  <c r="K343" i="1"/>
  <c r="J344" i="1" l="1"/>
  <c r="M344" i="1" s="1"/>
  <c r="L344" i="1" l="1"/>
  <c r="N344" i="1" s="1"/>
  <c r="K344" i="1"/>
  <c r="J345" i="1" l="1"/>
  <c r="M345" i="1" s="1"/>
  <c r="K345" i="1" l="1"/>
  <c r="L345" i="1"/>
  <c r="J346" i="1" s="1"/>
  <c r="N345" i="1" l="1"/>
  <c r="M346" i="1"/>
  <c r="K346" i="1"/>
  <c r="L346" i="1"/>
  <c r="N346" i="1" l="1"/>
  <c r="J347" i="1"/>
  <c r="L347" i="1" l="1"/>
  <c r="M347" i="1"/>
  <c r="K347" i="1"/>
  <c r="J348" i="1" l="1"/>
  <c r="M348" i="1" s="1"/>
  <c r="N347" i="1"/>
  <c r="K348" i="1" l="1"/>
  <c r="L348" i="1"/>
  <c r="N348" i="1" s="1"/>
  <c r="J349" i="1" l="1"/>
  <c r="L349" i="1" s="1"/>
  <c r="K349" i="1" l="1"/>
  <c r="J350" i="1" s="1"/>
  <c r="M350" i="1" s="1"/>
  <c r="M349" i="1"/>
  <c r="N349" i="1" s="1"/>
  <c r="K350" i="1" l="1"/>
  <c r="L350" i="1"/>
  <c r="N350" i="1" s="1"/>
  <c r="J351" i="1" l="1"/>
  <c r="M351" i="1" s="1"/>
  <c r="K351" i="1" l="1"/>
  <c r="L351" i="1"/>
  <c r="N351" i="1" s="1"/>
  <c r="J352" i="1" l="1"/>
  <c r="K352" i="1" s="1"/>
  <c r="M352" i="1" l="1"/>
  <c r="L352" i="1"/>
  <c r="J353" i="1" s="1"/>
  <c r="L353" i="1" s="1"/>
  <c r="N352" i="1" l="1"/>
  <c r="M353" i="1"/>
  <c r="N353" i="1" s="1"/>
  <c r="K353" i="1"/>
  <c r="J354" i="1" s="1"/>
  <c r="M354" i="1" l="1"/>
  <c r="L354" i="1"/>
  <c r="K354" i="1"/>
  <c r="J355" i="1" l="1"/>
  <c r="L355" i="1" s="1"/>
  <c r="N354" i="1"/>
  <c r="M355" i="1" l="1"/>
  <c r="N355" i="1" s="1"/>
  <c r="K355" i="1"/>
  <c r="J356" i="1" s="1"/>
  <c r="K356" i="1" l="1"/>
  <c r="M356" i="1"/>
  <c r="L356" i="1"/>
  <c r="J357" i="1" l="1"/>
  <c r="M357" i="1" s="1"/>
  <c r="N356" i="1"/>
  <c r="K357" i="1" l="1"/>
  <c r="L357" i="1"/>
  <c r="N357" i="1" s="1"/>
  <c r="J358" i="1" l="1"/>
  <c r="L358" i="1" l="1"/>
  <c r="K358" i="1"/>
  <c r="M358" i="1"/>
  <c r="J359" i="1" l="1"/>
  <c r="N358" i="1"/>
  <c r="L359" i="1" l="1"/>
  <c r="M359" i="1"/>
  <c r="K359" i="1"/>
  <c r="J360" i="1" l="1"/>
  <c r="M360" i="1" s="1"/>
  <c r="N359" i="1"/>
  <c r="K360" i="1" l="1"/>
  <c r="L360" i="1"/>
  <c r="N360" i="1" s="1"/>
  <c r="J361" i="1" l="1"/>
  <c r="M361" i="1" s="1"/>
  <c r="L361" i="1" l="1"/>
  <c r="N361" i="1" s="1"/>
  <c r="K361" i="1"/>
  <c r="J362" i="1" l="1"/>
  <c r="K362" i="1" s="1"/>
  <c r="L362" i="1" l="1"/>
  <c r="M362" i="1"/>
  <c r="N362" i="1" l="1"/>
  <c r="J363" i="1"/>
  <c r="M363" i="1" s="1"/>
  <c r="K363" i="1" l="1"/>
  <c r="L363" i="1"/>
  <c r="N363" i="1" s="1"/>
  <c r="J364" i="1" l="1"/>
  <c r="K364" i="1" s="1"/>
  <c r="M364" i="1" l="1"/>
  <c r="L364" i="1"/>
  <c r="J365" i="1" s="1"/>
  <c r="M365" i="1" s="1"/>
  <c r="L365" i="1" l="1"/>
  <c r="N365" i="1" s="1"/>
  <c r="K365" i="1"/>
  <c r="N364" i="1"/>
  <c r="J366" i="1" l="1"/>
  <c r="K366" i="1" s="1"/>
  <c r="M366" i="1" l="1"/>
  <c r="L366" i="1"/>
  <c r="J367" i="1" s="1"/>
  <c r="M367" i="1" s="1"/>
  <c r="L367" i="1" l="1"/>
  <c r="N367" i="1" s="1"/>
  <c r="K367" i="1"/>
  <c r="N366" i="1"/>
  <c r="J368" i="1" l="1"/>
  <c r="L368" i="1" s="1"/>
  <c r="M368" i="1" l="1"/>
  <c r="N368" i="1" s="1"/>
  <c r="K368" i="1"/>
  <c r="J369" i="1" s="1"/>
  <c r="K369" i="1" s="1"/>
  <c r="M369" i="1" l="1"/>
  <c r="L369" i="1"/>
  <c r="J370" i="1" s="1"/>
  <c r="M370" i="1" s="1"/>
  <c r="M9" i="1" l="1"/>
  <c r="L370" i="1"/>
  <c r="L9" i="1" s="1"/>
  <c r="N369" i="1"/>
  <c r="K370" i="1"/>
  <c r="K9" i="1" s="1"/>
  <c r="B5" i="1" a="1"/>
  <c r="B5" i="1" s="1"/>
  <c r="C15" i="4" s="1"/>
  <c r="N370" i="1" l="1"/>
  <c r="N9" i="1"/>
  <c r="C18" i="4" s="1"/>
</calcChain>
</file>

<file path=xl/sharedStrings.xml><?xml version="1.0" encoding="utf-8"?>
<sst xmlns="http://schemas.openxmlformats.org/spreadsheetml/2006/main" count="81" uniqueCount="67">
  <si>
    <t>Okres w miesiącach</t>
  </si>
  <si>
    <t>Przedpłaty</t>
  </si>
  <si>
    <t>Raty malejące</t>
  </si>
  <si>
    <t>Miesiąc</t>
  </si>
  <si>
    <t>Rata kapitałowa</t>
  </si>
  <si>
    <t>Pozostały kapitał</t>
  </si>
  <si>
    <t>Odsetki</t>
  </si>
  <si>
    <t>RM suma rat</t>
  </si>
  <si>
    <t>RS suma rat</t>
  </si>
  <si>
    <t>RS prep suma rat</t>
  </si>
  <si>
    <t>Kwota kredytu</t>
  </si>
  <si>
    <t>Metraż</t>
  </si>
  <si>
    <t>Cena za m2</t>
  </si>
  <si>
    <t>Cena total</t>
  </si>
  <si>
    <t>Inne</t>
  </si>
  <si>
    <t>Zysk 1M</t>
  </si>
  <si>
    <t>Zysk 12M</t>
  </si>
  <si>
    <t>KATEGORIA</t>
  </si>
  <si>
    <t>MIESZKANIE</t>
  </si>
  <si>
    <t>KREDYT</t>
  </si>
  <si>
    <t>KOSZTY</t>
  </si>
  <si>
    <t>PRZYCHODY</t>
  </si>
  <si>
    <t>Energia elektryczna</t>
  </si>
  <si>
    <t>Internet</t>
  </si>
  <si>
    <t>Naprawy</t>
  </si>
  <si>
    <t>Podatek od nieruchomości</t>
  </si>
  <si>
    <t>Podatek użytkowanie wieczyste</t>
  </si>
  <si>
    <t>Ubezpieczenie kredytu</t>
  </si>
  <si>
    <t>Ubezpieczenie mieszkania</t>
  </si>
  <si>
    <t>Wyposażenie</t>
  </si>
  <si>
    <t>Liczba pokoi</t>
  </si>
  <si>
    <t>Cena za pokój</t>
  </si>
  <si>
    <t>Przychody total</t>
  </si>
  <si>
    <t>OBSZAR</t>
  </si>
  <si>
    <t>Rata równa</t>
  </si>
  <si>
    <t>Okres spłaty w latach po przedpłatach</t>
  </si>
  <si>
    <t>Raty równe</t>
  </si>
  <si>
    <t>Raty równe + przedpłaty</t>
  </si>
  <si>
    <t>Suma kapitał + odsetki</t>
  </si>
  <si>
    <t>Suma kapitał + odsetki uwzględniając przedpłaty</t>
  </si>
  <si>
    <t>Wkład własny %</t>
  </si>
  <si>
    <t>Wkład własny PLN</t>
  </si>
  <si>
    <t>WARTOŚĆ</t>
  </si>
  <si>
    <t>Kolumny przedstawiają oprocentowanie kredytu</t>
  </si>
  <si>
    <t>Wiersze przedstawiają % wkładu własnego</t>
  </si>
  <si>
    <t>Wartości w tabeli przedstawiają oczekiwaną stopę zwrotu</t>
  </si>
  <si>
    <t>Wartości w tabeli przedstawiają cenę za pokój aby inwestycja wyszła na "0" (przychody = koszty)</t>
  </si>
  <si>
    <t>ROE - kredyt</t>
  </si>
  <si>
    <t>ROI - brak kredytu (100% wkład własny)</t>
  </si>
  <si>
    <t>Liczba wynajętych miesięcy w roku</t>
  </si>
  <si>
    <t>Zarządzanie lub prowizja dla agenta</t>
  </si>
  <si>
    <t>Jednorazowe wydatki w skali miesiąca</t>
  </si>
  <si>
    <t>Duże remonty raz na np. 5 lat</t>
  </si>
  <si>
    <t>Koszty total (bez raty kredytowej)</t>
  </si>
  <si>
    <t>Czynsz do administracji (zaliczka na media, etc.)</t>
  </si>
  <si>
    <t>Podatek ryczałt (do 100.000 PLN rocznie 8,5%)</t>
  </si>
  <si>
    <t>Wszystkie poniższe liczby są wyrażone w skali miesiąca</t>
  </si>
  <si>
    <t>&lt;- przy jakiej cenie za pokój inwestycja wychodzi na "0" (przychody = koszty) dla aktualnych ustawień</t>
  </si>
  <si>
    <t>Okres spłaty w latach po uwzględnieniu przedpłat</t>
  </si>
  <si>
    <t>STOPA ZWROTU</t>
  </si>
  <si>
    <t>Oprocentowanie w skali rocznej</t>
  </si>
  <si>
    <t>Koszt remontu</t>
  </si>
  <si>
    <t>Cena mieszkania</t>
  </si>
  <si>
    <t>Suma wszystkich kosztów</t>
  </si>
  <si>
    <t>&lt;- to są koszty, które poniesiemy jeżeli nieruchomość nie jest wynajęta przez 1 miesiąc</t>
  </si>
  <si>
    <t>Próg rentowności</t>
  </si>
  <si>
    <t>https://koszerneanalizy.pl/nieruchomosci-stopa-zwrotu/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</si>
</sst>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zł&quot;;[Red]\-#,##0.00\ &quot;zł&quot;"/>
    <numFmt numFmtId="165" formatCode="#,##0.0"/>
    <numFmt numFmtId="166" formatCode="0.0%"/>
    <numFmt numFmtId="167" formatCode="#,##0.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DC0F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6" fillId="0" borderId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1" xfId="1" applyBorder="1"/>
    <xf numFmtId="4" fontId="1" fillId="0" borderId="1" xfId="1" applyNumberFormat="1" applyBorder="1" applyAlignment="1">
      <alignment horizontal="center"/>
    </xf>
    <xf numFmtId="0" fontId="1" fillId="0" borderId="0" xfId="1"/>
    <xf numFmtId="4" fontId="1" fillId="0" borderId="0" xfId="1" applyNumberFormat="1"/>
    <xf numFmtId="0" fontId="1" fillId="0" borderId="1" xfId="1" applyFill="1" applyBorder="1"/>
    <xf numFmtId="164" fontId="1" fillId="0" borderId="0" xfId="1" applyNumberFormat="1"/>
    <xf numFmtId="165" fontId="1" fillId="0" borderId="1" xfId="1" applyNumberFormat="1" applyBorder="1" applyAlignment="1">
      <alignment horizontal="center"/>
    </xf>
    <xf numFmtId="0" fontId="2" fillId="0" borderId="0" xfId="1" applyFont="1"/>
    <xf numFmtId="4" fontId="2" fillId="0" borderId="0" xfId="1" applyNumberFormat="1" applyFont="1"/>
    <xf numFmtId="4" fontId="1" fillId="0" borderId="0" xfId="1" applyNumberFormat="1" applyFont="1"/>
    <xf numFmtId="4" fontId="1" fillId="0" borderId="1" xfId="1" applyNumberFormat="1" applyBorder="1"/>
    <xf numFmtId="0" fontId="0" fillId="0" borderId="0" xfId="0" applyFont="1"/>
    <xf numFmtId="0" fontId="0" fillId="0" borderId="0" xfId="0" applyFont="1" applyAlignment="1">
      <alignment horizontal="center"/>
    </xf>
    <xf numFmtId="166" fontId="1" fillId="0" borderId="1" xfId="1" applyNumberFormat="1" applyBorder="1" applyAlignment="1">
      <alignment horizontal="center"/>
    </xf>
    <xf numFmtId="0" fontId="3" fillId="0" borderId="0" xfId="0" applyFont="1"/>
    <xf numFmtId="166" fontId="0" fillId="0" borderId="0" xfId="0" applyNumberFormat="1" applyFont="1" applyAlignment="1">
      <alignment horizontal="center"/>
    </xf>
    <xf numFmtId="9" fontId="0" fillId="0" borderId="0" xfId="0" applyNumberFormat="1" applyFont="1"/>
    <xf numFmtId="166" fontId="0" fillId="0" borderId="0" xfId="0" applyNumberFormat="1" applyFont="1"/>
    <xf numFmtId="0" fontId="0" fillId="2" borderId="1" xfId="0" applyFont="1" applyFill="1" applyBorder="1"/>
    <xf numFmtId="0" fontId="0" fillId="3" borderId="1" xfId="0" applyFont="1" applyFill="1" applyBorder="1"/>
    <xf numFmtId="166" fontId="0" fillId="3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3" fontId="0" fillId="4" borderId="1" xfId="0" applyNumberFormat="1" applyFont="1" applyFill="1" applyBorder="1" applyAlignment="1">
      <alignment horizontal="center"/>
    </xf>
    <xf numFmtId="4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0" fontId="0" fillId="5" borderId="1" xfId="0" applyFont="1" applyFill="1" applyBorder="1"/>
    <xf numFmtId="3" fontId="0" fillId="5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5" fontId="0" fillId="3" borderId="1" xfId="0" applyNumberFormat="1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left"/>
    </xf>
    <xf numFmtId="4" fontId="5" fillId="0" borderId="0" xfId="0" applyNumberFormat="1" applyFont="1" applyFill="1"/>
    <xf numFmtId="0" fontId="4" fillId="0" borderId="0" xfId="0" applyFont="1" applyAlignment="1">
      <alignment horizontal="right"/>
    </xf>
    <xf numFmtId="3" fontId="4" fillId="0" borderId="0" xfId="0" applyNumberFormat="1" applyFont="1" applyFill="1" applyAlignment="1">
      <alignment horizontal="center"/>
    </xf>
    <xf numFmtId="4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165" fontId="0" fillId="6" borderId="1" xfId="0" applyNumberFormat="1" applyFont="1" applyFill="1" applyBorder="1" applyAlignment="1">
      <alignment horizontal="center"/>
    </xf>
    <xf numFmtId="9" fontId="0" fillId="6" borderId="1" xfId="0" applyNumberFormat="1" applyFont="1" applyFill="1" applyBorder="1" applyAlignment="1">
      <alignment horizontal="center"/>
    </xf>
    <xf numFmtId="10" fontId="0" fillId="6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center"/>
    </xf>
    <xf numFmtId="4" fontId="0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66" fontId="0" fillId="6" borderId="1" xfId="0" applyNumberFormat="1" applyFont="1" applyFill="1" applyBorder="1" applyAlignment="1">
      <alignment horizontal="center"/>
    </xf>
    <xf numFmtId="167" fontId="0" fillId="0" borderId="0" xfId="0" applyNumberFormat="1" applyFont="1"/>
    <xf numFmtId="165" fontId="0" fillId="2" borderId="1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left"/>
    </xf>
    <xf numFmtId="0" fontId="1" fillId="0" borderId="3" xfId="1" applyBorder="1"/>
    <xf numFmtId="0" fontId="1" fillId="0" borderId="4" xfId="1" applyFill="1" applyBorder="1"/>
    <xf numFmtId="0" fontId="1" fillId="0" borderId="5" xfId="1" applyBorder="1"/>
    <xf numFmtId="0" fontId="1" fillId="0" borderId="5" xfId="1" applyFill="1" applyBorder="1"/>
    <xf numFmtId="0" fontId="1" fillId="0" borderId="6" xfId="1" applyBorder="1"/>
    <xf numFmtId="4" fontId="1" fillId="0" borderId="7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0" fontId="1" fillId="0" borderId="4" xfId="1" applyBorder="1"/>
    <xf numFmtId="4" fontId="1" fillId="0" borderId="5" xfId="1" applyNumberFormat="1" applyBorder="1"/>
    <xf numFmtId="0" fontId="4" fillId="0" borderId="2" xfId="0" applyFont="1" applyBorder="1" applyAlignment="1">
      <alignment horizontal="center" vertical="center"/>
    </xf>
    <xf numFmtId="3" fontId="8" fillId="0" borderId="0" xfId="4" applyNumberFormat="1" applyAlignment="1">
      <alignment horizontal="left"/>
    </xf>
    <xf numFmtId="0" fontId="0" fillId="0" borderId="1" xfId="0" applyFont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00000000-0005-0000-0000-000001000000}"/>
    <cellStyle name="Normal 3" xfId="3" xr:uid="{F788CFC7-C810-4F95-8C51-9AF9DFABB2E2}"/>
    <cellStyle name="Normalny 2" xfId="2" xr:uid="{55F006C3-EC39-4543-BD77-B5D538130923}"/>
  </cellStyles>
  <dxfs count="0"/>
  <tableStyles count="0" defaultTableStyle="TableStyleMedium2" defaultPivotStyle="PivotStyleLight16"/>
  <colors>
    <mruColors>
      <color rgb="FFEDC0F0"/>
      <color rgb="FFFF9999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Oprocentowanie 2%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RENTOWNOŚĆ!$P$5:$P$14</c:f>
              <c:numCache>
                <c:formatCode>0.0%</c:formatCode>
                <c:ptCount val="10"/>
                <c:pt idx="0">
                  <c:v>0.28201712104766796</c:v>
                </c:pt>
                <c:pt idx="1">
                  <c:v>0.16318572888516319</c:v>
                </c:pt>
                <c:pt idx="2">
                  <c:v>0.12357526483099493</c:v>
                </c:pt>
                <c:pt idx="3">
                  <c:v>0.10377003280391084</c:v>
                </c:pt>
                <c:pt idx="4">
                  <c:v>9.1886893587660362E-2</c:v>
                </c:pt>
                <c:pt idx="5">
                  <c:v>8.3964800776826706E-2</c:v>
                </c:pt>
                <c:pt idx="6">
                  <c:v>7.8306163054802674E-2</c:v>
                </c:pt>
                <c:pt idx="7">
                  <c:v>7.4062184763284661E-2</c:v>
                </c:pt>
                <c:pt idx="8">
                  <c:v>7.0761312758770636E-2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E-4CD3-AD52-777EF55EF542}"/>
            </c:ext>
          </c:extLst>
        </c:ser>
        <c:ser>
          <c:idx val="1"/>
          <c:order val="1"/>
          <c:tx>
            <c:v>Oprocentowanie 4%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RENTOWNOŚĆ!$Q$5:$Q$14</c:f>
              <c:numCache>
                <c:formatCode>0.0%</c:formatCode>
                <c:ptCount val="10"/>
                <c:pt idx="0">
                  <c:v>0.16559763244889789</c:v>
                </c:pt>
                <c:pt idx="1">
                  <c:v>0.1114437339523765</c:v>
                </c:pt>
                <c:pt idx="2">
                  <c:v>9.3392434453536038E-2</c:v>
                </c:pt>
                <c:pt idx="3">
                  <c:v>8.4366784704115821E-2</c:v>
                </c:pt>
                <c:pt idx="4">
                  <c:v>7.8951394854463688E-2</c:v>
                </c:pt>
                <c:pt idx="5">
                  <c:v>7.5341134954695591E-2</c:v>
                </c:pt>
                <c:pt idx="6">
                  <c:v>7.2762377883432663E-2</c:v>
                </c:pt>
                <c:pt idx="7">
                  <c:v>7.0828310079985482E-2</c:v>
                </c:pt>
                <c:pt idx="8">
                  <c:v>6.932403512174877E-2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1E-4CD3-AD52-777EF55EF542}"/>
            </c:ext>
          </c:extLst>
        </c:ser>
        <c:ser>
          <c:idx val="2"/>
          <c:order val="2"/>
          <c:tx>
            <c:v>Oprocentowanie 6%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RENTOWNOŚĆ!$R$5:$R$14</c:f>
              <c:numCache>
                <c:formatCode>0.0%</c:formatCode>
                <c:ptCount val="10"/>
                <c:pt idx="0">
                  <c:v>3.3691584386621683E-2</c:v>
                </c:pt>
                <c:pt idx="1">
                  <c:v>5.281882370247596E-2</c:v>
                </c:pt>
                <c:pt idx="2">
                  <c:v>5.9194570141094048E-2</c:v>
                </c:pt>
                <c:pt idx="3">
                  <c:v>6.2382443360403127E-2</c:v>
                </c:pt>
                <c:pt idx="4">
                  <c:v>6.4295167291988545E-2</c:v>
                </c:pt>
                <c:pt idx="5">
                  <c:v>6.5570316579712171E-2</c:v>
                </c:pt>
                <c:pt idx="6">
                  <c:v>6.6481137499514759E-2</c:v>
                </c:pt>
                <c:pt idx="7">
                  <c:v>6.716425318936671E-2</c:v>
                </c:pt>
                <c:pt idx="8">
                  <c:v>6.769556539258488E-2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1E-4CD3-AD52-777EF55EF542}"/>
            </c:ext>
          </c:extLst>
        </c:ser>
        <c:ser>
          <c:idx val="3"/>
          <c:order val="3"/>
          <c:tx>
            <c:v>Oprocentowanie 8%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RENTOWNOŚĆ!$S$5:$S$14</c:f>
              <c:numCache>
                <c:formatCode>0.0%</c:formatCode>
                <c:ptCount val="10"/>
                <c:pt idx="0">
                  <c:v>-0.11125958823813221</c:v>
                </c:pt>
                <c:pt idx="1">
                  <c:v>-1.1603919686303546E-2</c:v>
                </c:pt>
                <c:pt idx="2">
                  <c:v>2.161463649763937E-2</c:v>
                </c:pt>
                <c:pt idx="3">
                  <c:v>3.8223914589610809E-2</c:v>
                </c:pt>
                <c:pt idx="4">
                  <c:v>4.8189481444793687E-2</c:v>
                </c:pt>
                <c:pt idx="5">
                  <c:v>5.4833192681582252E-2</c:v>
                </c:pt>
                <c:pt idx="6">
                  <c:v>5.9578700707859811E-2</c:v>
                </c:pt>
                <c:pt idx="7">
                  <c:v>6.3137831727567983E-2</c:v>
                </c:pt>
                <c:pt idx="8">
                  <c:v>6.5906044742896547E-2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1E-4CD3-AD52-777EF55EF542}"/>
            </c:ext>
          </c:extLst>
        </c:ser>
        <c:ser>
          <c:idx val="4"/>
          <c:order val="4"/>
          <c:tx>
            <c:v>Oprocentowanie 10%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RENTOWNOŚĆ!$T$5:$T$14</c:f>
              <c:numCache>
                <c:formatCode>0.0%</c:formatCode>
                <c:ptCount val="10"/>
                <c:pt idx="0">
                  <c:v>-0.2665711441443086</c:v>
                </c:pt>
                <c:pt idx="1">
                  <c:v>-8.0631277866826334E-2</c:v>
                </c:pt>
                <c:pt idx="2">
                  <c:v>-1.8651322440998964E-2</c:v>
                </c:pt>
                <c:pt idx="3">
                  <c:v>1.2338655271914736E-2</c:v>
                </c:pt>
                <c:pt idx="4">
                  <c:v>3.0932641899662976E-2</c:v>
                </c:pt>
                <c:pt idx="5">
                  <c:v>4.3328632984828454E-2</c:v>
                </c:pt>
                <c:pt idx="6">
                  <c:v>5.2182912331375217E-2</c:v>
                </c:pt>
                <c:pt idx="7">
                  <c:v>5.8823621841285298E-2</c:v>
                </c:pt>
                <c:pt idx="8">
                  <c:v>6.3988618126770924E-2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1E-4CD3-AD52-777EF55EF542}"/>
            </c:ext>
          </c:extLst>
        </c:ser>
        <c:ser>
          <c:idx val="5"/>
          <c:order val="5"/>
          <c:tx>
            <c:v>Oprocentowanie 12%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RENTOWNOŚĆ!$U$5:$U$14</c:f>
              <c:numCache>
                <c:formatCode>0.0%</c:formatCode>
                <c:ptCount val="10"/>
                <c:pt idx="0">
                  <c:v>-0.42969545312795077</c:v>
                </c:pt>
                <c:pt idx="1">
                  <c:v>-0.15313097074844501</c:v>
                </c:pt>
                <c:pt idx="2">
                  <c:v>-6.0942809955276483E-2</c:v>
                </c:pt>
                <c:pt idx="3">
                  <c:v>-1.4848729558692285E-2</c:v>
                </c:pt>
                <c:pt idx="4">
                  <c:v>1.2807718679258282E-2</c:v>
                </c:pt>
                <c:pt idx="5">
                  <c:v>3.1245350837892007E-2</c:v>
                </c:pt>
                <c:pt idx="6">
                  <c:v>4.4415088094058933E-2</c:v>
                </c:pt>
                <c:pt idx="7">
                  <c:v>5.4292391036184127E-2</c:v>
                </c:pt>
                <c:pt idx="8">
                  <c:v>6.1974737768948171E-2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1E-4CD3-AD52-777EF55EF542}"/>
            </c:ext>
          </c:extLst>
        </c:ser>
        <c:ser>
          <c:idx val="6"/>
          <c:order val="6"/>
          <c:tx>
            <c:v>Oprocentowanie 14%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RENTOWNOŚĆ!$V$5:$V$14</c:f>
              <c:numCache>
                <c:formatCode>0.0%</c:formatCode>
                <c:ptCount val="10"/>
                <c:pt idx="0">
                  <c:v>-0.59845533958946306</c:v>
                </c:pt>
                <c:pt idx="1">
                  <c:v>-0.22813536473133955</c:v>
                </c:pt>
                <c:pt idx="2">
                  <c:v>-0.10469537311196496</c:v>
                </c:pt>
                <c:pt idx="3">
                  <c:v>-4.2975377302277712E-2</c:v>
                </c:pt>
                <c:pt idx="4">
                  <c:v>-5.9433798164653237E-3</c:v>
                </c:pt>
                <c:pt idx="5">
                  <c:v>1.8744618507409584E-2</c:v>
                </c:pt>
                <c:pt idx="6">
                  <c:v>3.6378903024463088E-2</c:v>
                </c:pt>
                <c:pt idx="7">
                  <c:v>4.9604616412253215E-2</c:v>
                </c:pt>
                <c:pt idx="8">
                  <c:v>5.9891282380534427E-2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A1E-4CD3-AD52-777EF55EF542}"/>
            </c:ext>
          </c:extLst>
        </c:ser>
        <c:ser>
          <c:idx val="7"/>
          <c:order val="7"/>
          <c:tx>
            <c:v>Oprocentowanie 16%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RENTOWNOŚĆ!$O$5:$O$14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RENTOWNOŚĆ!$W$5:$W$14</c:f>
              <c:numCache>
                <c:formatCode>0.0%</c:formatCode>
                <c:ptCount val="10"/>
                <c:pt idx="0">
                  <c:v>-0.77113140533419755</c:v>
                </c:pt>
                <c:pt idx="1">
                  <c:v>-0.30488028284011037</c:v>
                </c:pt>
                <c:pt idx="2">
                  <c:v>-0.14946324200874794</c:v>
                </c:pt>
                <c:pt idx="3">
                  <c:v>-7.1754721593066756E-2</c:v>
                </c:pt>
                <c:pt idx="4">
                  <c:v>-2.5129609343658047E-2</c:v>
                </c:pt>
                <c:pt idx="5">
                  <c:v>5.9537988226144494E-3</c:v>
                </c:pt>
                <c:pt idx="6">
                  <c:v>2.815623322709479E-2</c:v>
                </c:pt>
                <c:pt idx="7">
                  <c:v>4.4808059030455039E-2</c:v>
                </c:pt>
                <c:pt idx="8">
                  <c:v>5.7759479099735236E-2</c:v>
                </c:pt>
                <c:pt idx="9">
                  <c:v>6.8120615155159422E-2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A1E-4CD3-AD52-777EF55E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5884991"/>
        <c:axId val="2095876671"/>
      </c:lineChart>
      <c:catAx>
        <c:axId val="2095884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Wkład</a:t>
                </a:r>
                <a:r>
                  <a:rPr lang="pl-PL" sz="1400" baseline="0"/>
                  <a:t> własny</a:t>
                </a:r>
                <a:endParaRPr lang="pl-PL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95876671"/>
        <c:crosses val="autoZero"/>
        <c:auto val="1"/>
        <c:lblAlgn val="ctr"/>
        <c:lblOffset val="100"/>
        <c:noMultiLvlLbl val="0"/>
      </c:catAx>
      <c:valAx>
        <c:axId val="2095876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Stopa zwrotu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09588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Oprocentowanie 2%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RENTOWNOŚĆ!$F$5:$F$14</c:f>
              <c:numCache>
                <c:formatCode>#,##0</c:formatCode>
                <c:ptCount val="10"/>
                <c:pt idx="0">
                  <c:v>631.01198588597993</c:v>
                </c:pt>
                <c:pt idx="1">
                  <c:v>588.70680629953961</c:v>
                </c:pt>
                <c:pt idx="2">
                  <c:v>546.4016267130994</c:v>
                </c:pt>
                <c:pt idx="3">
                  <c:v>504.09644712665909</c:v>
                </c:pt>
                <c:pt idx="4">
                  <c:v>461.79126754021888</c:v>
                </c:pt>
                <c:pt idx="5">
                  <c:v>419.48608795377862</c:v>
                </c:pt>
                <c:pt idx="6">
                  <c:v>377.1809083673383</c:v>
                </c:pt>
                <c:pt idx="7">
                  <c:v>334.8757287808981</c:v>
                </c:pt>
                <c:pt idx="8">
                  <c:v>292.57054919445784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6A-4DB4-A3B1-4E3C203AD025}"/>
            </c:ext>
          </c:extLst>
        </c:ser>
        <c:ser>
          <c:idx val="1"/>
          <c:order val="1"/>
          <c:tx>
            <c:v>Oprocentowanie 4%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RENTOWNOŚĆ!$G$5:$G$14</c:f>
              <c:numCache>
                <c:formatCode>#,##0</c:formatCode>
                <c:ptCount val="10"/>
                <c:pt idx="0">
                  <c:v>742.0529288117815</c:v>
                </c:pt>
                <c:pt idx="1">
                  <c:v>687.40986667802997</c:v>
                </c:pt>
                <c:pt idx="2">
                  <c:v>632.76680454427833</c:v>
                </c:pt>
                <c:pt idx="3">
                  <c:v>578.1237424105268</c:v>
                </c:pt>
                <c:pt idx="4">
                  <c:v>523.48068027677527</c:v>
                </c:pt>
                <c:pt idx="5">
                  <c:v>468.83761814302375</c:v>
                </c:pt>
                <c:pt idx="6">
                  <c:v>414.19455600927222</c:v>
                </c:pt>
                <c:pt idx="7">
                  <c:v>359.55149387552069</c:v>
                </c:pt>
                <c:pt idx="8">
                  <c:v>304.90843174176916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6A-4DB4-A3B1-4E3C203AD025}"/>
            </c:ext>
          </c:extLst>
        </c:ser>
        <c:ser>
          <c:idx val="2"/>
          <c:order val="2"/>
          <c:tx>
            <c:v>Oprocentowanie 6%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RENTOWNOŚĆ!$H$5:$H$14</c:f>
              <c:numCache>
                <c:formatCode>#,##0</c:formatCode>
                <c:ptCount val="10"/>
                <c:pt idx="0">
                  <c:v>867.8649567698393</c:v>
                </c:pt>
                <c:pt idx="1">
                  <c:v>799.24278041852574</c:v>
                </c:pt>
                <c:pt idx="2">
                  <c:v>730.6206040672123</c:v>
                </c:pt>
                <c:pt idx="3">
                  <c:v>661.99842771589874</c:v>
                </c:pt>
                <c:pt idx="4">
                  <c:v>593.37625136458519</c:v>
                </c:pt>
                <c:pt idx="5">
                  <c:v>524.75407501327163</c:v>
                </c:pt>
                <c:pt idx="6">
                  <c:v>456.13189866195813</c:v>
                </c:pt>
                <c:pt idx="7">
                  <c:v>387.50972231064463</c:v>
                </c:pt>
                <c:pt idx="8">
                  <c:v>318.88754595933113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6A-4DB4-A3B1-4E3C203AD025}"/>
            </c:ext>
          </c:extLst>
        </c:ser>
        <c:ser>
          <c:idx val="3"/>
          <c:order val="3"/>
          <c:tx>
            <c:v>Oprocentowanie 8%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RENTOWNOŚĆ!$I$5:$I$14</c:f>
              <c:numCache>
                <c:formatCode>#,##0</c:formatCode>
                <c:ptCount val="10"/>
                <c:pt idx="0">
                  <c:v>1006.1194284238519</c:v>
                </c:pt>
                <c:pt idx="1">
                  <c:v>922.1356441109815</c:v>
                </c:pt>
                <c:pt idx="2">
                  <c:v>838.15185979811099</c:v>
                </c:pt>
                <c:pt idx="3">
                  <c:v>754.16807548524048</c:v>
                </c:pt>
                <c:pt idx="4">
                  <c:v>670.18429117236997</c:v>
                </c:pt>
                <c:pt idx="5">
                  <c:v>586.20050685949946</c:v>
                </c:pt>
                <c:pt idx="6">
                  <c:v>502.216722546629</c:v>
                </c:pt>
                <c:pt idx="7">
                  <c:v>418.23293823375855</c:v>
                </c:pt>
                <c:pt idx="8">
                  <c:v>334.24915392088809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6A-4DB4-A3B1-4E3C203AD025}"/>
            </c:ext>
          </c:extLst>
        </c:ser>
        <c:ser>
          <c:idx val="4"/>
          <c:order val="4"/>
          <c:tx>
            <c:v>Oprocentowanie 10%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RENTOWNOŚĆ!$J$5:$J$14</c:f>
              <c:numCache>
                <c:formatCode>#,##0</c:formatCode>
                <c:ptCount val="10"/>
                <c:pt idx="0">
                  <c:v>1154.2556367397281</c:v>
                </c:pt>
                <c:pt idx="1">
                  <c:v>1053.8122737250933</c:v>
                </c:pt>
                <c:pt idx="2">
                  <c:v>953.36891071045898</c:v>
                </c:pt>
                <c:pt idx="3">
                  <c:v>852.92554769582455</c:v>
                </c:pt>
                <c:pt idx="4">
                  <c:v>752.48218468119001</c:v>
                </c:pt>
                <c:pt idx="5">
                  <c:v>652.03882166655546</c:v>
                </c:pt>
                <c:pt idx="6">
                  <c:v>551.59545865192104</c:v>
                </c:pt>
                <c:pt idx="7">
                  <c:v>451.15209563728661</c:v>
                </c:pt>
                <c:pt idx="8">
                  <c:v>350.70873262265212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6A-4DB4-A3B1-4E3C203AD025}"/>
            </c:ext>
          </c:extLst>
        </c:ser>
        <c:ser>
          <c:idx val="5"/>
          <c:order val="5"/>
          <c:tx>
            <c:v>Oprocentowanie 12%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RENTOWNOŚĆ!$K$5:$K$14</c:f>
              <c:numCache>
                <c:formatCode>#,##0</c:formatCode>
                <c:ptCount val="10"/>
                <c:pt idx="0">
                  <c:v>1309.8436512695807</c:v>
                </c:pt>
                <c:pt idx="1">
                  <c:v>1192.1127310849624</c:v>
                </c:pt>
                <c:pt idx="2">
                  <c:v>1074.3818109003441</c:v>
                </c:pt>
                <c:pt idx="3">
                  <c:v>956.65089071572606</c:v>
                </c:pt>
                <c:pt idx="4">
                  <c:v>838.91997053110822</c:v>
                </c:pt>
                <c:pt idx="5">
                  <c:v>721.18905034648992</c:v>
                </c:pt>
                <c:pt idx="6">
                  <c:v>603.45813016187185</c:v>
                </c:pt>
                <c:pt idx="7">
                  <c:v>485.72720997725384</c:v>
                </c:pt>
                <c:pt idx="8">
                  <c:v>367.99628979263571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6A-4DB4-A3B1-4E3C203AD025}"/>
            </c:ext>
          </c:extLst>
        </c:ser>
        <c:ser>
          <c:idx val="6"/>
          <c:order val="6"/>
          <c:tx>
            <c:v>Oprocentowanie 14%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RENTOWNOŚĆ!$L$5:$L$14</c:f>
              <c:numCache>
                <c:formatCode>#,##0</c:formatCode>
                <c:ptCount val="10"/>
                <c:pt idx="0">
                  <c:v>1470.8068812775805</c:v>
                </c:pt>
                <c:pt idx="1">
                  <c:v>1335.1911577587402</c:v>
                </c:pt>
                <c:pt idx="2">
                  <c:v>1199.5754342398998</c:v>
                </c:pt>
                <c:pt idx="3">
                  <c:v>1063.9597107210595</c:v>
                </c:pt>
                <c:pt idx="4">
                  <c:v>928.3439872022193</c:v>
                </c:pt>
                <c:pt idx="5">
                  <c:v>792.72826368337883</c:v>
                </c:pt>
                <c:pt idx="6">
                  <c:v>657.11254016453859</c:v>
                </c:pt>
                <c:pt idx="7">
                  <c:v>521.49681664569835</c:v>
                </c:pt>
                <c:pt idx="8">
                  <c:v>385.88109312685805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6A-4DB4-A3B1-4E3C203AD025}"/>
            </c:ext>
          </c:extLst>
        </c:ser>
        <c:ser>
          <c:idx val="7"/>
          <c:order val="7"/>
          <c:tx>
            <c:v>Oprocentowanie 16%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RENTOWNOŚĆ!$E$5:$E$14</c:f>
              <c:numCache>
                <c:formatCode>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cat>
          <c:val>
            <c:numRef>
              <c:f>RENTOWNOŚĆ!$M$5:$M$14</c:f>
              <c:numCache>
                <c:formatCode>#,##0</c:formatCode>
                <c:ptCount val="10"/>
                <c:pt idx="0">
                  <c:v>1635.5053642531839</c:v>
                </c:pt>
                <c:pt idx="1">
                  <c:v>1481.5898092926102</c:v>
                </c:pt>
                <c:pt idx="2">
                  <c:v>1327.6742543320358</c:v>
                </c:pt>
                <c:pt idx="3">
                  <c:v>1173.7586993714619</c:v>
                </c:pt>
                <c:pt idx="4">
                  <c:v>1019.8431444108878</c:v>
                </c:pt>
                <c:pt idx="5">
                  <c:v>865.9275894503138</c:v>
                </c:pt>
                <c:pt idx="6">
                  <c:v>712.01203448973979</c:v>
                </c:pt>
                <c:pt idx="7">
                  <c:v>558.09647952916589</c:v>
                </c:pt>
                <c:pt idx="8">
                  <c:v>404.18092456859176</c:v>
                </c:pt>
                <c:pt idx="9">
                  <c:v>250.26536960801752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6A-4DB4-A3B1-4E3C203AD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5676623"/>
        <c:axId val="1405677039"/>
      </c:lineChart>
      <c:catAx>
        <c:axId val="1405676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Wkład własny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05677039"/>
        <c:crosses val="autoZero"/>
        <c:auto val="1"/>
        <c:lblAlgn val="ctr"/>
        <c:lblOffset val="100"/>
        <c:noMultiLvlLbl val="0"/>
      </c:catAx>
      <c:valAx>
        <c:axId val="140567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400"/>
                  <a:t>Cena za pokój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0567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226093</xdr:colOff>
      <xdr:row>18</xdr:row>
      <xdr:rowOff>47123</xdr:rowOff>
    </xdr:from>
    <xdr:to>
      <xdr:col>23</xdr:col>
      <xdr:colOff>200025</xdr:colOff>
      <xdr:row>36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F70B8E8-4E6C-430F-B167-B1B8AD32D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281591</xdr:colOff>
      <xdr:row>18</xdr:row>
      <xdr:rowOff>41583</xdr:rowOff>
    </xdr:from>
    <xdr:to>
      <xdr:col>13</xdr:col>
      <xdr:colOff>76199</xdr:colOff>
      <xdr:row>36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936ABB-E85F-4A99-947A-4C0929113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oszerneanalizy.pl/nieruchomosci-stopa-zwrot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7"/>
  <sheetViews>
    <sheetView showGridLines="0" tabSelected="1" zoomScaleNormal="100" workbookViewId="0"/>
  </sheetViews>
  <sheetFormatPr defaultColWidth="8.85546875" defaultRowHeight="15" x14ac:dyDescent="0.25"/>
  <cols>
    <col min="1" max="1" width="16" style="12" customWidth="1"/>
    <col min="2" max="2" width="44.5703125" style="12" bestFit="1" customWidth="1"/>
    <col min="3" max="3" width="15.42578125" style="13" customWidth="1"/>
    <col min="4" max="4" width="8" style="12" customWidth="1"/>
    <col min="5" max="5" width="6.42578125" style="12" bestFit="1" customWidth="1"/>
    <col min="6" max="13" width="9.7109375" style="12" customWidth="1"/>
    <col min="14" max="14" width="7" style="12" customWidth="1"/>
    <col min="15" max="15" width="7.5703125" style="12" customWidth="1"/>
    <col min="16" max="23" width="9.7109375" style="12" customWidth="1"/>
    <col min="24" max="16384" width="8.85546875" style="12"/>
  </cols>
  <sheetData>
    <row r="1" spans="1:23" x14ac:dyDescent="0.25">
      <c r="A1" s="62" t="s">
        <v>66</v>
      </c>
      <c r="E1" s="33" t="s">
        <v>43</v>
      </c>
      <c r="O1" s="33" t="s">
        <v>43</v>
      </c>
    </row>
    <row r="2" spans="1:23" x14ac:dyDescent="0.25">
      <c r="A2" s="48" t="s">
        <v>56</v>
      </c>
      <c r="E2" s="33" t="s">
        <v>44</v>
      </c>
      <c r="M2" s="24"/>
      <c r="O2" s="33" t="s">
        <v>44</v>
      </c>
    </row>
    <row r="3" spans="1:23" x14ac:dyDescent="0.25">
      <c r="A3" s="61" t="s">
        <v>33</v>
      </c>
      <c r="B3" s="28" t="s">
        <v>17</v>
      </c>
      <c r="C3" s="29" t="s">
        <v>42</v>
      </c>
      <c r="E3" s="48" t="s">
        <v>46</v>
      </c>
      <c r="M3" s="24"/>
      <c r="O3" s="48" t="s">
        <v>45</v>
      </c>
    </row>
    <row r="4" spans="1:23" x14ac:dyDescent="0.25">
      <c r="A4" s="63" t="s">
        <v>18</v>
      </c>
      <c r="B4" s="22" t="s">
        <v>11</v>
      </c>
      <c r="C4" s="39">
        <v>64</v>
      </c>
      <c r="E4" s="37">
        <f>G16</f>
        <v>741.8051686820238</v>
      </c>
      <c r="F4" s="31">
        <v>0.02</v>
      </c>
      <c r="G4" s="31">
        <f>F4+0.02</f>
        <v>0.04</v>
      </c>
      <c r="H4" s="31">
        <f t="shared" ref="H4" si="0">G4+0.02</f>
        <v>0.06</v>
      </c>
      <c r="I4" s="31">
        <f t="shared" ref="I4" si="1">H4+0.02</f>
        <v>0.08</v>
      </c>
      <c r="J4" s="31">
        <f t="shared" ref="J4" si="2">I4+0.02</f>
        <v>0.1</v>
      </c>
      <c r="K4" s="31">
        <f t="shared" ref="K4" si="3">J4+0.02</f>
        <v>0.12000000000000001</v>
      </c>
      <c r="L4" s="31">
        <f t="shared" ref="L4" si="4">K4+0.02</f>
        <v>0.14000000000000001</v>
      </c>
      <c r="M4" s="31">
        <f t="shared" ref="M4" si="5">L4+0.02</f>
        <v>0.16</v>
      </c>
      <c r="O4" s="31">
        <f>C40</f>
        <v>8.292869672997033E-2</v>
      </c>
      <c r="P4" s="31">
        <v>0.02</v>
      </c>
      <c r="Q4" s="31">
        <f>P4+0.02</f>
        <v>0.04</v>
      </c>
      <c r="R4" s="31">
        <f t="shared" ref="R4:W4" si="6">Q4+0.02</f>
        <v>0.06</v>
      </c>
      <c r="S4" s="31">
        <f t="shared" si="6"/>
        <v>0.08</v>
      </c>
      <c r="T4" s="31">
        <f t="shared" si="6"/>
        <v>0.1</v>
      </c>
      <c r="U4" s="31">
        <f t="shared" si="6"/>
        <v>0.12000000000000001</v>
      </c>
      <c r="V4" s="31">
        <f t="shared" si="6"/>
        <v>0.14000000000000001</v>
      </c>
      <c r="W4" s="31">
        <f t="shared" si="6"/>
        <v>0.16</v>
      </c>
    </row>
    <row r="5" spans="1:23" x14ac:dyDescent="0.25">
      <c r="A5" s="63"/>
      <c r="B5" s="22" t="s">
        <v>12</v>
      </c>
      <c r="C5" s="23">
        <f>C8/C4</f>
        <v>9000</v>
      </c>
      <c r="E5" s="32">
        <v>0.1</v>
      </c>
      <c r="F5" s="38">
        <f t="dataTable" ref="F5:M14" dt2D="1" dtr="1" r1="C12" r2="C9" ca="1"/>
        <v>631.01198588597993</v>
      </c>
      <c r="G5" s="38">
        <v>742.0529288117815</v>
      </c>
      <c r="H5" s="38">
        <v>867.8649567698393</v>
      </c>
      <c r="I5" s="38">
        <v>1006.1194284238519</v>
      </c>
      <c r="J5" s="38">
        <v>1154.2556367397281</v>
      </c>
      <c r="K5" s="38">
        <v>1309.8436512695807</v>
      </c>
      <c r="L5" s="38">
        <v>1470.8068812775805</v>
      </c>
      <c r="M5" s="38">
        <v>1635.5053642531839</v>
      </c>
      <c r="O5" s="32">
        <v>0.1</v>
      </c>
      <c r="P5" s="31">
        <f t="dataTable" ref="P5:W14" dt2D="1" dtr="1" r1="C12" r2="C9"/>
        <v>0.28201712104766796</v>
      </c>
      <c r="Q5" s="31">
        <v>0.16559763244889789</v>
      </c>
      <c r="R5" s="31">
        <v>3.3691584386621683E-2</v>
      </c>
      <c r="S5" s="31">
        <v>-0.11125958823813221</v>
      </c>
      <c r="T5" s="31">
        <v>-0.2665711441443086</v>
      </c>
      <c r="U5" s="31">
        <v>-0.42969545312795077</v>
      </c>
      <c r="V5" s="31">
        <v>-0.59845533958946306</v>
      </c>
      <c r="W5" s="31">
        <v>-0.77113140533419755</v>
      </c>
    </row>
    <row r="6" spans="1:23" x14ac:dyDescent="0.25">
      <c r="A6" s="63"/>
      <c r="B6" s="22" t="s">
        <v>61</v>
      </c>
      <c r="C6" s="42">
        <v>0</v>
      </c>
      <c r="E6" s="32">
        <f>E5+0.1</f>
        <v>0.2</v>
      </c>
      <c r="F6" s="38">
        <v>588.70680629953961</v>
      </c>
      <c r="G6" s="38">
        <v>687.40986667802997</v>
      </c>
      <c r="H6" s="38">
        <v>799.24278041852574</v>
      </c>
      <c r="I6" s="38">
        <v>922.1356441109815</v>
      </c>
      <c r="J6" s="38">
        <v>1053.8122737250933</v>
      </c>
      <c r="K6" s="38">
        <v>1192.1127310849624</v>
      </c>
      <c r="L6" s="38">
        <v>1335.1911577587402</v>
      </c>
      <c r="M6" s="38">
        <v>1481.5898092926102</v>
      </c>
      <c r="O6" s="32">
        <f>O5+0.1</f>
        <v>0.2</v>
      </c>
      <c r="P6" s="31">
        <v>0.16318572888516319</v>
      </c>
      <c r="Q6" s="31">
        <v>0.1114437339523765</v>
      </c>
      <c r="R6" s="31">
        <v>5.281882370247596E-2</v>
      </c>
      <c r="S6" s="31">
        <v>-1.1603919686303546E-2</v>
      </c>
      <c r="T6" s="31">
        <v>-8.0631277866826334E-2</v>
      </c>
      <c r="U6" s="31">
        <v>-0.15313097074844501</v>
      </c>
      <c r="V6" s="31">
        <v>-0.22813536473133955</v>
      </c>
      <c r="W6" s="31">
        <v>-0.30488028284011037</v>
      </c>
    </row>
    <row r="7" spans="1:23" x14ac:dyDescent="0.25">
      <c r="A7" s="63"/>
      <c r="B7" s="22" t="s">
        <v>62</v>
      </c>
      <c r="C7" s="42">
        <v>576000</v>
      </c>
      <c r="E7" s="32">
        <f>E6+0.1</f>
        <v>0.30000000000000004</v>
      </c>
      <c r="F7" s="38">
        <v>546.4016267130994</v>
      </c>
      <c r="G7" s="38">
        <v>632.76680454427833</v>
      </c>
      <c r="H7" s="38">
        <v>730.6206040672123</v>
      </c>
      <c r="I7" s="38">
        <v>838.15185979811099</v>
      </c>
      <c r="J7" s="38">
        <v>953.36891071045898</v>
      </c>
      <c r="K7" s="38">
        <v>1074.3818109003441</v>
      </c>
      <c r="L7" s="38">
        <v>1199.5754342398998</v>
      </c>
      <c r="M7" s="38">
        <v>1327.6742543320358</v>
      </c>
      <c r="O7" s="32">
        <f>O6+0.1</f>
        <v>0.30000000000000004</v>
      </c>
      <c r="P7" s="31">
        <v>0.12357526483099493</v>
      </c>
      <c r="Q7" s="31">
        <v>9.3392434453536038E-2</v>
      </c>
      <c r="R7" s="31">
        <v>5.9194570141094048E-2</v>
      </c>
      <c r="S7" s="31">
        <v>2.161463649763937E-2</v>
      </c>
      <c r="T7" s="31">
        <v>-1.8651322440998964E-2</v>
      </c>
      <c r="U7" s="31">
        <v>-6.0942809955276483E-2</v>
      </c>
      <c r="V7" s="31">
        <v>-0.10469537311196496</v>
      </c>
      <c r="W7" s="31">
        <v>-0.14946324200874794</v>
      </c>
    </row>
    <row r="8" spans="1:23" x14ac:dyDescent="0.25">
      <c r="A8" s="63"/>
      <c r="B8" s="22" t="s">
        <v>13</v>
      </c>
      <c r="C8" s="23">
        <f>C6+C7</f>
        <v>576000</v>
      </c>
      <c r="E8" s="32">
        <f>E7+0.1</f>
        <v>0.4</v>
      </c>
      <c r="F8" s="38">
        <v>504.09644712665909</v>
      </c>
      <c r="G8" s="38">
        <v>578.1237424105268</v>
      </c>
      <c r="H8" s="38">
        <v>661.99842771589874</v>
      </c>
      <c r="I8" s="38">
        <v>754.16807548524048</v>
      </c>
      <c r="J8" s="38">
        <v>852.92554769582455</v>
      </c>
      <c r="K8" s="38">
        <v>956.65089071572606</v>
      </c>
      <c r="L8" s="38">
        <v>1063.9597107210595</v>
      </c>
      <c r="M8" s="38">
        <v>1173.7586993714619</v>
      </c>
      <c r="O8" s="32">
        <f>O7+0.1</f>
        <v>0.4</v>
      </c>
      <c r="P8" s="31">
        <v>0.10377003280391084</v>
      </c>
      <c r="Q8" s="31">
        <v>8.4366784704115821E-2</v>
      </c>
      <c r="R8" s="31">
        <v>6.2382443360403127E-2</v>
      </c>
      <c r="S8" s="31">
        <v>3.8223914589610809E-2</v>
      </c>
      <c r="T8" s="31">
        <v>1.2338655271914736E-2</v>
      </c>
      <c r="U8" s="31">
        <v>-1.4848729558692285E-2</v>
      </c>
      <c r="V8" s="31">
        <v>-4.2975377302277712E-2</v>
      </c>
      <c r="W8" s="31">
        <v>-7.1754721593066756E-2</v>
      </c>
    </row>
    <row r="9" spans="1:23" x14ac:dyDescent="0.25">
      <c r="A9" s="63"/>
      <c r="B9" s="22" t="s">
        <v>40</v>
      </c>
      <c r="C9" s="40">
        <v>0.2</v>
      </c>
      <c r="E9" s="32">
        <f t="shared" ref="E9:E14" si="7">E8+0.1</f>
        <v>0.5</v>
      </c>
      <c r="F9" s="38">
        <v>461.79126754021888</v>
      </c>
      <c r="G9" s="38">
        <v>523.48068027677527</v>
      </c>
      <c r="H9" s="38">
        <v>593.37625136458519</v>
      </c>
      <c r="I9" s="38">
        <v>670.18429117236997</v>
      </c>
      <c r="J9" s="38">
        <v>752.48218468119001</v>
      </c>
      <c r="K9" s="38">
        <v>838.91997053110822</v>
      </c>
      <c r="L9" s="38">
        <v>928.3439872022193</v>
      </c>
      <c r="M9" s="38">
        <v>1019.8431444108878</v>
      </c>
      <c r="O9" s="32">
        <f t="shared" ref="O9:O14" si="8">O8+0.1</f>
        <v>0.5</v>
      </c>
      <c r="P9" s="31">
        <v>9.1886893587660362E-2</v>
      </c>
      <c r="Q9" s="31">
        <v>7.8951394854463688E-2</v>
      </c>
      <c r="R9" s="31">
        <v>6.4295167291988545E-2</v>
      </c>
      <c r="S9" s="31">
        <v>4.8189481444793687E-2</v>
      </c>
      <c r="T9" s="31">
        <v>3.0932641899662976E-2</v>
      </c>
      <c r="U9" s="31">
        <v>1.2807718679258282E-2</v>
      </c>
      <c r="V9" s="31">
        <v>-5.9433798164653237E-3</v>
      </c>
      <c r="W9" s="31">
        <v>-2.5129609343658047E-2</v>
      </c>
    </row>
    <row r="10" spans="1:23" x14ac:dyDescent="0.25">
      <c r="A10" s="63"/>
      <c r="B10" s="22" t="s">
        <v>41</v>
      </c>
      <c r="C10" s="23">
        <f>C7*C9</f>
        <v>115200</v>
      </c>
      <c r="E10" s="32">
        <f t="shared" si="7"/>
        <v>0.6</v>
      </c>
      <c r="F10" s="38">
        <v>419.48608795377862</v>
      </c>
      <c r="G10" s="38">
        <v>468.83761814302375</v>
      </c>
      <c r="H10" s="38">
        <v>524.75407501327163</v>
      </c>
      <c r="I10" s="38">
        <v>586.20050685949946</v>
      </c>
      <c r="J10" s="38">
        <v>652.03882166655546</v>
      </c>
      <c r="K10" s="38">
        <v>721.18905034648992</v>
      </c>
      <c r="L10" s="38">
        <v>792.72826368337883</v>
      </c>
      <c r="M10" s="38">
        <v>865.9275894503138</v>
      </c>
      <c r="O10" s="32">
        <f t="shared" si="8"/>
        <v>0.6</v>
      </c>
      <c r="P10" s="31">
        <v>8.3964800776826706E-2</v>
      </c>
      <c r="Q10" s="31">
        <v>7.5341134954695591E-2</v>
      </c>
      <c r="R10" s="31">
        <v>6.5570316579712171E-2</v>
      </c>
      <c r="S10" s="31">
        <v>5.4833192681582252E-2</v>
      </c>
      <c r="T10" s="31">
        <v>4.3328632984828454E-2</v>
      </c>
      <c r="U10" s="31">
        <v>3.1245350837892007E-2</v>
      </c>
      <c r="V10" s="31">
        <v>1.8744618507409584E-2</v>
      </c>
      <c r="W10" s="31">
        <v>5.9537988226144494E-3</v>
      </c>
    </row>
    <row r="11" spans="1:23" x14ac:dyDescent="0.25">
      <c r="A11" s="63" t="s">
        <v>19</v>
      </c>
      <c r="B11" s="20" t="s">
        <v>10</v>
      </c>
      <c r="C11" s="25">
        <f>C7-C10</f>
        <v>460800</v>
      </c>
      <c r="E11" s="32">
        <f t="shared" si="7"/>
        <v>0.7</v>
      </c>
      <c r="F11" s="38">
        <v>377.1809083673383</v>
      </c>
      <c r="G11" s="38">
        <v>414.19455600927222</v>
      </c>
      <c r="H11" s="38">
        <v>456.13189866195813</v>
      </c>
      <c r="I11" s="38">
        <v>502.216722546629</v>
      </c>
      <c r="J11" s="38">
        <v>551.59545865192104</v>
      </c>
      <c r="K11" s="38">
        <v>603.45813016187185</v>
      </c>
      <c r="L11" s="38">
        <v>657.11254016453859</v>
      </c>
      <c r="M11" s="38">
        <v>712.01203448973979</v>
      </c>
      <c r="O11" s="32">
        <f t="shared" si="8"/>
        <v>0.7</v>
      </c>
      <c r="P11" s="31">
        <v>7.8306163054802674E-2</v>
      </c>
      <c r="Q11" s="31">
        <v>7.2762377883432663E-2</v>
      </c>
      <c r="R11" s="31">
        <v>6.6481137499514759E-2</v>
      </c>
      <c r="S11" s="31">
        <v>5.9578700707859811E-2</v>
      </c>
      <c r="T11" s="31">
        <v>5.2182912331375217E-2</v>
      </c>
      <c r="U11" s="31">
        <v>4.4415088094058933E-2</v>
      </c>
      <c r="V11" s="31">
        <v>3.6378903024463088E-2</v>
      </c>
      <c r="W11" s="31">
        <v>2.815623322709479E-2</v>
      </c>
    </row>
    <row r="12" spans="1:23" x14ac:dyDescent="0.25">
      <c r="A12" s="63"/>
      <c r="B12" s="20" t="s">
        <v>60</v>
      </c>
      <c r="C12" s="41">
        <v>0.05</v>
      </c>
      <c r="D12" s="15"/>
      <c r="E12" s="32">
        <f t="shared" si="7"/>
        <v>0.79999999999999993</v>
      </c>
      <c r="F12" s="38">
        <v>334.8757287808981</v>
      </c>
      <c r="G12" s="38">
        <v>359.55149387552069</v>
      </c>
      <c r="H12" s="38">
        <v>387.50972231064463</v>
      </c>
      <c r="I12" s="38">
        <v>418.23293823375855</v>
      </c>
      <c r="J12" s="38">
        <v>451.15209563728661</v>
      </c>
      <c r="K12" s="38">
        <v>485.72720997725384</v>
      </c>
      <c r="L12" s="38">
        <v>521.49681664569835</v>
      </c>
      <c r="M12" s="38">
        <v>558.09647952916589</v>
      </c>
      <c r="O12" s="32">
        <f t="shared" si="8"/>
        <v>0.79999999999999993</v>
      </c>
      <c r="P12" s="31">
        <v>7.4062184763284661E-2</v>
      </c>
      <c r="Q12" s="31">
        <v>7.0828310079985482E-2</v>
      </c>
      <c r="R12" s="31">
        <v>6.716425318936671E-2</v>
      </c>
      <c r="S12" s="31">
        <v>6.3137831727567983E-2</v>
      </c>
      <c r="T12" s="31">
        <v>5.8823621841285298E-2</v>
      </c>
      <c r="U12" s="31">
        <v>5.4292391036184127E-2</v>
      </c>
      <c r="V12" s="31">
        <v>4.9604616412253215E-2</v>
      </c>
      <c r="W12" s="31">
        <v>4.4808059030455039E-2</v>
      </c>
    </row>
    <row r="13" spans="1:23" x14ac:dyDescent="0.25">
      <c r="A13" s="63"/>
      <c r="B13" s="20" t="s">
        <v>0</v>
      </c>
      <c r="C13" s="42">
        <v>360</v>
      </c>
      <c r="D13" s="15"/>
      <c r="E13" s="32">
        <f t="shared" si="7"/>
        <v>0.89999999999999991</v>
      </c>
      <c r="F13" s="38">
        <v>292.57054919445784</v>
      </c>
      <c r="G13" s="38">
        <v>304.90843174176916</v>
      </c>
      <c r="H13" s="38">
        <v>318.88754595933113</v>
      </c>
      <c r="I13" s="38">
        <v>334.24915392088809</v>
      </c>
      <c r="J13" s="38">
        <v>350.70873262265212</v>
      </c>
      <c r="K13" s="38">
        <v>367.99628979263571</v>
      </c>
      <c r="L13" s="38">
        <v>385.88109312685805</v>
      </c>
      <c r="M13" s="38">
        <v>404.18092456859176</v>
      </c>
      <c r="O13" s="32">
        <f t="shared" si="8"/>
        <v>0.89999999999999991</v>
      </c>
      <c r="P13" s="31">
        <v>7.0761312758770636E-2</v>
      </c>
      <c r="Q13" s="31">
        <v>6.932403512174877E-2</v>
      </c>
      <c r="R13" s="31">
        <v>6.769556539258488E-2</v>
      </c>
      <c r="S13" s="31">
        <v>6.5906044742896547E-2</v>
      </c>
      <c r="T13" s="31">
        <v>6.3988618126770924E-2</v>
      </c>
      <c r="U13" s="31">
        <v>6.1974737768948171E-2</v>
      </c>
      <c r="V13" s="31">
        <v>5.9891282380534427E-2</v>
      </c>
      <c r="W13" s="31">
        <v>5.7759479099735236E-2</v>
      </c>
    </row>
    <row r="14" spans="1:23" x14ac:dyDescent="0.25">
      <c r="A14" s="63"/>
      <c r="B14" s="20" t="s">
        <v>1</v>
      </c>
      <c r="C14" s="42">
        <v>2000</v>
      </c>
      <c r="D14" s="15"/>
      <c r="E14" s="32">
        <f t="shared" si="7"/>
        <v>0.99999999999999989</v>
      </c>
      <c r="F14" s="38">
        <v>250.26536960801752</v>
      </c>
      <c r="G14" s="38">
        <v>250.26536960801752</v>
      </c>
      <c r="H14" s="38">
        <v>250.26536960801752</v>
      </c>
      <c r="I14" s="38">
        <v>250.26536960801752</v>
      </c>
      <c r="J14" s="38">
        <v>250.26536960801752</v>
      </c>
      <c r="K14" s="38">
        <v>250.26536960801752</v>
      </c>
      <c r="L14" s="38">
        <v>250.26536960801752</v>
      </c>
      <c r="M14" s="38">
        <v>250.26536960801752</v>
      </c>
      <c r="O14" s="32">
        <f t="shared" si="8"/>
        <v>0.99999999999999989</v>
      </c>
      <c r="P14" s="31">
        <v>6.8120615155159422E-2</v>
      </c>
      <c r="Q14" s="31">
        <v>6.8120615155159422E-2</v>
      </c>
      <c r="R14" s="31">
        <v>6.8120615155159422E-2</v>
      </c>
      <c r="S14" s="31">
        <v>6.8120615155159422E-2</v>
      </c>
      <c r="T14" s="31">
        <v>6.8120615155159422E-2</v>
      </c>
      <c r="U14" s="31">
        <v>6.8120615155159422E-2</v>
      </c>
      <c r="V14" s="31">
        <v>6.8120615155159422E-2</v>
      </c>
      <c r="W14" s="31">
        <v>6.8120615155159422E-2</v>
      </c>
    </row>
    <row r="15" spans="1:23" x14ac:dyDescent="0.25">
      <c r="A15" s="63"/>
      <c r="B15" s="20" t="s">
        <v>58</v>
      </c>
      <c r="C15" s="30">
        <f>KREDYT!B5</f>
        <v>16.083333333333332</v>
      </c>
      <c r="D15" s="15"/>
      <c r="I15" s="18"/>
      <c r="J15" s="18"/>
      <c r="K15" s="18"/>
      <c r="L15" s="18"/>
      <c r="M15" s="18"/>
    </row>
    <row r="16" spans="1:23" x14ac:dyDescent="0.25">
      <c r="A16" s="63"/>
      <c r="B16" s="20" t="s">
        <v>34</v>
      </c>
      <c r="C16" s="25">
        <f>KREDYT!B6</f>
        <v>2473.6740388399367</v>
      </c>
      <c r="E16" s="17"/>
      <c r="F16" s="35" t="s">
        <v>65</v>
      </c>
      <c r="G16" s="36">
        <f>(C32+C16)/(C33*(1-C36)*C35/12)</f>
        <v>741.8051686820238</v>
      </c>
      <c r="H16" s="34" t="s">
        <v>57</v>
      </c>
      <c r="I16" s="18"/>
      <c r="J16" s="18"/>
      <c r="K16" s="18"/>
      <c r="L16" s="18"/>
      <c r="M16" s="18"/>
    </row>
    <row r="17" spans="1:13" x14ac:dyDescent="0.25">
      <c r="A17" s="63"/>
      <c r="B17" s="20" t="s">
        <v>38</v>
      </c>
      <c r="C17" s="25">
        <f>KREDYT!I9</f>
        <v>890522.65398238495</v>
      </c>
      <c r="F17" s="35" t="s">
        <v>63</v>
      </c>
      <c r="G17" s="36">
        <f>C16+C32</f>
        <v>3733.1345113922848</v>
      </c>
      <c r="H17" s="34" t="s">
        <v>64</v>
      </c>
      <c r="I17" s="18"/>
      <c r="J17" s="18"/>
      <c r="K17" s="18"/>
      <c r="L17" s="18"/>
      <c r="M17" s="18"/>
    </row>
    <row r="18" spans="1:13" x14ac:dyDescent="0.25">
      <c r="A18" s="63"/>
      <c r="B18" s="20" t="s">
        <v>39</v>
      </c>
      <c r="C18" s="25">
        <f>KREDYT!N9</f>
        <v>639661.21896279533</v>
      </c>
      <c r="E18" s="17"/>
      <c r="F18" s="18"/>
      <c r="G18" s="16"/>
      <c r="H18" s="16"/>
      <c r="I18" s="18"/>
      <c r="J18" s="18"/>
      <c r="K18" s="18"/>
      <c r="L18" s="18"/>
      <c r="M18" s="18"/>
    </row>
    <row r="19" spans="1:13" x14ac:dyDescent="0.25">
      <c r="A19" s="63" t="s">
        <v>20</v>
      </c>
      <c r="B19" s="19" t="s">
        <v>54</v>
      </c>
      <c r="C19" s="43">
        <v>701.1942105263156</v>
      </c>
      <c r="E19" s="17"/>
      <c r="F19" s="18"/>
      <c r="G19" s="16"/>
      <c r="H19" s="16"/>
      <c r="I19" s="18"/>
      <c r="J19" s="18"/>
      <c r="K19" s="18"/>
      <c r="L19" s="18"/>
      <c r="M19" s="18"/>
    </row>
    <row r="20" spans="1:13" x14ac:dyDescent="0.25">
      <c r="A20" s="63"/>
      <c r="B20" s="19" t="s">
        <v>22</v>
      </c>
      <c r="C20" s="43">
        <v>64.440458404074704</v>
      </c>
      <c r="E20" s="17"/>
      <c r="F20" s="18"/>
      <c r="G20" s="16"/>
      <c r="H20" s="16"/>
      <c r="I20" s="18"/>
      <c r="J20" s="18"/>
      <c r="K20" s="18"/>
      <c r="L20" s="18"/>
      <c r="M20" s="18"/>
    </row>
    <row r="21" spans="1:13" x14ac:dyDescent="0.25">
      <c r="A21" s="63"/>
      <c r="B21" s="19" t="s">
        <v>23</v>
      </c>
      <c r="C21" s="43">
        <v>36.480891341256381</v>
      </c>
      <c r="E21" s="17"/>
      <c r="F21" s="18"/>
      <c r="G21" s="16"/>
      <c r="H21" s="16"/>
      <c r="I21" s="18"/>
      <c r="J21" s="18"/>
      <c r="K21" s="18"/>
      <c r="L21" s="18"/>
      <c r="M21" s="18"/>
    </row>
    <row r="22" spans="1:13" x14ac:dyDescent="0.25">
      <c r="A22" s="63"/>
      <c r="B22" s="19" t="s">
        <v>51</v>
      </c>
      <c r="C22" s="43">
        <v>87.345263157894735</v>
      </c>
      <c r="E22" s="17"/>
      <c r="F22" s="18"/>
      <c r="G22" s="16"/>
      <c r="H22" s="16"/>
      <c r="I22" s="18"/>
      <c r="J22" s="18"/>
      <c r="K22" s="18"/>
      <c r="L22" s="18"/>
      <c r="M22" s="18"/>
    </row>
    <row r="23" spans="1:13" x14ac:dyDescent="0.25">
      <c r="A23" s="63"/>
      <c r="B23" s="19" t="s">
        <v>24</v>
      </c>
      <c r="C23" s="43">
        <v>50.299473684210533</v>
      </c>
      <c r="E23" s="17"/>
      <c r="F23" s="18"/>
      <c r="G23" s="16"/>
      <c r="H23" s="16"/>
      <c r="I23" s="18"/>
      <c r="J23" s="18"/>
      <c r="K23" s="18"/>
      <c r="L23" s="18"/>
      <c r="M23" s="18"/>
    </row>
    <row r="24" spans="1:13" x14ac:dyDescent="0.25">
      <c r="A24" s="63"/>
      <c r="B24" s="19" t="s">
        <v>25</v>
      </c>
      <c r="C24" s="43">
        <v>7.8157894736842106</v>
      </c>
      <c r="E24" s="17"/>
      <c r="F24" s="18"/>
      <c r="G24" s="16"/>
      <c r="H24" s="16"/>
      <c r="I24" s="18"/>
      <c r="J24" s="18"/>
      <c r="K24" s="18"/>
      <c r="L24" s="18"/>
      <c r="M24" s="18"/>
    </row>
    <row r="25" spans="1:13" x14ac:dyDescent="0.25">
      <c r="A25" s="63"/>
      <c r="B25" s="19" t="s">
        <v>26</v>
      </c>
      <c r="C25" s="43">
        <v>28.588157894736838</v>
      </c>
      <c r="E25" s="17"/>
      <c r="F25" s="18"/>
      <c r="G25" s="16"/>
      <c r="H25" s="16"/>
      <c r="I25" s="18"/>
      <c r="J25" s="18"/>
      <c r="K25" s="18"/>
      <c r="L25" s="18"/>
      <c r="M25" s="18"/>
    </row>
    <row r="26" spans="1:13" x14ac:dyDescent="0.25">
      <c r="A26" s="63"/>
      <c r="B26" s="19" t="s">
        <v>27</v>
      </c>
      <c r="C26" s="43">
        <v>77.643421052631581</v>
      </c>
      <c r="E26" s="17"/>
      <c r="F26" s="18"/>
      <c r="G26" s="16"/>
      <c r="H26" s="16"/>
      <c r="I26" s="18"/>
      <c r="J26" s="18"/>
      <c r="K26" s="18"/>
      <c r="L26" s="18"/>
      <c r="M26" s="18"/>
    </row>
    <row r="27" spans="1:13" x14ac:dyDescent="0.25">
      <c r="A27" s="63"/>
      <c r="B27" s="19" t="s">
        <v>28</v>
      </c>
      <c r="C27" s="43">
        <v>20.131578947368421</v>
      </c>
      <c r="E27" s="17"/>
      <c r="F27" s="18"/>
      <c r="G27" s="16"/>
      <c r="H27" s="16"/>
      <c r="I27" s="18"/>
      <c r="J27" s="18"/>
      <c r="K27" s="18"/>
      <c r="L27" s="18"/>
      <c r="M27" s="18"/>
    </row>
    <row r="28" spans="1:13" x14ac:dyDescent="0.25">
      <c r="A28" s="63"/>
      <c r="B28" s="19" t="s">
        <v>29</v>
      </c>
      <c r="C28" s="43">
        <v>52.187894736842111</v>
      </c>
      <c r="E28" s="17"/>
      <c r="F28" s="18"/>
      <c r="G28" s="16"/>
      <c r="H28" s="16"/>
      <c r="I28" s="18"/>
      <c r="J28" s="18"/>
      <c r="K28" s="18"/>
      <c r="L28" s="18"/>
      <c r="M28" s="18"/>
    </row>
    <row r="29" spans="1:13" x14ac:dyDescent="0.25">
      <c r="A29" s="63"/>
      <c r="B29" s="19" t="s">
        <v>50</v>
      </c>
      <c r="C29" s="43">
        <v>0</v>
      </c>
      <c r="E29" s="17"/>
      <c r="F29" s="18"/>
      <c r="G29" s="16"/>
      <c r="H29" s="16"/>
      <c r="I29" s="18"/>
      <c r="J29" s="18"/>
      <c r="K29" s="18"/>
      <c r="L29" s="18"/>
      <c r="M29" s="18"/>
    </row>
    <row r="30" spans="1:13" x14ac:dyDescent="0.25">
      <c r="A30" s="63"/>
      <c r="B30" s="19" t="s">
        <v>52</v>
      </c>
      <c r="C30" s="43">
        <f>5000/(12*5)</f>
        <v>83.333333333333329</v>
      </c>
      <c r="E30" s="17"/>
      <c r="F30" s="18"/>
      <c r="G30" s="16"/>
      <c r="H30" s="16"/>
      <c r="I30" s="18"/>
      <c r="J30" s="18"/>
      <c r="K30" s="18"/>
      <c r="L30" s="18"/>
      <c r="M30" s="18"/>
    </row>
    <row r="31" spans="1:13" x14ac:dyDescent="0.25">
      <c r="A31" s="63"/>
      <c r="B31" s="19" t="s">
        <v>14</v>
      </c>
      <c r="C31" s="43">
        <v>50</v>
      </c>
      <c r="E31" s="17"/>
      <c r="F31" s="18"/>
      <c r="G31" s="16"/>
      <c r="H31" s="16"/>
      <c r="I31" s="18"/>
      <c r="J31" s="18"/>
      <c r="K31" s="18"/>
      <c r="L31" s="18"/>
      <c r="M31" s="18"/>
    </row>
    <row r="32" spans="1:13" x14ac:dyDescent="0.25">
      <c r="A32" s="63"/>
      <c r="B32" s="19" t="s">
        <v>53</v>
      </c>
      <c r="C32" s="47">
        <f>SUM(C19:C31)</f>
        <v>1259.4604725523482</v>
      </c>
      <c r="J32" s="18"/>
    </row>
    <row r="33" spans="1:10" x14ac:dyDescent="0.25">
      <c r="A33" s="63" t="s">
        <v>21</v>
      </c>
      <c r="B33" s="26" t="s">
        <v>30</v>
      </c>
      <c r="C33" s="44">
        <v>6</v>
      </c>
      <c r="J33" s="18"/>
    </row>
    <row r="34" spans="1:10" x14ac:dyDescent="0.25">
      <c r="A34" s="63"/>
      <c r="B34" s="26" t="s">
        <v>31</v>
      </c>
      <c r="C34" s="42">
        <v>900</v>
      </c>
      <c r="J34" s="18"/>
    </row>
    <row r="35" spans="1:10" x14ac:dyDescent="0.25">
      <c r="A35" s="63"/>
      <c r="B35" s="26" t="s">
        <v>49</v>
      </c>
      <c r="C35" s="39">
        <v>11</v>
      </c>
      <c r="J35" s="18"/>
    </row>
    <row r="36" spans="1:10" x14ac:dyDescent="0.25">
      <c r="A36" s="63"/>
      <c r="B36" s="26" t="s">
        <v>55</v>
      </c>
      <c r="C36" s="45">
        <v>8.5000000000000006E-2</v>
      </c>
    </row>
    <row r="37" spans="1:10" x14ac:dyDescent="0.25">
      <c r="A37" s="63"/>
      <c r="B37" s="26" t="s">
        <v>32</v>
      </c>
      <c r="C37" s="27">
        <f>C33*C34*(1-C36)*C35/12</f>
        <v>4529.25</v>
      </c>
    </row>
    <row r="38" spans="1:10" x14ac:dyDescent="0.25">
      <c r="A38" s="63" t="s">
        <v>59</v>
      </c>
      <c r="B38" s="20" t="s">
        <v>15</v>
      </c>
      <c r="C38" s="25">
        <f>C37-C32-C16</f>
        <v>796.11548860771518</v>
      </c>
      <c r="D38" s="24"/>
      <c r="H38" s="18"/>
    </row>
    <row r="39" spans="1:10" x14ac:dyDescent="0.25">
      <c r="A39" s="63"/>
      <c r="B39" s="20" t="s">
        <v>16</v>
      </c>
      <c r="C39" s="25">
        <f>C38*12</f>
        <v>9553.3858632925821</v>
      </c>
      <c r="D39" s="24"/>
      <c r="H39" s="18"/>
    </row>
    <row r="40" spans="1:10" x14ac:dyDescent="0.25">
      <c r="A40" s="63"/>
      <c r="B40" s="20" t="s">
        <v>47</v>
      </c>
      <c r="C40" s="21">
        <f>C39/(C10+C6)</f>
        <v>8.292869672997033E-2</v>
      </c>
      <c r="D40" s="46"/>
      <c r="H40" s="18"/>
    </row>
    <row r="41" spans="1:10" x14ac:dyDescent="0.25">
      <c r="A41" s="63"/>
      <c r="B41" s="20" t="s">
        <v>48</v>
      </c>
      <c r="C41" s="21">
        <f>(C37-C32)*12/C8</f>
        <v>6.8120615155159409E-2</v>
      </c>
      <c r="E41" s="24"/>
      <c r="F41" s="24"/>
      <c r="G41" s="24"/>
      <c r="H41" s="18"/>
    </row>
    <row r="42" spans="1:10" x14ac:dyDescent="0.25">
      <c r="E42" s="24"/>
      <c r="F42" s="24"/>
      <c r="G42" s="24"/>
      <c r="H42" s="18"/>
    </row>
    <row r="43" spans="1:10" x14ac:dyDescent="0.25">
      <c r="D43" s="24"/>
      <c r="E43" s="24"/>
      <c r="F43" s="24"/>
      <c r="G43" s="24"/>
      <c r="H43" s="18"/>
    </row>
    <row r="44" spans="1:10" x14ac:dyDescent="0.25">
      <c r="C44" s="24"/>
      <c r="D44" s="24"/>
      <c r="E44" s="24"/>
      <c r="F44" s="24"/>
      <c r="G44" s="24"/>
      <c r="H44" s="18"/>
    </row>
    <row r="45" spans="1:10" x14ac:dyDescent="0.25">
      <c r="D45" s="24"/>
      <c r="E45" s="24"/>
      <c r="F45" s="24"/>
      <c r="G45" s="24"/>
      <c r="H45" s="18"/>
    </row>
    <row r="46" spans="1:10" x14ac:dyDescent="0.25">
      <c r="D46" s="24"/>
      <c r="E46" s="24"/>
      <c r="F46" s="24"/>
      <c r="G46" s="24"/>
      <c r="H46" s="18"/>
    </row>
    <row r="47" spans="1:10" x14ac:dyDescent="0.25">
      <c r="D47" s="24"/>
      <c r="E47" s="24"/>
      <c r="F47" s="24"/>
      <c r="G47" s="24"/>
      <c r="H47" s="18"/>
    </row>
    <row r="48" spans="1:10" x14ac:dyDescent="0.25">
      <c r="D48" s="24"/>
      <c r="E48" s="17"/>
      <c r="F48" s="17"/>
      <c r="G48" s="17"/>
      <c r="H48" s="18"/>
    </row>
    <row r="49" spans="4:8" x14ac:dyDescent="0.25">
      <c r="D49" s="24"/>
      <c r="E49" s="16"/>
      <c r="F49" s="16"/>
      <c r="G49" s="16"/>
      <c r="H49" s="18"/>
    </row>
    <row r="50" spans="4:8" x14ac:dyDescent="0.25">
      <c r="D50" s="17"/>
      <c r="E50" s="16"/>
      <c r="F50" s="16"/>
      <c r="G50" s="16"/>
      <c r="H50" s="18"/>
    </row>
    <row r="51" spans="4:8" x14ac:dyDescent="0.25">
      <c r="D51" s="16"/>
      <c r="E51" s="16"/>
      <c r="F51" s="16"/>
      <c r="G51" s="16"/>
      <c r="H51" s="18"/>
    </row>
    <row r="52" spans="4:8" x14ac:dyDescent="0.25">
      <c r="D52" s="16"/>
      <c r="E52" s="16"/>
      <c r="F52" s="16"/>
      <c r="G52" s="16"/>
      <c r="H52" s="18"/>
    </row>
    <row r="53" spans="4:8" x14ac:dyDescent="0.25">
      <c r="D53" s="16"/>
      <c r="E53" s="16"/>
      <c r="F53" s="16"/>
      <c r="G53" s="16"/>
      <c r="H53" s="18"/>
    </row>
    <row r="54" spans="4:8" x14ac:dyDescent="0.25">
      <c r="D54" s="16"/>
      <c r="E54" s="16"/>
      <c r="F54" s="16"/>
      <c r="G54" s="16"/>
    </row>
    <row r="55" spans="4:8" x14ac:dyDescent="0.25">
      <c r="D55" s="16"/>
      <c r="E55" s="16"/>
      <c r="F55" s="16"/>
      <c r="G55" s="16"/>
    </row>
    <row r="56" spans="4:8" x14ac:dyDescent="0.25">
      <c r="D56" s="16"/>
    </row>
    <row r="57" spans="4:8" x14ac:dyDescent="0.25">
      <c r="D57" s="16"/>
    </row>
  </sheetData>
  <mergeCells count="5">
    <mergeCell ref="A4:A10"/>
    <mergeCell ref="A11:A18"/>
    <mergeCell ref="A19:A32"/>
    <mergeCell ref="A38:A41"/>
    <mergeCell ref="A33:A37"/>
  </mergeCells>
  <conditionalFormatting sqref="F5:M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:M1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:W1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1" r:id="rId1" xr:uid="{98A883DE-84A4-49DA-9D3A-EF581983FEE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N370"/>
  <sheetViews>
    <sheetView showGridLines="0" zoomScale="115" zoomScaleNormal="115" workbookViewId="0">
      <pane xSplit="2" ySplit="10" topLeftCell="C11" activePane="bottomRight" state="frozen"/>
      <selection pane="topRight"/>
      <selection pane="bottomLeft"/>
      <selection pane="bottomRight" activeCell="C11" sqref="C11"/>
    </sheetView>
  </sheetViews>
  <sheetFormatPr defaultColWidth="8.85546875" defaultRowHeight="12.75" x14ac:dyDescent="0.2"/>
  <cols>
    <col min="1" max="1" width="34.5703125" style="3" bestFit="1" customWidth="1"/>
    <col min="2" max="2" width="15.28515625" style="3" customWidth="1"/>
    <col min="3" max="3" width="14.5703125" style="3" customWidth="1"/>
    <col min="4" max="4" width="11" style="3" bestFit="1" customWidth="1"/>
    <col min="5" max="5" width="11.5703125" style="3" customWidth="1"/>
    <col min="6" max="6" width="15.28515625" style="3" bestFit="1" customWidth="1"/>
    <col min="7" max="7" width="14.5703125" style="3" customWidth="1"/>
    <col min="8" max="8" width="11" style="3" bestFit="1" customWidth="1"/>
    <col min="9" max="9" width="11.28515625" style="3" customWidth="1"/>
    <col min="10" max="10" width="23.5703125" style="3" bestFit="1" customWidth="1"/>
    <col min="11" max="11" width="14.5703125" style="4" customWidth="1"/>
    <col min="12" max="12" width="13.5703125" style="3" customWidth="1"/>
    <col min="13" max="13" width="11.85546875" style="3" customWidth="1"/>
    <col min="14" max="14" width="15.28515625" style="3" customWidth="1"/>
    <col min="15" max="16384" width="8.85546875" style="3"/>
  </cols>
  <sheetData>
    <row r="1" spans="1:14" x14ac:dyDescent="0.2">
      <c r="A1" s="1" t="s">
        <v>10</v>
      </c>
      <c r="B1" s="2">
        <f>VLOOKUP(A1,RENTOWNOŚĆ!$B$3:$C$18,C$1,FALSE)</f>
        <v>460800</v>
      </c>
      <c r="C1" s="3">
        <v>2</v>
      </c>
    </row>
    <row r="2" spans="1:14" x14ac:dyDescent="0.2">
      <c r="A2" s="1" t="s">
        <v>60</v>
      </c>
      <c r="B2" s="14">
        <f>VLOOKUP(A2,RENTOWNOŚĆ!$B$3:$C$18,C$1,FALSE)</f>
        <v>0.05</v>
      </c>
    </row>
    <row r="3" spans="1:14" x14ac:dyDescent="0.2">
      <c r="A3" s="1" t="s">
        <v>0</v>
      </c>
      <c r="B3" s="2">
        <f>VLOOKUP(A3,RENTOWNOŚĆ!$B$3:$C$18,C$1,FALSE)</f>
        <v>360</v>
      </c>
      <c r="M3" s="4"/>
      <c r="N3" s="4"/>
    </row>
    <row r="4" spans="1:14" x14ac:dyDescent="0.2">
      <c r="A4" s="5" t="s">
        <v>1</v>
      </c>
      <c r="B4" s="2">
        <f>VLOOKUP(A4,RENTOWNOŚĆ!$B$3:$C$18,C$1,FALSE)</f>
        <v>2000</v>
      </c>
      <c r="D4" s="6"/>
    </row>
    <row r="5" spans="1:14" x14ac:dyDescent="0.2">
      <c r="A5" s="5" t="s">
        <v>35</v>
      </c>
      <c r="B5" s="7">
        <f t="array" ref="B5">MAX(IF(J11:J370&lt;&gt;"",A11:A370))/12</f>
        <v>16.083333333333332</v>
      </c>
      <c r="D5" s="6"/>
    </row>
    <row r="6" spans="1:14" x14ac:dyDescent="0.2">
      <c r="A6" s="1" t="s">
        <v>34</v>
      </c>
      <c r="B6" s="7">
        <f>PMT(B2/12,B3,-B1)</f>
        <v>2473.6740388399367</v>
      </c>
    </row>
    <row r="8" spans="1:14" x14ac:dyDescent="0.2">
      <c r="D8" s="4"/>
      <c r="E8" s="4"/>
      <c r="F8" s="4"/>
      <c r="G8" s="4"/>
      <c r="H8" s="4"/>
      <c r="I8" s="4"/>
      <c r="L8" s="4"/>
      <c r="M8" s="4"/>
      <c r="N8" s="4"/>
    </row>
    <row r="9" spans="1:14" ht="13.5" thickBot="1" x14ac:dyDescent="0.25">
      <c r="A9" s="8" t="s">
        <v>2</v>
      </c>
      <c r="B9" s="4">
        <f>SUM(B11:B370)</f>
        <v>460800</v>
      </c>
      <c r="D9" s="4">
        <f>SUM(D11:D370)</f>
        <v>346560</v>
      </c>
      <c r="E9" s="4">
        <f>SUM(E11:E370)</f>
        <v>807360</v>
      </c>
      <c r="F9" s="8" t="s">
        <v>36</v>
      </c>
      <c r="G9" s="4"/>
      <c r="H9" s="4">
        <f>SUM(H11:H370)</f>
        <v>429722.65398237656</v>
      </c>
      <c r="I9" s="4">
        <f>SUM(I11:I370)</f>
        <v>890522.65398238495</v>
      </c>
      <c r="J9" s="9" t="s">
        <v>37</v>
      </c>
      <c r="K9" s="10">
        <f>SUM(K11:K370)</f>
        <v>384017.32007549162</v>
      </c>
      <c r="L9" s="10">
        <f>SUM(L11:L370)</f>
        <v>76782.751318560186</v>
      </c>
      <c r="M9" s="10">
        <f>SUM(M11:M370)</f>
        <v>178861.14756874356</v>
      </c>
      <c r="N9" s="4">
        <f>SUM(K9:M9)</f>
        <v>639661.21896279533</v>
      </c>
    </row>
    <row r="10" spans="1:14" x14ac:dyDescent="0.2">
      <c r="A10" s="49" t="s">
        <v>3</v>
      </c>
      <c r="B10" s="59" t="s">
        <v>4</v>
      </c>
      <c r="C10" s="51" t="s">
        <v>5</v>
      </c>
      <c r="D10" s="51" t="s">
        <v>6</v>
      </c>
      <c r="E10" s="53" t="s">
        <v>7</v>
      </c>
      <c r="F10" s="50" t="s">
        <v>4</v>
      </c>
      <c r="G10" s="51" t="s">
        <v>5</v>
      </c>
      <c r="H10" s="52" t="s">
        <v>6</v>
      </c>
      <c r="I10" s="53" t="s">
        <v>8</v>
      </c>
      <c r="J10" s="59" t="s">
        <v>5</v>
      </c>
      <c r="K10" s="60" t="s">
        <v>1</v>
      </c>
      <c r="L10" s="52" t="s">
        <v>4</v>
      </c>
      <c r="M10" s="52" t="s">
        <v>6</v>
      </c>
      <c r="N10" s="53" t="s">
        <v>9</v>
      </c>
    </row>
    <row r="11" spans="1:14" x14ac:dyDescent="0.2">
      <c r="A11" s="49">
        <f>ROWS($A$11:A11)</f>
        <v>1</v>
      </c>
      <c r="B11" s="54">
        <f t="shared" ref="B11:B74" si="0">IF(A11&gt;$B$3,"",$B$1/$B$3)</f>
        <v>1280</v>
      </c>
      <c r="C11" s="11">
        <f>B1</f>
        <v>460800</v>
      </c>
      <c r="D11" s="11">
        <f t="shared" ref="D11:D75" si="1">IFERROR(C11*$B$2/12,"")</f>
        <v>1920</v>
      </c>
      <c r="E11" s="55">
        <f t="shared" ref="E11:E75" si="2">IFERROR(B11+D11,"")</f>
        <v>3200</v>
      </c>
      <c r="F11" s="54">
        <f t="shared" ref="F11:F74" si="3">IFERROR(-PPMT(B$2/12,A11,B$3,B$1),"")</f>
        <v>553.67403883993666</v>
      </c>
      <c r="G11" s="11">
        <f>B1</f>
        <v>460800</v>
      </c>
      <c r="H11" s="11">
        <f>IFERROR(G11*B$2/12,"")</f>
        <v>1920</v>
      </c>
      <c r="I11" s="55">
        <f t="shared" ref="I11:I74" si="4">IFERROR(F11+H11,"")</f>
        <v>2473.6740388399367</v>
      </c>
      <c r="J11" s="54">
        <f>B1</f>
        <v>460800</v>
      </c>
      <c r="K11" s="11">
        <f>IF(J11="","",IF(J11&lt;$B$4,J11,$B$4))</f>
        <v>2000</v>
      </c>
      <c r="L11" s="11">
        <f>IFERROR(-PPMT(B$2/12,A11,B$3,J11),"")</f>
        <v>553.67403883993666</v>
      </c>
      <c r="M11" s="11">
        <f>IFERROR(IPMT($B$2/12,A11,$B$3,-J11),"")</f>
        <v>1920</v>
      </c>
      <c r="N11" s="55">
        <f>SUM(L11:M11)</f>
        <v>2473.6740388399367</v>
      </c>
    </row>
    <row r="12" spans="1:14" x14ac:dyDescent="0.2">
      <c r="A12" s="49">
        <f>ROWS($A$11:A12)</f>
        <v>2</v>
      </c>
      <c r="B12" s="54">
        <f t="shared" si="0"/>
        <v>1280</v>
      </c>
      <c r="C12" s="11">
        <f t="shared" ref="C12:C75" si="5">IFERROR(C11-B12,"")</f>
        <v>459520</v>
      </c>
      <c r="D12" s="11">
        <f t="shared" si="1"/>
        <v>1914.6666666666667</v>
      </c>
      <c r="E12" s="55">
        <f t="shared" si="2"/>
        <v>3194.666666666667</v>
      </c>
      <c r="F12" s="54">
        <f t="shared" si="3"/>
        <v>555.98101400176961</v>
      </c>
      <c r="G12" s="11">
        <f>IFERROR(G11-F11,"")</f>
        <v>460246.32596116007</v>
      </c>
      <c r="H12" s="11">
        <f>IFERROR(G12*B$2/12,"")</f>
        <v>1917.693024838167</v>
      </c>
      <c r="I12" s="55">
        <f t="shared" si="4"/>
        <v>2473.6740388399367</v>
      </c>
      <c r="J12" s="54">
        <f>IFERROR(IF((J11-K11-L11)&lt;0,"",J11-K11-L11),"")</f>
        <v>458246.32596116007</v>
      </c>
      <c r="K12" s="11">
        <f t="shared" ref="K12:K75" si="6">IF(J12="","",IF(J12&lt;$B$4,J12,$B$4))</f>
        <v>2000</v>
      </c>
      <c r="L12" s="11">
        <f>IFERROR(-PPMT(B$2/12,A12-A11,B$3-A11,J12),"")</f>
        <v>553.56499900006065</v>
      </c>
      <c r="M12" s="11">
        <f>IFERROR(IPMT($B$2/12,A12-A11,$B$3-A11,-J12),"")</f>
        <v>1909.3596915048333</v>
      </c>
      <c r="N12" s="55">
        <f>SUM(L12:M12)</f>
        <v>2462.924690504894</v>
      </c>
    </row>
    <row r="13" spans="1:14" x14ac:dyDescent="0.2">
      <c r="A13" s="49">
        <f>ROWS($A$11:A13)</f>
        <v>3</v>
      </c>
      <c r="B13" s="54">
        <f t="shared" si="0"/>
        <v>1280</v>
      </c>
      <c r="C13" s="11">
        <f t="shared" si="5"/>
        <v>458240</v>
      </c>
      <c r="D13" s="11">
        <f t="shared" si="1"/>
        <v>1909.3333333333333</v>
      </c>
      <c r="E13" s="55">
        <f t="shared" si="2"/>
        <v>3189.333333333333</v>
      </c>
      <c r="F13" s="54">
        <f t="shared" si="3"/>
        <v>558.29760156011048</v>
      </c>
      <c r="G13" s="11">
        <f t="shared" ref="G13:G76" si="7">IFERROR(G12-F12,"")</f>
        <v>459690.3449471583</v>
      </c>
      <c r="H13" s="11">
        <f t="shared" ref="H13:H76" si="8">IFERROR(G13*B$2/12,"")</f>
        <v>1915.3764372798262</v>
      </c>
      <c r="I13" s="55">
        <f t="shared" si="4"/>
        <v>2473.6740388399367</v>
      </c>
      <c r="J13" s="54">
        <f t="shared" ref="J13:J76" si="9">IFERROR(IF((J12-K12-L12)&lt;0,"",J12-K12-L12),"")</f>
        <v>455692.76096216001</v>
      </c>
      <c r="K13" s="11">
        <f t="shared" si="6"/>
        <v>2000</v>
      </c>
      <c r="L13" s="11">
        <f t="shared" ref="L13:L76" si="10">IFERROR(-PPMT(B$2/12,A13-A12,B$3-A12,J13),"")</f>
        <v>553.44250382879704</v>
      </c>
      <c r="M13" s="11">
        <f t="shared" ref="M13:M76" si="11">IFERROR(IPMT($B$2/12,A13-A12,$B$3-A12,-J13),"")</f>
        <v>1898.7198373423334</v>
      </c>
      <c r="N13" s="55">
        <f t="shared" ref="N13:N76" si="12">SUM(L13:M13)</f>
        <v>2452.1623411711307</v>
      </c>
    </row>
    <row r="14" spans="1:14" x14ac:dyDescent="0.2">
      <c r="A14" s="49">
        <f>ROWS($A$11:A14)</f>
        <v>4</v>
      </c>
      <c r="B14" s="54">
        <f t="shared" si="0"/>
        <v>1280</v>
      </c>
      <c r="C14" s="11">
        <f t="shared" si="5"/>
        <v>456960</v>
      </c>
      <c r="D14" s="11">
        <f t="shared" si="1"/>
        <v>1904</v>
      </c>
      <c r="E14" s="55">
        <f t="shared" si="2"/>
        <v>3184</v>
      </c>
      <c r="F14" s="54">
        <f t="shared" si="3"/>
        <v>560.62384156661096</v>
      </c>
      <c r="G14" s="11">
        <f t="shared" si="7"/>
        <v>459132.04734559817</v>
      </c>
      <c r="H14" s="11">
        <f t="shared" si="8"/>
        <v>1913.0501972733257</v>
      </c>
      <c r="I14" s="55">
        <f t="shared" si="4"/>
        <v>2473.6740388399367</v>
      </c>
      <c r="J14" s="54">
        <f t="shared" si="9"/>
        <v>453139.31845833122</v>
      </c>
      <c r="K14" s="11">
        <f t="shared" si="6"/>
        <v>2000</v>
      </c>
      <c r="L14" s="11">
        <f t="shared" si="10"/>
        <v>553.30641140753107</v>
      </c>
      <c r="M14" s="11">
        <f t="shared" si="11"/>
        <v>1888.0804935763804</v>
      </c>
      <c r="N14" s="55">
        <f t="shared" si="12"/>
        <v>2441.3869049839113</v>
      </c>
    </row>
    <row r="15" spans="1:14" x14ac:dyDescent="0.2">
      <c r="A15" s="49">
        <f>ROWS($A$11:A15)</f>
        <v>5</v>
      </c>
      <c r="B15" s="54">
        <f t="shared" si="0"/>
        <v>1280</v>
      </c>
      <c r="C15" s="11">
        <f t="shared" si="5"/>
        <v>455680</v>
      </c>
      <c r="D15" s="11">
        <f t="shared" si="1"/>
        <v>1898.6666666666667</v>
      </c>
      <c r="E15" s="55">
        <f t="shared" si="2"/>
        <v>3178.666666666667</v>
      </c>
      <c r="F15" s="54">
        <f t="shared" si="3"/>
        <v>562.95977423980514</v>
      </c>
      <c r="G15" s="11">
        <f t="shared" si="7"/>
        <v>458571.42350403155</v>
      </c>
      <c r="H15" s="11">
        <f t="shared" si="8"/>
        <v>1910.7142646001314</v>
      </c>
      <c r="I15" s="55">
        <f t="shared" si="4"/>
        <v>2473.6740388399367</v>
      </c>
      <c r="J15" s="54">
        <f t="shared" si="9"/>
        <v>450586.01204692369</v>
      </c>
      <c r="K15" s="11">
        <f t="shared" si="6"/>
        <v>2000</v>
      </c>
      <c r="L15" s="11">
        <f t="shared" si="10"/>
        <v>553.15657848732076</v>
      </c>
      <c r="M15" s="11">
        <f t="shared" si="11"/>
        <v>1877.4417168621817</v>
      </c>
      <c r="N15" s="55">
        <f t="shared" si="12"/>
        <v>2430.5982953495022</v>
      </c>
    </row>
    <row r="16" spans="1:14" x14ac:dyDescent="0.2">
      <c r="A16" s="49">
        <f>ROWS($A$11:A16)</f>
        <v>6</v>
      </c>
      <c r="B16" s="54">
        <f t="shared" si="0"/>
        <v>1280</v>
      </c>
      <c r="C16" s="11">
        <f t="shared" si="5"/>
        <v>454400</v>
      </c>
      <c r="D16" s="11">
        <f t="shared" si="1"/>
        <v>1893.3333333333333</v>
      </c>
      <c r="E16" s="55">
        <f t="shared" si="2"/>
        <v>3173.333333333333</v>
      </c>
      <c r="F16" s="54">
        <f t="shared" si="3"/>
        <v>565.30543996580445</v>
      </c>
      <c r="G16" s="11">
        <f t="shared" si="7"/>
        <v>458008.46372979175</v>
      </c>
      <c r="H16" s="11">
        <f t="shared" si="8"/>
        <v>1908.3685988741324</v>
      </c>
      <c r="I16" s="55">
        <f t="shared" si="4"/>
        <v>2473.6740388399367</v>
      </c>
      <c r="J16" s="54">
        <f t="shared" si="9"/>
        <v>448032.85546843638</v>
      </c>
      <c r="K16" s="11">
        <f t="shared" si="6"/>
        <v>2000</v>
      </c>
      <c r="L16" s="11">
        <f t="shared" si="10"/>
        <v>552.99286047504847</v>
      </c>
      <c r="M16" s="11">
        <f t="shared" si="11"/>
        <v>1866.8035644518181</v>
      </c>
      <c r="N16" s="55">
        <f t="shared" si="12"/>
        <v>2419.7964249268666</v>
      </c>
    </row>
    <row r="17" spans="1:14" x14ac:dyDescent="0.2">
      <c r="A17" s="49">
        <f>ROWS($A$11:A17)</f>
        <v>7</v>
      </c>
      <c r="B17" s="54">
        <f t="shared" si="0"/>
        <v>1280</v>
      </c>
      <c r="C17" s="11">
        <f t="shared" si="5"/>
        <v>453120</v>
      </c>
      <c r="D17" s="11">
        <f t="shared" si="1"/>
        <v>1888</v>
      </c>
      <c r="E17" s="55">
        <f t="shared" si="2"/>
        <v>3168</v>
      </c>
      <c r="F17" s="54">
        <f t="shared" si="3"/>
        <v>567.66087929899516</v>
      </c>
      <c r="G17" s="11">
        <f t="shared" si="7"/>
        <v>457443.15828982595</v>
      </c>
      <c r="H17" s="11">
        <f t="shared" si="8"/>
        <v>1906.0131595409414</v>
      </c>
      <c r="I17" s="55">
        <f t="shared" si="4"/>
        <v>2473.6740388399367</v>
      </c>
      <c r="J17" s="54">
        <f t="shared" si="9"/>
        <v>445479.86260796135</v>
      </c>
      <c r="K17" s="11">
        <f t="shared" si="6"/>
        <v>2000</v>
      </c>
      <c r="L17" s="11">
        <f t="shared" si="10"/>
        <v>552.81511141939677</v>
      </c>
      <c r="M17" s="11">
        <f t="shared" si="11"/>
        <v>1856.1660941998391</v>
      </c>
      <c r="N17" s="55">
        <f t="shared" si="12"/>
        <v>2408.9812056192359</v>
      </c>
    </row>
    <row r="18" spans="1:14" x14ac:dyDescent="0.2">
      <c r="A18" s="49">
        <f>ROWS($A$11:A18)</f>
        <v>8</v>
      </c>
      <c r="B18" s="54">
        <f t="shared" si="0"/>
        <v>1280</v>
      </c>
      <c r="C18" s="11">
        <f t="shared" si="5"/>
        <v>451840</v>
      </c>
      <c r="D18" s="11">
        <f t="shared" si="1"/>
        <v>1882.6666666666667</v>
      </c>
      <c r="E18" s="55">
        <f t="shared" si="2"/>
        <v>3162.666666666667</v>
      </c>
      <c r="F18" s="54">
        <f t="shared" si="3"/>
        <v>570.02613296274103</v>
      </c>
      <c r="G18" s="11">
        <f t="shared" si="7"/>
        <v>456875.49741052696</v>
      </c>
      <c r="H18" s="11">
        <f t="shared" si="8"/>
        <v>1903.6479058771959</v>
      </c>
      <c r="I18" s="55">
        <f t="shared" si="4"/>
        <v>2473.6740388399367</v>
      </c>
      <c r="J18" s="54">
        <f t="shared" si="9"/>
        <v>442927.04749654193</v>
      </c>
      <c r="K18" s="11">
        <f t="shared" si="6"/>
        <v>2000</v>
      </c>
      <c r="L18" s="11">
        <f t="shared" si="10"/>
        <v>552.62318399664889</v>
      </c>
      <c r="M18" s="11">
        <f t="shared" si="11"/>
        <v>1845.5293645689246</v>
      </c>
      <c r="N18" s="55">
        <f t="shared" si="12"/>
        <v>2398.1525485655734</v>
      </c>
    </row>
    <row r="19" spans="1:14" x14ac:dyDescent="0.2">
      <c r="A19" s="49">
        <f>ROWS($A$11:A19)</f>
        <v>9</v>
      </c>
      <c r="B19" s="54">
        <f t="shared" si="0"/>
        <v>1280</v>
      </c>
      <c r="C19" s="11">
        <f t="shared" si="5"/>
        <v>450560</v>
      </c>
      <c r="D19" s="11">
        <f t="shared" si="1"/>
        <v>1877.3333333333333</v>
      </c>
      <c r="E19" s="55">
        <f t="shared" si="2"/>
        <v>3157.333333333333</v>
      </c>
      <c r="F19" s="54">
        <f t="shared" si="3"/>
        <v>572.40124185008574</v>
      </c>
      <c r="G19" s="11">
        <f t="shared" si="7"/>
        <v>456305.47127756424</v>
      </c>
      <c r="H19" s="11">
        <f t="shared" si="8"/>
        <v>1901.2727969898513</v>
      </c>
      <c r="I19" s="55">
        <f t="shared" si="4"/>
        <v>2473.6740388399371</v>
      </c>
      <c r="J19" s="54">
        <f t="shared" si="9"/>
        <v>440374.42431254528</v>
      </c>
      <c r="K19" s="11">
        <f t="shared" si="6"/>
        <v>2000</v>
      </c>
      <c r="L19" s="11">
        <f t="shared" si="10"/>
        <v>552.41692949630738</v>
      </c>
      <c r="M19" s="11">
        <f t="shared" si="11"/>
        <v>1834.8934346356052</v>
      </c>
      <c r="N19" s="55">
        <f t="shared" si="12"/>
        <v>2387.3103641319126</v>
      </c>
    </row>
    <row r="20" spans="1:14" x14ac:dyDescent="0.2">
      <c r="A20" s="49">
        <f>ROWS($A$11:A20)</f>
        <v>10</v>
      </c>
      <c r="B20" s="54">
        <f t="shared" si="0"/>
        <v>1280</v>
      </c>
      <c r="C20" s="11">
        <f t="shared" si="5"/>
        <v>449280</v>
      </c>
      <c r="D20" s="11">
        <f t="shared" si="1"/>
        <v>1872</v>
      </c>
      <c r="E20" s="55">
        <f t="shared" si="2"/>
        <v>3152</v>
      </c>
      <c r="F20" s="54">
        <f t="shared" si="3"/>
        <v>574.7862470244612</v>
      </c>
      <c r="G20" s="11">
        <f t="shared" si="7"/>
        <v>455733.07003571413</v>
      </c>
      <c r="H20" s="11">
        <f t="shared" si="8"/>
        <v>1898.8877918154758</v>
      </c>
      <c r="I20" s="55">
        <f t="shared" si="4"/>
        <v>2473.6740388399371</v>
      </c>
      <c r="J20" s="54">
        <f t="shared" si="9"/>
        <v>437822.00738304894</v>
      </c>
      <c r="K20" s="11">
        <f t="shared" si="6"/>
        <v>2000</v>
      </c>
      <c r="L20" s="11">
        <f t="shared" si="10"/>
        <v>552.19619780653056</v>
      </c>
      <c r="M20" s="11">
        <f t="shared" si="11"/>
        <v>1824.2583640960374</v>
      </c>
      <c r="N20" s="55">
        <f t="shared" si="12"/>
        <v>2376.454561902568</v>
      </c>
    </row>
    <row r="21" spans="1:14" x14ac:dyDescent="0.2">
      <c r="A21" s="49">
        <f>ROWS($A$11:A21)</f>
        <v>11</v>
      </c>
      <c r="B21" s="54">
        <f t="shared" si="0"/>
        <v>1280</v>
      </c>
      <c r="C21" s="11">
        <f t="shared" si="5"/>
        <v>448000</v>
      </c>
      <c r="D21" s="11">
        <f t="shared" si="1"/>
        <v>1866.6666666666667</v>
      </c>
      <c r="E21" s="55">
        <f t="shared" si="2"/>
        <v>3146.666666666667</v>
      </c>
      <c r="F21" s="54">
        <f t="shared" si="3"/>
        <v>577.18118972039645</v>
      </c>
      <c r="G21" s="11">
        <f t="shared" si="7"/>
        <v>455158.28378868965</v>
      </c>
      <c r="H21" s="11">
        <f t="shared" si="8"/>
        <v>1896.4928491195403</v>
      </c>
      <c r="I21" s="55">
        <f t="shared" si="4"/>
        <v>2473.6740388399367</v>
      </c>
      <c r="J21" s="54">
        <f t="shared" si="9"/>
        <v>435269.81118524243</v>
      </c>
      <c r="K21" s="11">
        <f t="shared" si="6"/>
        <v>2000</v>
      </c>
      <c r="L21" s="11">
        <f t="shared" si="10"/>
        <v>551.96083739938149</v>
      </c>
      <c r="M21" s="11">
        <f t="shared" si="11"/>
        <v>1813.6242132718435</v>
      </c>
      <c r="N21" s="55">
        <f t="shared" si="12"/>
        <v>2365.585050671225</v>
      </c>
    </row>
    <row r="22" spans="1:14" x14ac:dyDescent="0.2">
      <c r="A22" s="49">
        <f>ROWS($A$11:A22)</f>
        <v>12</v>
      </c>
      <c r="B22" s="54">
        <f t="shared" si="0"/>
        <v>1280</v>
      </c>
      <c r="C22" s="11">
        <f t="shared" si="5"/>
        <v>446720</v>
      </c>
      <c r="D22" s="11">
        <f t="shared" si="1"/>
        <v>1861.3333333333333</v>
      </c>
      <c r="E22" s="55">
        <f t="shared" si="2"/>
        <v>3141.333333333333</v>
      </c>
      <c r="F22" s="54">
        <f t="shared" si="3"/>
        <v>579.58611134423143</v>
      </c>
      <c r="G22" s="11">
        <f t="shared" si="7"/>
        <v>454581.10259896924</v>
      </c>
      <c r="H22" s="11">
        <f t="shared" si="8"/>
        <v>1894.0879274957053</v>
      </c>
      <c r="I22" s="55">
        <f t="shared" si="4"/>
        <v>2473.6740388399367</v>
      </c>
      <c r="J22" s="54">
        <f t="shared" si="9"/>
        <v>432717.85034784308</v>
      </c>
      <c r="K22" s="11">
        <f t="shared" si="6"/>
        <v>2000</v>
      </c>
      <c r="L22" s="11">
        <f t="shared" si="10"/>
        <v>551.71069531589035</v>
      </c>
      <c r="M22" s="11">
        <f t="shared" si="11"/>
        <v>1802.9910431160129</v>
      </c>
      <c r="N22" s="55">
        <f t="shared" si="12"/>
        <v>2354.7017384319033</v>
      </c>
    </row>
    <row r="23" spans="1:14" x14ac:dyDescent="0.2">
      <c r="A23" s="49">
        <f>ROWS($A$11:A23)</f>
        <v>13</v>
      </c>
      <c r="B23" s="54">
        <f t="shared" si="0"/>
        <v>1280</v>
      </c>
      <c r="C23" s="11">
        <f t="shared" si="5"/>
        <v>445440</v>
      </c>
      <c r="D23" s="11">
        <f t="shared" si="1"/>
        <v>1856</v>
      </c>
      <c r="E23" s="55">
        <f t="shared" si="2"/>
        <v>3136</v>
      </c>
      <c r="F23" s="54">
        <f t="shared" si="3"/>
        <v>582.00105347483225</v>
      </c>
      <c r="G23" s="11">
        <f t="shared" si="7"/>
        <v>454001.51648762502</v>
      </c>
      <c r="H23" s="11">
        <f t="shared" si="8"/>
        <v>1891.6729853651043</v>
      </c>
      <c r="I23" s="55">
        <f t="shared" si="4"/>
        <v>2473.6740388399367</v>
      </c>
      <c r="J23" s="54">
        <f t="shared" si="9"/>
        <v>430166.13965252717</v>
      </c>
      <c r="K23" s="11">
        <f t="shared" si="6"/>
        <v>2000</v>
      </c>
      <c r="L23" s="11">
        <f t="shared" si="10"/>
        <v>551.44561715092129</v>
      </c>
      <c r="M23" s="11">
        <f t="shared" si="11"/>
        <v>1792.3589152188631</v>
      </c>
      <c r="N23" s="55">
        <f t="shared" si="12"/>
        <v>2343.8045323697843</v>
      </c>
    </row>
    <row r="24" spans="1:14" x14ac:dyDescent="0.2">
      <c r="A24" s="49">
        <f>ROWS($A$11:A24)</f>
        <v>14</v>
      </c>
      <c r="B24" s="54">
        <f t="shared" si="0"/>
        <v>1280</v>
      </c>
      <c r="C24" s="11">
        <f t="shared" si="5"/>
        <v>444160</v>
      </c>
      <c r="D24" s="11">
        <f t="shared" si="1"/>
        <v>1850.6666666666667</v>
      </c>
      <c r="E24" s="55">
        <f t="shared" si="2"/>
        <v>3130.666666666667</v>
      </c>
      <c r="F24" s="54">
        <f t="shared" si="3"/>
        <v>584.42605786431068</v>
      </c>
      <c r="G24" s="11">
        <f t="shared" si="7"/>
        <v>453419.51543415018</v>
      </c>
      <c r="H24" s="11">
        <f t="shared" si="8"/>
        <v>1889.247980975626</v>
      </c>
      <c r="I24" s="55">
        <f t="shared" si="4"/>
        <v>2473.6740388399367</v>
      </c>
      <c r="J24" s="54">
        <f t="shared" si="9"/>
        <v>427614.69403537625</v>
      </c>
      <c r="K24" s="11">
        <f t="shared" si="6"/>
        <v>2000</v>
      </c>
      <c r="L24" s="11">
        <f t="shared" si="10"/>
        <v>551.16544703784916</v>
      </c>
      <c r="M24" s="11">
        <f t="shared" si="11"/>
        <v>1781.7278918140676</v>
      </c>
      <c r="N24" s="55">
        <f t="shared" si="12"/>
        <v>2332.8933388519167</v>
      </c>
    </row>
    <row r="25" spans="1:14" x14ac:dyDescent="0.2">
      <c r="A25" s="49">
        <f>ROWS($A$11:A25)</f>
        <v>15</v>
      </c>
      <c r="B25" s="54">
        <f t="shared" si="0"/>
        <v>1280</v>
      </c>
      <c r="C25" s="11">
        <f t="shared" si="5"/>
        <v>442880</v>
      </c>
      <c r="D25" s="11">
        <f t="shared" si="1"/>
        <v>1845.3333333333333</v>
      </c>
      <c r="E25" s="55">
        <f t="shared" si="2"/>
        <v>3125.333333333333</v>
      </c>
      <c r="F25" s="54">
        <f t="shared" si="3"/>
        <v>586.86116643874527</v>
      </c>
      <c r="G25" s="11">
        <f t="shared" si="7"/>
        <v>452835.08937628585</v>
      </c>
      <c r="H25" s="11">
        <f t="shared" si="8"/>
        <v>1886.8128724011913</v>
      </c>
      <c r="I25" s="55">
        <f t="shared" si="4"/>
        <v>2473.6740388399367</v>
      </c>
      <c r="J25" s="54">
        <f t="shared" si="9"/>
        <v>425063.52858833841</v>
      </c>
      <c r="K25" s="11">
        <f t="shared" si="6"/>
        <v>2000</v>
      </c>
      <c r="L25" s="11">
        <f t="shared" si="10"/>
        <v>550.87002763303224</v>
      </c>
      <c r="M25" s="11">
        <f t="shared" si="11"/>
        <v>1771.0980357847434</v>
      </c>
      <c r="N25" s="55">
        <f t="shared" si="12"/>
        <v>2321.9680634177757</v>
      </c>
    </row>
    <row r="26" spans="1:14" x14ac:dyDescent="0.2">
      <c r="A26" s="49">
        <f>ROWS($A$11:A26)</f>
        <v>16</v>
      </c>
      <c r="B26" s="54">
        <f t="shared" si="0"/>
        <v>1280</v>
      </c>
      <c r="C26" s="11">
        <f t="shared" si="5"/>
        <v>441600</v>
      </c>
      <c r="D26" s="11">
        <f t="shared" si="1"/>
        <v>1840</v>
      </c>
      <c r="E26" s="55">
        <f t="shared" si="2"/>
        <v>3120</v>
      </c>
      <c r="F26" s="54">
        <f t="shared" si="3"/>
        <v>589.3064212989068</v>
      </c>
      <c r="G26" s="11">
        <f t="shared" si="7"/>
        <v>452248.22820984712</v>
      </c>
      <c r="H26" s="11">
        <f t="shared" si="8"/>
        <v>1884.3676175410299</v>
      </c>
      <c r="I26" s="55">
        <f t="shared" si="4"/>
        <v>2473.6740388399367</v>
      </c>
      <c r="J26" s="54">
        <f t="shared" si="9"/>
        <v>422512.65856070537</v>
      </c>
      <c r="K26" s="11">
        <f t="shared" si="6"/>
        <v>2000</v>
      </c>
      <c r="L26" s="11">
        <f t="shared" si="10"/>
        <v>550.55920010008958</v>
      </c>
      <c r="M26" s="11">
        <f t="shared" si="11"/>
        <v>1760.4694106696056</v>
      </c>
      <c r="N26" s="55">
        <f t="shared" si="12"/>
        <v>2311.0286107696952</v>
      </c>
    </row>
    <row r="27" spans="1:14" x14ac:dyDescent="0.2">
      <c r="A27" s="49">
        <f>ROWS($A$11:A27)</f>
        <v>17</v>
      </c>
      <c r="B27" s="54">
        <f t="shared" si="0"/>
        <v>1280</v>
      </c>
      <c r="C27" s="11">
        <f t="shared" si="5"/>
        <v>440320</v>
      </c>
      <c r="D27" s="11">
        <f t="shared" si="1"/>
        <v>1834.6666666666667</v>
      </c>
      <c r="E27" s="55">
        <f t="shared" si="2"/>
        <v>3114.666666666667</v>
      </c>
      <c r="F27" s="54">
        <f t="shared" si="3"/>
        <v>591.76186472098573</v>
      </c>
      <c r="G27" s="11">
        <f t="shared" si="7"/>
        <v>451658.92178854824</v>
      </c>
      <c r="H27" s="11">
        <f t="shared" si="8"/>
        <v>1881.912174118951</v>
      </c>
      <c r="I27" s="55">
        <f t="shared" si="4"/>
        <v>2473.6740388399367</v>
      </c>
      <c r="J27" s="54">
        <f t="shared" si="9"/>
        <v>419962.09936060529</v>
      </c>
      <c r="K27" s="11">
        <f t="shared" si="6"/>
        <v>2000</v>
      </c>
      <c r="L27" s="11">
        <f t="shared" si="10"/>
        <v>550.23280409396909</v>
      </c>
      <c r="M27" s="11">
        <f t="shared" si="11"/>
        <v>1749.8420806691884</v>
      </c>
      <c r="N27" s="55">
        <f t="shared" si="12"/>
        <v>2300.0748847631576</v>
      </c>
    </row>
    <row r="28" spans="1:14" x14ac:dyDescent="0.2">
      <c r="A28" s="49">
        <f>ROWS($A$11:A28)</f>
        <v>18</v>
      </c>
      <c r="B28" s="54">
        <f t="shared" si="0"/>
        <v>1280</v>
      </c>
      <c r="C28" s="11">
        <f t="shared" si="5"/>
        <v>439040</v>
      </c>
      <c r="D28" s="11">
        <f t="shared" si="1"/>
        <v>1829.3333333333333</v>
      </c>
      <c r="E28" s="55">
        <f t="shared" si="2"/>
        <v>3109.333333333333</v>
      </c>
      <c r="F28" s="54">
        <f t="shared" si="3"/>
        <v>594.22753915732301</v>
      </c>
      <c r="G28" s="11">
        <f t="shared" si="7"/>
        <v>451067.15992382728</v>
      </c>
      <c r="H28" s="11">
        <f t="shared" si="8"/>
        <v>1879.4464996826136</v>
      </c>
      <c r="I28" s="55">
        <f t="shared" si="4"/>
        <v>2473.6740388399367</v>
      </c>
      <c r="J28" s="54">
        <f t="shared" si="9"/>
        <v>417411.86655651132</v>
      </c>
      <c r="K28" s="11">
        <f t="shared" si="6"/>
        <v>2000</v>
      </c>
      <c r="L28" s="11">
        <f t="shared" si="10"/>
        <v>549.89067774481146</v>
      </c>
      <c r="M28" s="11">
        <f t="shared" si="11"/>
        <v>1739.2161106521305</v>
      </c>
      <c r="N28" s="55">
        <f t="shared" si="12"/>
        <v>2289.1067883969417</v>
      </c>
    </row>
    <row r="29" spans="1:14" x14ac:dyDescent="0.2">
      <c r="A29" s="49">
        <f>ROWS($A$11:A29)</f>
        <v>19</v>
      </c>
      <c r="B29" s="54">
        <f t="shared" si="0"/>
        <v>1280</v>
      </c>
      <c r="C29" s="11">
        <f t="shared" si="5"/>
        <v>437760</v>
      </c>
      <c r="D29" s="11">
        <f t="shared" si="1"/>
        <v>1824</v>
      </c>
      <c r="E29" s="55">
        <f t="shared" si="2"/>
        <v>3104</v>
      </c>
      <c r="F29" s="54">
        <f t="shared" si="3"/>
        <v>596.7034872371454</v>
      </c>
      <c r="G29" s="11">
        <f t="shared" si="7"/>
        <v>450472.93238466996</v>
      </c>
      <c r="H29" s="11">
        <f t="shared" si="8"/>
        <v>1876.9705516027916</v>
      </c>
      <c r="I29" s="55">
        <f t="shared" si="4"/>
        <v>2473.6740388399371</v>
      </c>
      <c r="J29" s="54">
        <f t="shared" si="9"/>
        <v>414861.97587876651</v>
      </c>
      <c r="K29" s="11">
        <f t="shared" si="6"/>
        <v>2000</v>
      </c>
      <c r="L29" s="11">
        <f t="shared" si="10"/>
        <v>549.53265764159983</v>
      </c>
      <c r="M29" s="11">
        <f t="shared" si="11"/>
        <v>1728.5915661615268</v>
      </c>
      <c r="N29" s="55">
        <f t="shared" si="12"/>
        <v>2278.1242238031264</v>
      </c>
    </row>
    <row r="30" spans="1:14" x14ac:dyDescent="0.2">
      <c r="A30" s="49">
        <f>ROWS($A$11:A30)</f>
        <v>20</v>
      </c>
      <c r="B30" s="54">
        <f t="shared" si="0"/>
        <v>1280</v>
      </c>
      <c r="C30" s="11">
        <f t="shared" si="5"/>
        <v>436480</v>
      </c>
      <c r="D30" s="11">
        <f t="shared" si="1"/>
        <v>1818.6666666666667</v>
      </c>
      <c r="E30" s="55">
        <f t="shared" si="2"/>
        <v>3098.666666666667</v>
      </c>
      <c r="F30" s="54">
        <f t="shared" si="3"/>
        <v>599.18975176730009</v>
      </c>
      <c r="G30" s="11">
        <f t="shared" si="7"/>
        <v>449876.2288974328</v>
      </c>
      <c r="H30" s="11">
        <f t="shared" si="8"/>
        <v>1874.4842870726368</v>
      </c>
      <c r="I30" s="55">
        <f t="shared" si="4"/>
        <v>2473.6740388399367</v>
      </c>
      <c r="J30" s="54">
        <f t="shared" si="9"/>
        <v>412312.44322112488</v>
      </c>
      <c r="K30" s="11">
        <f t="shared" si="6"/>
        <v>2000</v>
      </c>
      <c r="L30" s="11">
        <f t="shared" si="10"/>
        <v>549.15857881559771</v>
      </c>
      <c r="M30" s="11">
        <f t="shared" si="11"/>
        <v>1717.9685134213535</v>
      </c>
      <c r="N30" s="55">
        <f t="shared" si="12"/>
        <v>2267.1270922369513</v>
      </c>
    </row>
    <row r="31" spans="1:14" x14ac:dyDescent="0.2">
      <c r="A31" s="49">
        <f>ROWS($A$11:A31)</f>
        <v>21</v>
      </c>
      <c r="B31" s="54">
        <f t="shared" si="0"/>
        <v>1280</v>
      </c>
      <c r="C31" s="11">
        <f t="shared" si="5"/>
        <v>435200</v>
      </c>
      <c r="D31" s="11">
        <f t="shared" si="1"/>
        <v>1813.3333333333333</v>
      </c>
      <c r="E31" s="55">
        <f t="shared" si="2"/>
        <v>3093.333333333333</v>
      </c>
      <c r="F31" s="54">
        <f t="shared" si="3"/>
        <v>601.68637573299713</v>
      </c>
      <c r="G31" s="11">
        <f t="shared" si="7"/>
        <v>449277.03914566548</v>
      </c>
      <c r="H31" s="11">
        <f t="shared" si="8"/>
        <v>1871.9876631069394</v>
      </c>
      <c r="I31" s="55">
        <f t="shared" si="4"/>
        <v>2473.6740388399367</v>
      </c>
      <c r="J31" s="54">
        <f t="shared" si="9"/>
        <v>409763.2846423093</v>
      </c>
      <c r="K31" s="11">
        <f t="shared" si="6"/>
        <v>2000</v>
      </c>
      <c r="L31" s="11">
        <f t="shared" si="10"/>
        <v>548.76827472356752</v>
      </c>
      <c r="M31" s="11">
        <f t="shared" si="11"/>
        <v>1707.3470193429555</v>
      </c>
      <c r="N31" s="55">
        <f t="shared" si="12"/>
        <v>2256.1152940665229</v>
      </c>
    </row>
    <row r="32" spans="1:14" x14ac:dyDescent="0.2">
      <c r="A32" s="49">
        <f>ROWS($A$11:A32)</f>
        <v>22</v>
      </c>
      <c r="B32" s="54">
        <f t="shared" si="0"/>
        <v>1280</v>
      </c>
      <c r="C32" s="11">
        <f t="shared" si="5"/>
        <v>433920</v>
      </c>
      <c r="D32" s="11">
        <f t="shared" si="1"/>
        <v>1808</v>
      </c>
      <c r="E32" s="55">
        <f t="shared" si="2"/>
        <v>3088</v>
      </c>
      <c r="F32" s="54">
        <f t="shared" si="3"/>
        <v>604.19340229855129</v>
      </c>
      <c r="G32" s="11">
        <f t="shared" si="7"/>
        <v>448675.35276993248</v>
      </c>
      <c r="H32" s="11">
        <f t="shared" si="8"/>
        <v>1869.4806365413854</v>
      </c>
      <c r="I32" s="55">
        <f t="shared" si="4"/>
        <v>2473.6740388399367</v>
      </c>
      <c r="J32" s="54">
        <f t="shared" si="9"/>
        <v>407214.51636758575</v>
      </c>
      <c r="K32" s="11">
        <f t="shared" si="6"/>
        <v>2000</v>
      </c>
      <c r="L32" s="11">
        <f t="shared" si="10"/>
        <v>548.36157723076622</v>
      </c>
      <c r="M32" s="11">
        <f t="shared" si="11"/>
        <v>1696.727151531607</v>
      </c>
      <c r="N32" s="55">
        <f t="shared" si="12"/>
        <v>2245.0887287623732</v>
      </c>
    </row>
    <row r="33" spans="1:14" x14ac:dyDescent="0.2">
      <c r="A33" s="49">
        <f>ROWS($A$11:A33)</f>
        <v>23</v>
      </c>
      <c r="B33" s="54">
        <f t="shared" si="0"/>
        <v>1280</v>
      </c>
      <c r="C33" s="11">
        <f t="shared" si="5"/>
        <v>432640</v>
      </c>
      <c r="D33" s="11">
        <f t="shared" si="1"/>
        <v>1802.6666666666667</v>
      </c>
      <c r="E33" s="55">
        <f t="shared" si="2"/>
        <v>3082.666666666667</v>
      </c>
      <c r="F33" s="54">
        <f t="shared" si="3"/>
        <v>606.71087480812855</v>
      </c>
      <c r="G33" s="11">
        <f t="shared" si="7"/>
        <v>448071.15936763393</v>
      </c>
      <c r="H33" s="11">
        <f t="shared" si="8"/>
        <v>1866.9631640318082</v>
      </c>
      <c r="I33" s="55">
        <f t="shared" si="4"/>
        <v>2473.6740388399367</v>
      </c>
      <c r="J33" s="54">
        <f t="shared" si="9"/>
        <v>404666.15479035501</v>
      </c>
      <c r="K33" s="11">
        <f t="shared" si="6"/>
        <v>2000</v>
      </c>
      <c r="L33" s="11">
        <f t="shared" si="10"/>
        <v>547.93831659372017</v>
      </c>
      <c r="M33" s="11">
        <f t="shared" si="11"/>
        <v>1686.1089782931458</v>
      </c>
      <c r="N33" s="55">
        <f t="shared" si="12"/>
        <v>2234.047294886866</v>
      </c>
    </row>
    <row r="34" spans="1:14" x14ac:dyDescent="0.2">
      <c r="A34" s="49">
        <f>ROWS($A$11:A34)</f>
        <v>24</v>
      </c>
      <c r="B34" s="54">
        <f t="shared" si="0"/>
        <v>1280</v>
      </c>
      <c r="C34" s="11">
        <f t="shared" si="5"/>
        <v>431360</v>
      </c>
      <c r="D34" s="11">
        <f t="shared" si="1"/>
        <v>1797.3333333333333</v>
      </c>
      <c r="E34" s="55">
        <f t="shared" si="2"/>
        <v>3077.333333333333</v>
      </c>
      <c r="F34" s="54">
        <f t="shared" si="3"/>
        <v>609.23883678649565</v>
      </c>
      <c r="G34" s="11">
        <f t="shared" si="7"/>
        <v>447464.44849282579</v>
      </c>
      <c r="H34" s="11">
        <f t="shared" si="8"/>
        <v>1864.4352020534409</v>
      </c>
      <c r="I34" s="55">
        <f t="shared" si="4"/>
        <v>2473.6740388399367</v>
      </c>
      <c r="J34" s="54">
        <f t="shared" si="9"/>
        <v>402118.21647376131</v>
      </c>
      <c r="K34" s="11">
        <f t="shared" si="6"/>
        <v>2000</v>
      </c>
      <c r="L34" s="11">
        <f t="shared" si="10"/>
        <v>547.49832144276468</v>
      </c>
      <c r="M34" s="11">
        <f t="shared" si="11"/>
        <v>1675.4925686406721</v>
      </c>
      <c r="N34" s="55">
        <f t="shared" si="12"/>
        <v>2222.9908900834366</v>
      </c>
    </row>
    <row r="35" spans="1:14" x14ac:dyDescent="0.2">
      <c r="A35" s="49">
        <f>ROWS($A$11:A35)</f>
        <v>25</v>
      </c>
      <c r="B35" s="54">
        <f t="shared" si="0"/>
        <v>1280</v>
      </c>
      <c r="C35" s="11">
        <f t="shared" si="5"/>
        <v>430080</v>
      </c>
      <c r="D35" s="11">
        <f t="shared" si="1"/>
        <v>1792</v>
      </c>
      <c r="E35" s="55">
        <f t="shared" si="2"/>
        <v>3072</v>
      </c>
      <c r="F35" s="54">
        <f t="shared" si="3"/>
        <v>611.77733193977281</v>
      </c>
      <c r="G35" s="11">
        <f t="shared" si="7"/>
        <v>446855.20965603931</v>
      </c>
      <c r="H35" s="11">
        <f t="shared" si="8"/>
        <v>1861.896706900164</v>
      </c>
      <c r="I35" s="55">
        <f t="shared" si="4"/>
        <v>2473.6740388399367</v>
      </c>
      <c r="J35" s="54">
        <f t="shared" si="9"/>
        <v>399570.71815231856</v>
      </c>
      <c r="K35" s="11">
        <f t="shared" si="6"/>
        <v>2000</v>
      </c>
      <c r="L35" s="11">
        <f t="shared" si="10"/>
        <v>547.04141876435801</v>
      </c>
      <c r="M35" s="11">
        <f t="shared" si="11"/>
        <v>1664.8779923013274</v>
      </c>
      <c r="N35" s="55">
        <f t="shared" si="12"/>
        <v>2211.9194110656854</v>
      </c>
    </row>
    <row r="36" spans="1:14" x14ac:dyDescent="0.2">
      <c r="A36" s="49">
        <f>ROWS($A$11:A36)</f>
        <v>26</v>
      </c>
      <c r="B36" s="54">
        <f t="shared" si="0"/>
        <v>1280</v>
      </c>
      <c r="C36" s="11">
        <f t="shared" si="5"/>
        <v>428800</v>
      </c>
      <c r="D36" s="11">
        <f t="shared" si="1"/>
        <v>1786.6666666666667</v>
      </c>
      <c r="E36" s="55">
        <f t="shared" si="2"/>
        <v>3066.666666666667</v>
      </c>
      <c r="F36" s="54">
        <f t="shared" si="3"/>
        <v>614.32640415618857</v>
      </c>
      <c r="G36" s="11">
        <f t="shared" si="7"/>
        <v>446243.43232409953</v>
      </c>
      <c r="H36" s="11">
        <f t="shared" si="8"/>
        <v>1859.3476346837481</v>
      </c>
      <c r="I36" s="55">
        <f t="shared" si="4"/>
        <v>2473.6740388399367</v>
      </c>
      <c r="J36" s="54">
        <f t="shared" si="9"/>
        <v>397023.67673355422</v>
      </c>
      <c r="K36" s="11">
        <f t="shared" si="6"/>
        <v>2000</v>
      </c>
      <c r="L36" s="11">
        <f t="shared" si="10"/>
        <v>546.5674338831526</v>
      </c>
      <c r="M36" s="11">
        <f t="shared" si="11"/>
        <v>1654.2653197231427</v>
      </c>
      <c r="N36" s="55">
        <f t="shared" si="12"/>
        <v>2200.8327536062952</v>
      </c>
    </row>
    <row r="37" spans="1:14" x14ac:dyDescent="0.2">
      <c r="A37" s="49">
        <f>ROWS($A$11:A37)</f>
        <v>27</v>
      </c>
      <c r="B37" s="54">
        <f t="shared" si="0"/>
        <v>1280</v>
      </c>
      <c r="C37" s="11">
        <f t="shared" si="5"/>
        <v>427520</v>
      </c>
      <c r="D37" s="11">
        <f t="shared" si="1"/>
        <v>1781.3333333333333</v>
      </c>
      <c r="E37" s="55">
        <f t="shared" si="2"/>
        <v>3061.333333333333</v>
      </c>
      <c r="F37" s="54">
        <f t="shared" si="3"/>
        <v>616.88609750683941</v>
      </c>
      <c r="G37" s="11">
        <f t="shared" si="7"/>
        <v>445629.10591994337</v>
      </c>
      <c r="H37" s="11">
        <f t="shared" si="8"/>
        <v>1856.7879413330975</v>
      </c>
      <c r="I37" s="55">
        <f t="shared" si="4"/>
        <v>2473.6740388399367</v>
      </c>
      <c r="J37" s="54">
        <f t="shared" si="9"/>
        <v>394477.10929967108</v>
      </c>
      <c r="K37" s="11">
        <f t="shared" si="6"/>
        <v>2000</v>
      </c>
      <c r="L37" s="11">
        <f t="shared" si="10"/>
        <v>546.0761904438308</v>
      </c>
      <c r="M37" s="11">
        <f t="shared" si="11"/>
        <v>1643.654622081963</v>
      </c>
      <c r="N37" s="55">
        <f t="shared" si="12"/>
        <v>2189.7308125257937</v>
      </c>
    </row>
    <row r="38" spans="1:14" x14ac:dyDescent="0.2">
      <c r="A38" s="49">
        <f>ROWS($A$11:A38)</f>
        <v>28</v>
      </c>
      <c r="B38" s="54">
        <f t="shared" si="0"/>
        <v>1280</v>
      </c>
      <c r="C38" s="11">
        <f t="shared" si="5"/>
        <v>426240</v>
      </c>
      <c r="D38" s="11">
        <f t="shared" si="1"/>
        <v>1776</v>
      </c>
      <c r="E38" s="55">
        <f t="shared" si="2"/>
        <v>3056</v>
      </c>
      <c r="F38" s="54">
        <f t="shared" si="3"/>
        <v>619.45645624645101</v>
      </c>
      <c r="G38" s="11">
        <f t="shared" si="7"/>
        <v>445012.21982243651</v>
      </c>
      <c r="H38" s="11">
        <f t="shared" si="8"/>
        <v>1854.2175825934855</v>
      </c>
      <c r="I38" s="55">
        <f t="shared" si="4"/>
        <v>2473.6740388399367</v>
      </c>
      <c r="J38" s="54">
        <f t="shared" si="9"/>
        <v>391931.03310922725</v>
      </c>
      <c r="K38" s="11">
        <f t="shared" si="6"/>
        <v>2000</v>
      </c>
      <c r="L38" s="11">
        <f t="shared" si="10"/>
        <v>545.56751039269261</v>
      </c>
      <c r="M38" s="11">
        <f t="shared" si="11"/>
        <v>1633.0459712884469</v>
      </c>
      <c r="N38" s="55">
        <f t="shared" si="12"/>
        <v>2178.6134816811395</v>
      </c>
    </row>
    <row r="39" spans="1:14" x14ac:dyDescent="0.2">
      <c r="A39" s="49">
        <f>ROWS($A$11:A39)</f>
        <v>29</v>
      </c>
      <c r="B39" s="54">
        <f t="shared" si="0"/>
        <v>1280</v>
      </c>
      <c r="C39" s="11">
        <f t="shared" si="5"/>
        <v>424960</v>
      </c>
      <c r="D39" s="11">
        <f t="shared" si="1"/>
        <v>1770.6666666666667</v>
      </c>
      <c r="E39" s="55">
        <f t="shared" si="2"/>
        <v>3050.666666666667</v>
      </c>
      <c r="F39" s="54">
        <f t="shared" si="3"/>
        <v>622.0375248141446</v>
      </c>
      <c r="G39" s="11">
        <f t="shared" si="7"/>
        <v>444392.76336619008</v>
      </c>
      <c r="H39" s="11">
        <f t="shared" si="8"/>
        <v>1851.6365140257922</v>
      </c>
      <c r="I39" s="55">
        <f t="shared" si="4"/>
        <v>2473.6740388399367</v>
      </c>
      <c r="J39" s="54">
        <f t="shared" si="9"/>
        <v>389385.46559883456</v>
      </c>
      <c r="K39" s="11">
        <f t="shared" si="6"/>
        <v>2000</v>
      </c>
      <c r="L39" s="11">
        <f t="shared" si="10"/>
        <v>545.0412139589987</v>
      </c>
      <c r="M39" s="11">
        <f t="shared" si="11"/>
        <v>1622.4394399951441</v>
      </c>
      <c r="N39" s="55">
        <f t="shared" si="12"/>
        <v>2167.4806539541428</v>
      </c>
    </row>
    <row r="40" spans="1:14" x14ac:dyDescent="0.2">
      <c r="A40" s="49">
        <f>ROWS($A$11:A40)</f>
        <v>30</v>
      </c>
      <c r="B40" s="54">
        <f t="shared" si="0"/>
        <v>1280</v>
      </c>
      <c r="C40" s="11">
        <f t="shared" si="5"/>
        <v>423680</v>
      </c>
      <c r="D40" s="11">
        <f t="shared" si="1"/>
        <v>1765.3333333333333</v>
      </c>
      <c r="E40" s="55">
        <f t="shared" si="2"/>
        <v>3045.333333333333</v>
      </c>
      <c r="F40" s="54">
        <f t="shared" si="3"/>
        <v>624.62934783420371</v>
      </c>
      <c r="G40" s="11">
        <f t="shared" si="7"/>
        <v>443770.72584137594</v>
      </c>
      <c r="H40" s="11">
        <f t="shared" si="8"/>
        <v>1849.0446910057333</v>
      </c>
      <c r="I40" s="55">
        <f t="shared" si="4"/>
        <v>2473.6740388399371</v>
      </c>
      <c r="J40" s="54">
        <f t="shared" si="9"/>
        <v>386840.42438487557</v>
      </c>
      <c r="K40" s="11">
        <f t="shared" si="6"/>
        <v>2000</v>
      </c>
      <c r="L40" s="11">
        <f t="shared" si="10"/>
        <v>544.49711963605682</v>
      </c>
      <c r="M40" s="11">
        <f t="shared" si="11"/>
        <v>1611.8351016036481</v>
      </c>
      <c r="N40" s="55">
        <f t="shared" si="12"/>
        <v>2156.3322212397052</v>
      </c>
    </row>
    <row r="41" spans="1:14" x14ac:dyDescent="0.2">
      <c r="A41" s="49">
        <f>ROWS($A$11:A41)</f>
        <v>31</v>
      </c>
      <c r="B41" s="54">
        <f t="shared" si="0"/>
        <v>1280</v>
      </c>
      <c r="C41" s="11">
        <f t="shared" si="5"/>
        <v>422400</v>
      </c>
      <c r="D41" s="11">
        <f t="shared" si="1"/>
        <v>1760</v>
      </c>
      <c r="E41" s="55">
        <f t="shared" si="2"/>
        <v>3040</v>
      </c>
      <c r="F41" s="54">
        <f t="shared" si="3"/>
        <v>627.23197011684601</v>
      </c>
      <c r="G41" s="11">
        <f t="shared" si="7"/>
        <v>443146.09649354173</v>
      </c>
      <c r="H41" s="11">
        <f t="shared" si="8"/>
        <v>1846.4420687230906</v>
      </c>
      <c r="I41" s="55">
        <f t="shared" si="4"/>
        <v>2473.6740388399367</v>
      </c>
      <c r="J41" s="54">
        <f t="shared" si="9"/>
        <v>384295.92726523953</v>
      </c>
      <c r="K41" s="11">
        <f t="shared" si="6"/>
        <v>2000</v>
      </c>
      <c r="L41" s="11">
        <f t="shared" si="10"/>
        <v>543.93504416205383</v>
      </c>
      <c r="M41" s="11">
        <f t="shared" si="11"/>
        <v>1601.2330302718315</v>
      </c>
      <c r="N41" s="55">
        <f t="shared" si="12"/>
        <v>2145.1680744338855</v>
      </c>
    </row>
    <row r="42" spans="1:14" x14ac:dyDescent="0.2">
      <c r="A42" s="49">
        <f>ROWS($A$11:A42)</f>
        <v>32</v>
      </c>
      <c r="B42" s="54">
        <f t="shared" si="0"/>
        <v>1280</v>
      </c>
      <c r="C42" s="11">
        <f t="shared" si="5"/>
        <v>421120</v>
      </c>
      <c r="D42" s="11">
        <f t="shared" si="1"/>
        <v>1754.6666666666667</v>
      </c>
      <c r="E42" s="55">
        <f t="shared" si="2"/>
        <v>3034.666666666667</v>
      </c>
      <c r="F42" s="54">
        <f t="shared" si="3"/>
        <v>629.84543665899969</v>
      </c>
      <c r="G42" s="11">
        <f t="shared" si="7"/>
        <v>442518.86452342488</v>
      </c>
      <c r="H42" s="11">
        <f t="shared" si="8"/>
        <v>1843.8286021809372</v>
      </c>
      <c r="I42" s="55">
        <f t="shared" si="4"/>
        <v>2473.6740388399367</v>
      </c>
      <c r="J42" s="54">
        <f t="shared" si="9"/>
        <v>381751.9922210775</v>
      </c>
      <c r="K42" s="11">
        <f t="shared" si="6"/>
        <v>2000</v>
      </c>
      <c r="L42" s="11">
        <f t="shared" si="10"/>
        <v>543.35480250062778</v>
      </c>
      <c r="M42" s="11">
        <f t="shared" si="11"/>
        <v>1590.6333009211562</v>
      </c>
      <c r="N42" s="55">
        <f t="shared" si="12"/>
        <v>2133.9881034217842</v>
      </c>
    </row>
    <row r="43" spans="1:14" x14ac:dyDescent="0.2">
      <c r="A43" s="49">
        <f>ROWS($A$11:A43)</f>
        <v>33</v>
      </c>
      <c r="B43" s="54">
        <f t="shared" si="0"/>
        <v>1280</v>
      </c>
      <c r="C43" s="11">
        <f t="shared" si="5"/>
        <v>419840</v>
      </c>
      <c r="D43" s="11">
        <f t="shared" si="1"/>
        <v>1749.3333333333333</v>
      </c>
      <c r="E43" s="55">
        <f t="shared" si="2"/>
        <v>3029.333333333333</v>
      </c>
      <c r="F43" s="54">
        <f t="shared" si="3"/>
        <v>632.46979264507888</v>
      </c>
      <c r="G43" s="11">
        <f t="shared" si="7"/>
        <v>441889.01908676588</v>
      </c>
      <c r="H43" s="11">
        <f t="shared" si="8"/>
        <v>1841.2042461948579</v>
      </c>
      <c r="I43" s="55">
        <f t="shared" si="4"/>
        <v>2473.6740388399367</v>
      </c>
      <c r="J43" s="54">
        <f t="shared" si="9"/>
        <v>379208.63741857687</v>
      </c>
      <c r="K43" s="11">
        <f t="shared" si="6"/>
        <v>2000</v>
      </c>
      <c r="L43" s="11">
        <f t="shared" si="10"/>
        <v>542.75620782117119</v>
      </c>
      <c r="M43" s="11">
        <f t="shared" si="11"/>
        <v>1580.0359892440702</v>
      </c>
      <c r="N43" s="55">
        <f t="shared" si="12"/>
        <v>2122.7921970652415</v>
      </c>
    </row>
    <row r="44" spans="1:14" x14ac:dyDescent="0.2">
      <c r="A44" s="49">
        <f>ROWS($A$11:A44)</f>
        <v>34</v>
      </c>
      <c r="B44" s="54">
        <f t="shared" si="0"/>
        <v>1280</v>
      </c>
      <c r="C44" s="11">
        <f t="shared" si="5"/>
        <v>418560</v>
      </c>
      <c r="D44" s="11">
        <f t="shared" si="1"/>
        <v>1744</v>
      </c>
      <c r="E44" s="55">
        <f t="shared" si="2"/>
        <v>3024</v>
      </c>
      <c r="F44" s="54">
        <f t="shared" si="3"/>
        <v>635.10508344776667</v>
      </c>
      <c r="G44" s="11">
        <f t="shared" si="7"/>
        <v>441256.54929412081</v>
      </c>
      <c r="H44" s="11">
        <f t="shared" si="8"/>
        <v>1838.5689553921702</v>
      </c>
      <c r="I44" s="55">
        <f t="shared" si="4"/>
        <v>2473.6740388399367</v>
      </c>
      <c r="J44" s="54">
        <f t="shared" si="9"/>
        <v>376665.88121075567</v>
      </c>
      <c r="K44" s="11">
        <f t="shared" si="6"/>
        <v>2000</v>
      </c>
      <c r="L44" s="11">
        <f t="shared" si="10"/>
        <v>542.13907147886698</v>
      </c>
      <c r="M44" s="11">
        <f t="shared" si="11"/>
        <v>1569.441171711482</v>
      </c>
      <c r="N44" s="55">
        <f t="shared" si="12"/>
        <v>2111.5802431903489</v>
      </c>
    </row>
    <row r="45" spans="1:14" x14ac:dyDescent="0.2">
      <c r="A45" s="49">
        <f>ROWS($A$11:A45)</f>
        <v>35</v>
      </c>
      <c r="B45" s="54">
        <f t="shared" si="0"/>
        <v>1280</v>
      </c>
      <c r="C45" s="11">
        <f t="shared" si="5"/>
        <v>417280</v>
      </c>
      <c r="D45" s="11">
        <f t="shared" si="1"/>
        <v>1738.6666666666667</v>
      </c>
      <c r="E45" s="55">
        <f t="shared" si="2"/>
        <v>3018.666666666667</v>
      </c>
      <c r="F45" s="54">
        <f t="shared" si="3"/>
        <v>637.75135462879905</v>
      </c>
      <c r="G45" s="11">
        <f t="shared" si="7"/>
        <v>440621.44421067304</v>
      </c>
      <c r="H45" s="11">
        <f t="shared" si="8"/>
        <v>1835.9226842111377</v>
      </c>
      <c r="I45" s="55">
        <f t="shared" si="4"/>
        <v>2473.6740388399367</v>
      </c>
      <c r="J45" s="54">
        <f t="shared" si="9"/>
        <v>374123.74213927682</v>
      </c>
      <c r="K45" s="11">
        <f t="shared" si="6"/>
        <v>2000</v>
      </c>
      <c r="L45" s="11">
        <f t="shared" si="10"/>
        <v>541.50320299444888</v>
      </c>
      <c r="M45" s="11">
        <f t="shared" si="11"/>
        <v>1558.8489255803202</v>
      </c>
      <c r="N45" s="55">
        <f t="shared" si="12"/>
        <v>2100.3521285747693</v>
      </c>
    </row>
    <row r="46" spans="1:14" x14ac:dyDescent="0.2">
      <c r="A46" s="49">
        <f>ROWS($A$11:A46)</f>
        <v>36</v>
      </c>
      <c r="B46" s="54">
        <f t="shared" si="0"/>
        <v>1280</v>
      </c>
      <c r="C46" s="11">
        <f t="shared" si="5"/>
        <v>416000</v>
      </c>
      <c r="D46" s="11">
        <f t="shared" si="1"/>
        <v>1733.3333333333333</v>
      </c>
      <c r="E46" s="55">
        <f t="shared" si="2"/>
        <v>3013.333333333333</v>
      </c>
      <c r="F46" s="54">
        <f t="shared" si="3"/>
        <v>640.4086519397523</v>
      </c>
      <c r="G46" s="11">
        <f t="shared" si="7"/>
        <v>439983.69285604422</v>
      </c>
      <c r="H46" s="11">
        <f t="shared" si="8"/>
        <v>1833.2653869001842</v>
      </c>
      <c r="I46" s="55">
        <f t="shared" si="4"/>
        <v>2473.6740388399367</v>
      </c>
      <c r="J46" s="54">
        <f t="shared" si="9"/>
        <v>371582.23893628235</v>
      </c>
      <c r="K46" s="11">
        <f t="shared" si="6"/>
        <v>2000</v>
      </c>
      <c r="L46" s="11">
        <f t="shared" si="10"/>
        <v>540.84841003368228</v>
      </c>
      <c r="M46" s="11">
        <f t="shared" si="11"/>
        <v>1548.2593289011763</v>
      </c>
      <c r="N46" s="55">
        <f t="shared" si="12"/>
        <v>2089.1077389348584</v>
      </c>
    </row>
    <row r="47" spans="1:14" x14ac:dyDescent="0.2">
      <c r="A47" s="49">
        <f>ROWS($A$11:A47)</f>
        <v>37</v>
      </c>
      <c r="B47" s="54">
        <f t="shared" si="0"/>
        <v>1280</v>
      </c>
      <c r="C47" s="11">
        <f t="shared" si="5"/>
        <v>414720</v>
      </c>
      <c r="D47" s="11">
        <f t="shared" si="1"/>
        <v>1728</v>
      </c>
      <c r="E47" s="55">
        <f t="shared" si="2"/>
        <v>3008</v>
      </c>
      <c r="F47" s="54">
        <f t="shared" si="3"/>
        <v>643.07702132283464</v>
      </c>
      <c r="G47" s="11">
        <f t="shared" si="7"/>
        <v>439343.28420410445</v>
      </c>
      <c r="H47" s="11">
        <f t="shared" si="8"/>
        <v>1830.5970175171021</v>
      </c>
      <c r="I47" s="55">
        <f t="shared" si="4"/>
        <v>2473.6740388399367</v>
      </c>
      <c r="J47" s="54">
        <f t="shared" si="9"/>
        <v>369041.39052624867</v>
      </c>
      <c r="K47" s="11">
        <f t="shared" si="6"/>
        <v>2000</v>
      </c>
      <c r="L47" s="11">
        <f t="shared" si="10"/>
        <v>540.17449838656205</v>
      </c>
      <c r="M47" s="11">
        <f t="shared" si="11"/>
        <v>1537.672460526036</v>
      </c>
      <c r="N47" s="55">
        <f t="shared" si="12"/>
        <v>2077.846958912598</v>
      </c>
    </row>
    <row r="48" spans="1:14" x14ac:dyDescent="0.2">
      <c r="A48" s="49">
        <f>ROWS($A$11:A48)</f>
        <v>38</v>
      </c>
      <c r="B48" s="54">
        <f t="shared" si="0"/>
        <v>1280</v>
      </c>
      <c r="C48" s="11">
        <f t="shared" si="5"/>
        <v>413440</v>
      </c>
      <c r="D48" s="11">
        <f t="shared" si="1"/>
        <v>1722.6666666666667</v>
      </c>
      <c r="E48" s="55">
        <f t="shared" si="2"/>
        <v>3002.666666666667</v>
      </c>
      <c r="F48" s="54">
        <f t="shared" si="3"/>
        <v>645.75650891167982</v>
      </c>
      <c r="G48" s="11">
        <f t="shared" si="7"/>
        <v>438700.2071827816</v>
      </c>
      <c r="H48" s="11">
        <f t="shared" si="8"/>
        <v>1827.9175299282567</v>
      </c>
      <c r="I48" s="55">
        <f t="shared" si="4"/>
        <v>2473.6740388399367</v>
      </c>
      <c r="J48" s="54">
        <f t="shared" si="9"/>
        <v>366501.2160278621</v>
      </c>
      <c r="K48" s="11">
        <f t="shared" si="6"/>
        <v>2000</v>
      </c>
      <c r="L48" s="11">
        <f t="shared" si="10"/>
        <v>539.48127194622077</v>
      </c>
      <c r="M48" s="11">
        <f t="shared" si="11"/>
        <v>1527.0884001160921</v>
      </c>
      <c r="N48" s="55">
        <f t="shared" si="12"/>
        <v>2066.5696720623127</v>
      </c>
    </row>
    <row r="49" spans="1:14" x14ac:dyDescent="0.2">
      <c r="A49" s="49">
        <f>ROWS($A$11:A49)</f>
        <v>39</v>
      </c>
      <c r="B49" s="54">
        <f t="shared" si="0"/>
        <v>1280</v>
      </c>
      <c r="C49" s="11">
        <f t="shared" si="5"/>
        <v>412160</v>
      </c>
      <c r="D49" s="11">
        <f t="shared" si="1"/>
        <v>1717.3333333333333</v>
      </c>
      <c r="E49" s="55">
        <f t="shared" si="2"/>
        <v>2997.333333333333</v>
      </c>
      <c r="F49" s="54">
        <f t="shared" si="3"/>
        <v>648.44716103214512</v>
      </c>
      <c r="G49" s="11">
        <f t="shared" si="7"/>
        <v>438054.45067386993</v>
      </c>
      <c r="H49" s="11">
        <f t="shared" si="8"/>
        <v>1825.2268778077914</v>
      </c>
      <c r="I49" s="55">
        <f t="shared" si="4"/>
        <v>2473.6740388399367</v>
      </c>
      <c r="J49" s="54">
        <f t="shared" si="9"/>
        <v>363961.73475591588</v>
      </c>
      <c r="K49" s="11">
        <f t="shared" si="6"/>
        <v>2000</v>
      </c>
      <c r="L49" s="11">
        <f t="shared" si="10"/>
        <v>538.76853268754223</v>
      </c>
      <c r="M49" s="11">
        <f t="shared" si="11"/>
        <v>1516.5072281496496</v>
      </c>
      <c r="N49" s="55">
        <f t="shared" si="12"/>
        <v>2055.2757608371917</v>
      </c>
    </row>
    <row r="50" spans="1:14" x14ac:dyDescent="0.2">
      <c r="A50" s="49">
        <f>ROWS($A$11:A50)</f>
        <v>40</v>
      </c>
      <c r="B50" s="54">
        <f t="shared" si="0"/>
        <v>1280</v>
      </c>
      <c r="C50" s="11">
        <f t="shared" si="5"/>
        <v>410880</v>
      </c>
      <c r="D50" s="11">
        <f t="shared" si="1"/>
        <v>1712</v>
      </c>
      <c r="E50" s="55">
        <f t="shared" si="2"/>
        <v>2992</v>
      </c>
      <c r="F50" s="54">
        <f t="shared" si="3"/>
        <v>651.14902420311239</v>
      </c>
      <c r="G50" s="11">
        <f t="shared" si="7"/>
        <v>437406.00351283781</v>
      </c>
      <c r="H50" s="11">
        <f t="shared" si="8"/>
        <v>1822.5250146368244</v>
      </c>
      <c r="I50" s="55">
        <f t="shared" si="4"/>
        <v>2473.6740388399367</v>
      </c>
      <c r="J50" s="54">
        <f t="shared" si="9"/>
        <v>361422.96622322832</v>
      </c>
      <c r="K50" s="11">
        <f t="shared" si="6"/>
        <v>2000</v>
      </c>
      <c r="L50" s="11">
        <f t="shared" si="10"/>
        <v>538.03608064547825</v>
      </c>
      <c r="M50" s="11">
        <f t="shared" si="11"/>
        <v>1505.9290259301179</v>
      </c>
      <c r="N50" s="55">
        <f t="shared" si="12"/>
        <v>2043.9651065755961</v>
      </c>
    </row>
    <row r="51" spans="1:14" x14ac:dyDescent="0.2">
      <c r="A51" s="49">
        <f>ROWS($A$11:A51)</f>
        <v>41</v>
      </c>
      <c r="B51" s="54">
        <f t="shared" si="0"/>
        <v>1280</v>
      </c>
      <c r="C51" s="11">
        <f t="shared" si="5"/>
        <v>409600</v>
      </c>
      <c r="D51" s="11">
        <f t="shared" si="1"/>
        <v>1706.6666666666667</v>
      </c>
      <c r="E51" s="55">
        <f t="shared" si="2"/>
        <v>2986.666666666667</v>
      </c>
      <c r="F51" s="54">
        <f t="shared" si="3"/>
        <v>653.86214513729215</v>
      </c>
      <c r="G51" s="11">
        <f t="shared" si="7"/>
        <v>436754.85448863468</v>
      </c>
      <c r="H51" s="11">
        <f t="shared" si="8"/>
        <v>1819.8118937026447</v>
      </c>
      <c r="I51" s="55">
        <f t="shared" si="4"/>
        <v>2473.6740388399367</v>
      </c>
      <c r="J51" s="54">
        <f t="shared" si="9"/>
        <v>358884.93014258286</v>
      </c>
      <c r="K51" s="11">
        <f t="shared" si="6"/>
        <v>2000</v>
      </c>
      <c r="L51" s="11">
        <f t="shared" si="10"/>
        <v>537.28371389305948</v>
      </c>
      <c r="M51" s="11">
        <f t="shared" si="11"/>
        <v>1495.3538755940951</v>
      </c>
      <c r="N51" s="55">
        <f t="shared" si="12"/>
        <v>2032.6375894871546</v>
      </c>
    </row>
    <row r="52" spans="1:14" x14ac:dyDescent="0.2">
      <c r="A52" s="49">
        <f>ROWS($A$11:A52)</f>
        <v>42</v>
      </c>
      <c r="B52" s="54">
        <f t="shared" si="0"/>
        <v>1280</v>
      </c>
      <c r="C52" s="11">
        <f t="shared" si="5"/>
        <v>408320</v>
      </c>
      <c r="D52" s="11">
        <f t="shared" si="1"/>
        <v>1701.3333333333333</v>
      </c>
      <c r="E52" s="55">
        <f t="shared" si="2"/>
        <v>2981.333333333333</v>
      </c>
      <c r="F52" s="54">
        <f t="shared" si="3"/>
        <v>656.58657074203086</v>
      </c>
      <c r="G52" s="11">
        <f t="shared" si="7"/>
        <v>436100.9923434974</v>
      </c>
      <c r="H52" s="11">
        <f t="shared" si="8"/>
        <v>1817.0874680979059</v>
      </c>
      <c r="I52" s="55">
        <f t="shared" si="4"/>
        <v>2473.6740388399367</v>
      </c>
      <c r="J52" s="54">
        <f t="shared" si="9"/>
        <v>356347.64642868983</v>
      </c>
      <c r="K52" s="11">
        <f t="shared" si="6"/>
        <v>2000</v>
      </c>
      <c r="L52" s="11">
        <f t="shared" si="10"/>
        <v>536.51122851909702</v>
      </c>
      <c r="M52" s="11">
        <f t="shared" si="11"/>
        <v>1484.7818601195409</v>
      </c>
      <c r="N52" s="55">
        <f t="shared" si="12"/>
        <v>2021.293088638638</v>
      </c>
    </row>
    <row r="53" spans="1:14" x14ac:dyDescent="0.2">
      <c r="A53" s="49">
        <f>ROWS($A$11:A53)</f>
        <v>43</v>
      </c>
      <c r="B53" s="54">
        <f t="shared" si="0"/>
        <v>1280</v>
      </c>
      <c r="C53" s="11">
        <f t="shared" si="5"/>
        <v>407040</v>
      </c>
      <c r="D53" s="11">
        <f t="shared" si="1"/>
        <v>1696</v>
      </c>
      <c r="E53" s="55">
        <f t="shared" si="2"/>
        <v>2976</v>
      </c>
      <c r="F53" s="54">
        <f t="shared" si="3"/>
        <v>659.32234812012257</v>
      </c>
      <c r="G53" s="11">
        <f t="shared" si="7"/>
        <v>435444.40577275539</v>
      </c>
      <c r="H53" s="11">
        <f t="shared" si="8"/>
        <v>1814.3516907198143</v>
      </c>
      <c r="I53" s="55">
        <f t="shared" si="4"/>
        <v>2473.6740388399367</v>
      </c>
      <c r="J53" s="54">
        <f t="shared" si="9"/>
        <v>353811.13520017074</v>
      </c>
      <c r="K53" s="11">
        <f t="shared" si="6"/>
        <v>2000</v>
      </c>
      <c r="L53" s="11">
        <f t="shared" si="10"/>
        <v>535.71841860557015</v>
      </c>
      <c r="M53" s="11">
        <f t="shared" si="11"/>
        <v>1474.2130633340448</v>
      </c>
      <c r="N53" s="55">
        <f t="shared" si="12"/>
        <v>2009.931481939615</v>
      </c>
    </row>
    <row r="54" spans="1:14" x14ac:dyDescent="0.2">
      <c r="A54" s="49">
        <f>ROWS($A$11:A54)</f>
        <v>44</v>
      </c>
      <c r="B54" s="54">
        <f t="shared" si="0"/>
        <v>1280</v>
      </c>
      <c r="C54" s="11">
        <f t="shared" si="5"/>
        <v>405760</v>
      </c>
      <c r="D54" s="11">
        <f t="shared" si="1"/>
        <v>1690.6666666666667</v>
      </c>
      <c r="E54" s="55">
        <f t="shared" si="2"/>
        <v>2970.666666666667</v>
      </c>
      <c r="F54" s="54">
        <f t="shared" si="3"/>
        <v>662.069524570623</v>
      </c>
      <c r="G54" s="11">
        <f t="shared" si="7"/>
        <v>434785.08342463529</v>
      </c>
      <c r="H54" s="11">
        <f t="shared" si="8"/>
        <v>1811.6045142693138</v>
      </c>
      <c r="I54" s="55">
        <f t="shared" si="4"/>
        <v>2473.6740388399367</v>
      </c>
      <c r="J54" s="54">
        <f t="shared" si="9"/>
        <v>351275.41678156517</v>
      </c>
      <c r="K54" s="11">
        <f t="shared" si="6"/>
        <v>2000</v>
      </c>
      <c r="L54" s="11">
        <f t="shared" si="10"/>
        <v>534.90507620469293</v>
      </c>
      <c r="M54" s="11">
        <f t="shared" si="11"/>
        <v>1463.6475699231883</v>
      </c>
      <c r="N54" s="55">
        <f t="shared" si="12"/>
        <v>1998.5526461278812</v>
      </c>
    </row>
    <row r="55" spans="1:14" x14ac:dyDescent="0.2">
      <c r="A55" s="49">
        <f>ROWS($A$11:A55)</f>
        <v>45</v>
      </c>
      <c r="B55" s="54">
        <f t="shared" si="0"/>
        <v>1280</v>
      </c>
      <c r="C55" s="11">
        <f t="shared" si="5"/>
        <v>404480</v>
      </c>
      <c r="D55" s="11">
        <f t="shared" si="1"/>
        <v>1685.3333333333333</v>
      </c>
      <c r="E55" s="55">
        <f t="shared" si="2"/>
        <v>2965.333333333333</v>
      </c>
      <c r="F55" s="54">
        <f t="shared" si="3"/>
        <v>664.82814758966731</v>
      </c>
      <c r="G55" s="11">
        <f t="shared" si="7"/>
        <v>434123.01390006469</v>
      </c>
      <c r="H55" s="11">
        <f t="shared" si="8"/>
        <v>1808.8458912502695</v>
      </c>
      <c r="I55" s="55">
        <f t="shared" si="4"/>
        <v>2473.6740388399367</v>
      </c>
      <c r="J55" s="54">
        <f t="shared" si="9"/>
        <v>348740.51170536049</v>
      </c>
      <c r="K55" s="11">
        <f t="shared" si="6"/>
        <v>2000</v>
      </c>
      <c r="L55" s="11">
        <f t="shared" si="10"/>
        <v>534.07099131565519</v>
      </c>
      <c r="M55" s="11">
        <f t="shared" si="11"/>
        <v>1453.0854654390021</v>
      </c>
      <c r="N55" s="55">
        <f t="shared" si="12"/>
        <v>1987.1564567546573</v>
      </c>
    </row>
    <row r="56" spans="1:14" x14ac:dyDescent="0.2">
      <c r="A56" s="49">
        <f>ROWS($A$11:A56)</f>
        <v>46</v>
      </c>
      <c r="B56" s="54">
        <f t="shared" si="0"/>
        <v>1280</v>
      </c>
      <c r="C56" s="11">
        <f t="shared" si="5"/>
        <v>403200</v>
      </c>
      <c r="D56" s="11">
        <f t="shared" si="1"/>
        <v>1680</v>
      </c>
      <c r="E56" s="55">
        <f t="shared" si="2"/>
        <v>2960</v>
      </c>
      <c r="F56" s="54">
        <f t="shared" si="3"/>
        <v>667.59826487129089</v>
      </c>
      <c r="G56" s="11">
        <f t="shared" si="7"/>
        <v>433458.18575247499</v>
      </c>
      <c r="H56" s="11">
        <f t="shared" si="8"/>
        <v>1806.075773968646</v>
      </c>
      <c r="I56" s="55">
        <f t="shared" si="4"/>
        <v>2473.6740388399367</v>
      </c>
      <c r="J56" s="54">
        <f t="shared" si="9"/>
        <v>346206.44071404485</v>
      </c>
      <c r="K56" s="11">
        <f t="shared" si="6"/>
        <v>2000</v>
      </c>
      <c r="L56" s="11">
        <f t="shared" si="10"/>
        <v>533.2159518610315</v>
      </c>
      <c r="M56" s="11">
        <f t="shared" si="11"/>
        <v>1442.5268363085202</v>
      </c>
      <c r="N56" s="55">
        <f t="shared" si="12"/>
        <v>1975.7427881695517</v>
      </c>
    </row>
    <row r="57" spans="1:14" x14ac:dyDescent="0.2">
      <c r="A57" s="49">
        <f>ROWS($A$11:A57)</f>
        <v>47</v>
      </c>
      <c r="B57" s="54">
        <f t="shared" si="0"/>
        <v>1280</v>
      </c>
      <c r="C57" s="11">
        <f t="shared" si="5"/>
        <v>401920</v>
      </c>
      <c r="D57" s="11">
        <f t="shared" si="1"/>
        <v>1674.6666666666667</v>
      </c>
      <c r="E57" s="55">
        <f t="shared" si="2"/>
        <v>2954.666666666667</v>
      </c>
      <c r="F57" s="54">
        <f t="shared" si="3"/>
        <v>670.37992430825466</v>
      </c>
      <c r="G57" s="11">
        <f t="shared" si="7"/>
        <v>432790.58748760371</v>
      </c>
      <c r="H57" s="11">
        <f t="shared" si="8"/>
        <v>1803.2941145316825</v>
      </c>
      <c r="I57" s="55">
        <f t="shared" si="4"/>
        <v>2473.6740388399371</v>
      </c>
      <c r="J57" s="54">
        <f t="shared" si="9"/>
        <v>343673.22476218379</v>
      </c>
      <c r="K57" s="11">
        <f t="shared" si="6"/>
        <v>2000</v>
      </c>
      <c r="L57" s="11">
        <f t="shared" si="10"/>
        <v>532.33974366285315</v>
      </c>
      <c r="M57" s="11">
        <f t="shared" si="11"/>
        <v>1431.9717698424324</v>
      </c>
      <c r="N57" s="55">
        <f t="shared" si="12"/>
        <v>1964.3115135052856</v>
      </c>
    </row>
    <row r="58" spans="1:14" x14ac:dyDescent="0.2">
      <c r="A58" s="49">
        <f>ROWS($A$11:A58)</f>
        <v>48</v>
      </c>
      <c r="B58" s="54">
        <f t="shared" si="0"/>
        <v>1280</v>
      </c>
      <c r="C58" s="11">
        <f t="shared" si="5"/>
        <v>400640</v>
      </c>
      <c r="D58" s="11">
        <f t="shared" si="1"/>
        <v>1669.3333333333333</v>
      </c>
      <c r="E58" s="55">
        <f t="shared" si="2"/>
        <v>2949.333333333333</v>
      </c>
      <c r="F58" s="54">
        <f t="shared" si="3"/>
        <v>673.17317399287231</v>
      </c>
      <c r="G58" s="11">
        <f t="shared" si="7"/>
        <v>432120.20756329544</v>
      </c>
      <c r="H58" s="11">
        <f t="shared" si="8"/>
        <v>1800.5008648470646</v>
      </c>
      <c r="I58" s="55">
        <f t="shared" si="4"/>
        <v>2473.6740388399367</v>
      </c>
      <c r="J58" s="54">
        <f t="shared" si="9"/>
        <v>341140.88501852093</v>
      </c>
      <c r="K58" s="11">
        <f t="shared" si="6"/>
        <v>2000</v>
      </c>
      <c r="L58" s="11">
        <f t="shared" si="10"/>
        <v>531.44215041833547</v>
      </c>
      <c r="M58" s="11">
        <f t="shared" si="11"/>
        <v>1421.4203542438372</v>
      </c>
      <c r="N58" s="55">
        <f t="shared" si="12"/>
        <v>1952.8625046621728</v>
      </c>
    </row>
    <row r="59" spans="1:14" x14ac:dyDescent="0.2">
      <c r="A59" s="49">
        <f>ROWS($A$11:A59)</f>
        <v>49</v>
      </c>
      <c r="B59" s="54">
        <f t="shared" si="0"/>
        <v>1280</v>
      </c>
      <c r="C59" s="11">
        <f t="shared" si="5"/>
        <v>399360</v>
      </c>
      <c r="D59" s="11">
        <f t="shared" si="1"/>
        <v>1664</v>
      </c>
      <c r="E59" s="55">
        <f t="shared" si="2"/>
        <v>2944</v>
      </c>
      <c r="F59" s="54">
        <f t="shared" si="3"/>
        <v>675.97806221784265</v>
      </c>
      <c r="G59" s="11">
        <f t="shared" si="7"/>
        <v>431447.03438930254</v>
      </c>
      <c r="H59" s="11">
        <f t="shared" si="8"/>
        <v>1797.6959766220941</v>
      </c>
      <c r="I59" s="55">
        <f t="shared" si="4"/>
        <v>2473.6740388399367</v>
      </c>
      <c r="J59" s="54">
        <f t="shared" si="9"/>
        <v>338609.44286810257</v>
      </c>
      <c r="K59" s="11">
        <f t="shared" si="6"/>
        <v>2000</v>
      </c>
      <c r="L59" s="11">
        <f t="shared" si="10"/>
        <v>530.52295367525767</v>
      </c>
      <c r="M59" s="11">
        <f t="shared" si="11"/>
        <v>1410.8726786170942</v>
      </c>
      <c r="N59" s="55">
        <f t="shared" si="12"/>
        <v>1941.3956322923518</v>
      </c>
    </row>
    <row r="60" spans="1:14" x14ac:dyDescent="0.2">
      <c r="A60" s="49">
        <f>ROWS($A$11:A60)</f>
        <v>50</v>
      </c>
      <c r="B60" s="54">
        <f t="shared" si="0"/>
        <v>1280</v>
      </c>
      <c r="C60" s="11">
        <f t="shared" si="5"/>
        <v>398080</v>
      </c>
      <c r="D60" s="11">
        <f t="shared" si="1"/>
        <v>1658.6666666666667</v>
      </c>
      <c r="E60" s="55">
        <f t="shared" si="2"/>
        <v>2938.666666666667</v>
      </c>
      <c r="F60" s="54">
        <f t="shared" si="3"/>
        <v>678.7946374770836</v>
      </c>
      <c r="G60" s="11">
        <f t="shared" si="7"/>
        <v>430771.05632708472</v>
      </c>
      <c r="H60" s="11">
        <f t="shared" si="8"/>
        <v>1794.8794013628531</v>
      </c>
      <c r="I60" s="55">
        <f t="shared" si="4"/>
        <v>2473.6740388399367</v>
      </c>
      <c r="J60" s="54">
        <f t="shared" si="9"/>
        <v>336078.91991442733</v>
      </c>
      <c r="K60" s="11">
        <f t="shared" si="6"/>
        <v>2000</v>
      </c>
      <c r="L60" s="11">
        <f t="shared" si="10"/>
        <v>529.58193280698356</v>
      </c>
      <c r="M60" s="11">
        <f t="shared" si="11"/>
        <v>1400.3288329767806</v>
      </c>
      <c r="N60" s="55">
        <f t="shared" si="12"/>
        <v>1929.9107657837642</v>
      </c>
    </row>
    <row r="61" spans="1:14" x14ac:dyDescent="0.2">
      <c r="A61" s="49">
        <f>ROWS($A$11:A61)</f>
        <v>51</v>
      </c>
      <c r="B61" s="54">
        <f t="shared" si="0"/>
        <v>1280</v>
      </c>
      <c r="C61" s="11">
        <f t="shared" si="5"/>
        <v>396800</v>
      </c>
      <c r="D61" s="11">
        <f t="shared" si="1"/>
        <v>1653.3333333333333</v>
      </c>
      <c r="E61" s="55">
        <f t="shared" si="2"/>
        <v>2933.333333333333</v>
      </c>
      <c r="F61" s="54">
        <f t="shared" si="3"/>
        <v>681.62294846657153</v>
      </c>
      <c r="G61" s="11">
        <f t="shared" si="7"/>
        <v>430092.26168960764</v>
      </c>
      <c r="H61" s="11">
        <f t="shared" si="8"/>
        <v>1792.0510903733655</v>
      </c>
      <c r="I61" s="55">
        <f t="shared" si="4"/>
        <v>2473.6740388399371</v>
      </c>
      <c r="J61" s="54">
        <f t="shared" si="9"/>
        <v>333549.33798162034</v>
      </c>
      <c r="K61" s="11">
        <f t="shared" si="6"/>
        <v>2000</v>
      </c>
      <c r="L61" s="11">
        <f t="shared" si="10"/>
        <v>528.61886498712283</v>
      </c>
      <c r="M61" s="11">
        <f t="shared" si="11"/>
        <v>1389.7889082567515</v>
      </c>
      <c r="N61" s="55">
        <f t="shared" si="12"/>
        <v>1918.4077732438743</v>
      </c>
    </row>
    <row r="62" spans="1:14" x14ac:dyDescent="0.2">
      <c r="A62" s="49">
        <f>ROWS($A$11:A62)</f>
        <v>52</v>
      </c>
      <c r="B62" s="54">
        <f t="shared" si="0"/>
        <v>1280</v>
      </c>
      <c r="C62" s="11">
        <f t="shared" si="5"/>
        <v>395520</v>
      </c>
      <c r="D62" s="11">
        <f t="shared" si="1"/>
        <v>1648</v>
      </c>
      <c r="E62" s="55">
        <f t="shared" si="2"/>
        <v>2928</v>
      </c>
      <c r="F62" s="54">
        <f t="shared" si="3"/>
        <v>684.46304408518222</v>
      </c>
      <c r="G62" s="11">
        <f t="shared" si="7"/>
        <v>429410.63874114107</v>
      </c>
      <c r="H62" s="11">
        <f t="shared" si="8"/>
        <v>1789.2109947547544</v>
      </c>
      <c r="I62" s="55">
        <f t="shared" si="4"/>
        <v>2473.6740388399367</v>
      </c>
      <c r="J62" s="54">
        <f t="shared" si="9"/>
        <v>331020.71911663323</v>
      </c>
      <c r="K62" s="11">
        <f t="shared" si="6"/>
        <v>2000</v>
      </c>
      <c r="L62" s="11">
        <f t="shared" si="10"/>
        <v>527.63352516382224</v>
      </c>
      <c r="M62" s="11">
        <f t="shared" si="11"/>
        <v>1379.2529963193051</v>
      </c>
      <c r="N62" s="55">
        <f t="shared" si="12"/>
        <v>1906.8865214831274</v>
      </c>
    </row>
    <row r="63" spans="1:14" x14ac:dyDescent="0.2">
      <c r="A63" s="49">
        <f>ROWS($A$11:A63)</f>
        <v>53</v>
      </c>
      <c r="B63" s="54">
        <f t="shared" si="0"/>
        <v>1280</v>
      </c>
      <c r="C63" s="11">
        <f t="shared" si="5"/>
        <v>394240</v>
      </c>
      <c r="D63" s="11">
        <f t="shared" si="1"/>
        <v>1642.6666666666667</v>
      </c>
      <c r="E63" s="55">
        <f t="shared" si="2"/>
        <v>2922.666666666667</v>
      </c>
      <c r="F63" s="54">
        <f t="shared" si="3"/>
        <v>687.31497343553724</v>
      </c>
      <c r="G63" s="11">
        <f t="shared" si="7"/>
        <v>428726.17569705588</v>
      </c>
      <c r="H63" s="11">
        <f t="shared" si="8"/>
        <v>1786.3590654043994</v>
      </c>
      <c r="I63" s="55">
        <f t="shared" si="4"/>
        <v>2473.6740388399367</v>
      </c>
      <c r="J63" s="54">
        <f t="shared" si="9"/>
        <v>328493.08559146943</v>
      </c>
      <c r="K63" s="11">
        <f t="shared" si="6"/>
        <v>2000</v>
      </c>
      <c r="L63" s="11">
        <f t="shared" si="10"/>
        <v>526.62568603368084</v>
      </c>
      <c r="M63" s="11">
        <f t="shared" si="11"/>
        <v>1368.721189964456</v>
      </c>
      <c r="N63" s="55">
        <f t="shared" si="12"/>
        <v>1895.346875998137</v>
      </c>
    </row>
    <row r="64" spans="1:14" x14ac:dyDescent="0.2">
      <c r="A64" s="49">
        <f>ROWS($A$11:A64)</f>
        <v>54</v>
      </c>
      <c r="B64" s="54">
        <f t="shared" si="0"/>
        <v>1280</v>
      </c>
      <c r="C64" s="11">
        <f t="shared" si="5"/>
        <v>392960</v>
      </c>
      <c r="D64" s="11">
        <f t="shared" si="1"/>
        <v>1637.3333333333333</v>
      </c>
      <c r="E64" s="55">
        <f t="shared" si="2"/>
        <v>2917.333333333333</v>
      </c>
      <c r="F64" s="54">
        <f t="shared" si="3"/>
        <v>690.17878582485196</v>
      </c>
      <c r="G64" s="11">
        <f t="shared" si="7"/>
        <v>428038.86072362034</v>
      </c>
      <c r="H64" s="11">
        <f t="shared" si="8"/>
        <v>1783.4952530150849</v>
      </c>
      <c r="I64" s="55">
        <f t="shared" si="4"/>
        <v>2473.6740388399367</v>
      </c>
      <c r="J64" s="54">
        <f t="shared" si="9"/>
        <v>325966.45990543574</v>
      </c>
      <c r="K64" s="11">
        <f t="shared" si="6"/>
        <v>2000</v>
      </c>
      <c r="L64" s="11">
        <f t="shared" si="10"/>
        <v>525.5951180152839</v>
      </c>
      <c r="M64" s="11">
        <f t="shared" si="11"/>
        <v>1358.1935829393155</v>
      </c>
      <c r="N64" s="55">
        <f t="shared" si="12"/>
        <v>1883.7887009545993</v>
      </c>
    </row>
    <row r="65" spans="1:14" x14ac:dyDescent="0.2">
      <c r="A65" s="49">
        <f>ROWS($A$11:A65)</f>
        <v>55</v>
      </c>
      <c r="B65" s="54">
        <f t="shared" si="0"/>
        <v>1280</v>
      </c>
      <c r="C65" s="11">
        <f t="shared" si="5"/>
        <v>391680</v>
      </c>
      <c r="D65" s="11">
        <f t="shared" si="1"/>
        <v>1632</v>
      </c>
      <c r="E65" s="55">
        <f t="shared" si="2"/>
        <v>2912</v>
      </c>
      <c r="F65" s="54">
        <f t="shared" si="3"/>
        <v>693.05453076578874</v>
      </c>
      <c r="G65" s="11">
        <f t="shared" si="7"/>
        <v>427348.68193779548</v>
      </c>
      <c r="H65" s="11">
        <f t="shared" si="8"/>
        <v>1780.6195080741479</v>
      </c>
      <c r="I65" s="55">
        <f t="shared" si="4"/>
        <v>2473.6740388399367</v>
      </c>
      <c r="J65" s="54">
        <f t="shared" si="9"/>
        <v>323440.86478742043</v>
      </c>
      <c r="K65" s="11">
        <f t="shared" si="6"/>
        <v>2000</v>
      </c>
      <c r="L65" s="11">
        <f t="shared" si="10"/>
        <v>524.54158922234706</v>
      </c>
      <c r="M65" s="11">
        <f t="shared" si="11"/>
        <v>1347.6702699475852</v>
      </c>
      <c r="N65" s="55">
        <f t="shared" si="12"/>
        <v>1872.2118591699323</v>
      </c>
    </row>
    <row r="66" spans="1:14" x14ac:dyDescent="0.2">
      <c r="A66" s="49">
        <f>ROWS($A$11:A66)</f>
        <v>56</v>
      </c>
      <c r="B66" s="54">
        <f t="shared" si="0"/>
        <v>1280</v>
      </c>
      <c r="C66" s="11">
        <f t="shared" si="5"/>
        <v>390400</v>
      </c>
      <c r="D66" s="11">
        <f t="shared" si="1"/>
        <v>1626.6666666666667</v>
      </c>
      <c r="E66" s="55">
        <f t="shared" si="2"/>
        <v>2906.666666666667</v>
      </c>
      <c r="F66" s="54">
        <f t="shared" si="3"/>
        <v>695.94225797731292</v>
      </c>
      <c r="G66" s="11">
        <f t="shared" si="7"/>
        <v>426655.62740702968</v>
      </c>
      <c r="H66" s="11">
        <f t="shared" si="8"/>
        <v>1777.7317808626237</v>
      </c>
      <c r="I66" s="55">
        <f t="shared" si="4"/>
        <v>2473.6740388399367</v>
      </c>
      <c r="J66" s="54">
        <f t="shared" si="9"/>
        <v>320916.32319819811</v>
      </c>
      <c r="K66" s="11">
        <f t="shared" si="6"/>
        <v>2000</v>
      </c>
      <c r="L66" s="11">
        <f t="shared" si="10"/>
        <v>523.46486543646438</v>
      </c>
      <c r="M66" s="11">
        <f t="shared" si="11"/>
        <v>1337.1513466591587</v>
      </c>
      <c r="N66" s="55">
        <f t="shared" si="12"/>
        <v>1860.616212095623</v>
      </c>
    </row>
    <row r="67" spans="1:14" x14ac:dyDescent="0.2">
      <c r="A67" s="49">
        <f>ROWS($A$11:A67)</f>
        <v>57</v>
      </c>
      <c r="B67" s="54">
        <f t="shared" si="0"/>
        <v>1280</v>
      </c>
      <c r="C67" s="11">
        <f t="shared" si="5"/>
        <v>389120</v>
      </c>
      <c r="D67" s="11">
        <f t="shared" si="1"/>
        <v>1621.3333333333333</v>
      </c>
      <c r="E67" s="55">
        <f t="shared" si="2"/>
        <v>2901.333333333333</v>
      </c>
      <c r="F67" s="54">
        <f t="shared" si="3"/>
        <v>698.84201738555169</v>
      </c>
      <c r="G67" s="11">
        <f t="shared" si="7"/>
        <v>425959.68514905235</v>
      </c>
      <c r="H67" s="11">
        <f t="shared" si="8"/>
        <v>1774.8320214543849</v>
      </c>
      <c r="I67" s="55">
        <f t="shared" si="4"/>
        <v>2473.6740388399367</v>
      </c>
      <c r="J67" s="54">
        <f t="shared" si="9"/>
        <v>318392.85833276162</v>
      </c>
      <c r="K67" s="11">
        <f t="shared" si="6"/>
        <v>2000</v>
      </c>
      <c r="L67" s="11">
        <f t="shared" si="10"/>
        <v>522.3647100794517</v>
      </c>
      <c r="M67" s="11">
        <f t="shared" si="11"/>
        <v>1326.6369097198401</v>
      </c>
      <c r="N67" s="55">
        <f t="shared" si="12"/>
        <v>1849.0016197992918</v>
      </c>
    </row>
    <row r="68" spans="1:14" x14ac:dyDescent="0.2">
      <c r="A68" s="49">
        <f>ROWS($A$11:A68)</f>
        <v>58</v>
      </c>
      <c r="B68" s="54">
        <f t="shared" si="0"/>
        <v>1280</v>
      </c>
      <c r="C68" s="11">
        <f t="shared" si="5"/>
        <v>387840</v>
      </c>
      <c r="D68" s="11">
        <f t="shared" si="1"/>
        <v>1616</v>
      </c>
      <c r="E68" s="55">
        <f t="shared" si="2"/>
        <v>2896</v>
      </c>
      <c r="F68" s="54">
        <f t="shared" si="3"/>
        <v>701.75385912465822</v>
      </c>
      <c r="G68" s="11">
        <f t="shared" si="7"/>
        <v>425260.84313166683</v>
      </c>
      <c r="H68" s="11">
        <f t="shared" si="8"/>
        <v>1771.9201797152784</v>
      </c>
      <c r="I68" s="55">
        <f t="shared" si="4"/>
        <v>2473.6740388399367</v>
      </c>
      <c r="J68" s="54">
        <f t="shared" si="9"/>
        <v>315870.49362268217</v>
      </c>
      <c r="K68" s="11">
        <f t="shared" si="6"/>
        <v>2000</v>
      </c>
      <c r="L68" s="11">
        <f t="shared" si="10"/>
        <v>521.24088418528072</v>
      </c>
      <c r="M68" s="11">
        <f t="shared" si="11"/>
        <v>1316.1270567611757</v>
      </c>
      <c r="N68" s="55">
        <f t="shared" si="12"/>
        <v>1837.3679409464564</v>
      </c>
    </row>
    <row r="69" spans="1:14" x14ac:dyDescent="0.2">
      <c r="A69" s="49">
        <f>ROWS($A$11:A69)</f>
        <v>59</v>
      </c>
      <c r="B69" s="54">
        <f t="shared" si="0"/>
        <v>1280</v>
      </c>
      <c r="C69" s="11">
        <f t="shared" si="5"/>
        <v>386560</v>
      </c>
      <c r="D69" s="11">
        <f t="shared" si="1"/>
        <v>1610.6666666666667</v>
      </c>
      <c r="E69" s="55">
        <f t="shared" si="2"/>
        <v>2890.666666666667</v>
      </c>
      <c r="F69" s="54">
        <f t="shared" si="3"/>
        <v>704.67783353767743</v>
      </c>
      <c r="G69" s="11">
        <f t="shared" si="7"/>
        <v>424559.08927254216</v>
      </c>
      <c r="H69" s="11">
        <f t="shared" si="8"/>
        <v>1768.9962053022591</v>
      </c>
      <c r="I69" s="55">
        <f t="shared" si="4"/>
        <v>2473.6740388399367</v>
      </c>
      <c r="J69" s="54">
        <f t="shared" si="9"/>
        <v>313349.25273849687</v>
      </c>
      <c r="K69" s="11">
        <f t="shared" si="6"/>
        <v>2000</v>
      </c>
      <c r="L69" s="11">
        <f t="shared" si="10"/>
        <v>520.09314637159207</v>
      </c>
      <c r="M69" s="11">
        <f t="shared" si="11"/>
        <v>1305.6218864104037</v>
      </c>
      <c r="N69" s="55">
        <f t="shared" si="12"/>
        <v>1825.7150327819959</v>
      </c>
    </row>
    <row r="70" spans="1:14" x14ac:dyDescent="0.2">
      <c r="A70" s="49">
        <f>ROWS($A$11:A70)</f>
        <v>60</v>
      </c>
      <c r="B70" s="54">
        <f t="shared" si="0"/>
        <v>1280</v>
      </c>
      <c r="C70" s="11">
        <f t="shared" si="5"/>
        <v>385280</v>
      </c>
      <c r="D70" s="11">
        <f t="shared" si="1"/>
        <v>1605.3333333333333</v>
      </c>
      <c r="E70" s="55">
        <f t="shared" si="2"/>
        <v>2885.333333333333</v>
      </c>
      <c r="F70" s="54">
        <f t="shared" si="3"/>
        <v>707.61399117741792</v>
      </c>
      <c r="G70" s="11">
        <f t="shared" si="7"/>
        <v>423854.41143900447</v>
      </c>
      <c r="H70" s="11">
        <f t="shared" si="8"/>
        <v>1766.0600476625186</v>
      </c>
      <c r="I70" s="55">
        <f t="shared" si="4"/>
        <v>2473.6740388399367</v>
      </c>
      <c r="J70" s="54">
        <f t="shared" si="9"/>
        <v>310829.15959212527</v>
      </c>
      <c r="K70" s="11">
        <f t="shared" si="6"/>
        <v>2000</v>
      </c>
      <c r="L70" s="11">
        <f t="shared" si="10"/>
        <v>518.92125281078552</v>
      </c>
      <c r="M70" s="11">
        <f t="shared" si="11"/>
        <v>1295.121498300522</v>
      </c>
      <c r="N70" s="55">
        <f t="shared" si="12"/>
        <v>1814.0427511113076</v>
      </c>
    </row>
    <row r="71" spans="1:14" x14ac:dyDescent="0.2">
      <c r="A71" s="49">
        <f>ROWS($A$11:A71)</f>
        <v>61</v>
      </c>
      <c r="B71" s="54">
        <f t="shared" si="0"/>
        <v>1280</v>
      </c>
      <c r="C71" s="11">
        <f t="shared" si="5"/>
        <v>384000</v>
      </c>
      <c r="D71" s="11">
        <f t="shared" si="1"/>
        <v>1600</v>
      </c>
      <c r="E71" s="55">
        <f t="shared" si="2"/>
        <v>2880</v>
      </c>
      <c r="F71" s="54">
        <f t="shared" si="3"/>
        <v>710.56238280732384</v>
      </c>
      <c r="G71" s="11">
        <f t="shared" si="7"/>
        <v>423146.79744782706</v>
      </c>
      <c r="H71" s="11">
        <f t="shared" si="8"/>
        <v>1763.1116560326129</v>
      </c>
      <c r="I71" s="55">
        <f t="shared" si="4"/>
        <v>2473.6740388399367</v>
      </c>
      <c r="J71" s="54">
        <f t="shared" si="9"/>
        <v>308310.23833931447</v>
      </c>
      <c r="K71" s="11">
        <f t="shared" si="6"/>
        <v>2000</v>
      </c>
      <c r="L71" s="11">
        <f t="shared" si="10"/>
        <v>517.72495720067081</v>
      </c>
      <c r="M71" s="11">
        <f t="shared" si="11"/>
        <v>1284.625993080477</v>
      </c>
      <c r="N71" s="55">
        <f t="shared" si="12"/>
        <v>1802.3509502811478</v>
      </c>
    </row>
    <row r="72" spans="1:14" x14ac:dyDescent="0.2">
      <c r="A72" s="49">
        <f>ROWS($A$11:A72)</f>
        <v>62</v>
      </c>
      <c r="B72" s="54">
        <f t="shared" si="0"/>
        <v>1280</v>
      </c>
      <c r="C72" s="11">
        <f t="shared" si="5"/>
        <v>382720</v>
      </c>
      <c r="D72" s="11">
        <f t="shared" si="1"/>
        <v>1594.6666666666667</v>
      </c>
      <c r="E72" s="55">
        <f t="shared" si="2"/>
        <v>2874.666666666667</v>
      </c>
      <c r="F72" s="54">
        <f t="shared" si="3"/>
        <v>713.52305940235431</v>
      </c>
      <c r="G72" s="11">
        <f t="shared" si="7"/>
        <v>422436.23506501975</v>
      </c>
      <c r="H72" s="11">
        <f t="shared" si="8"/>
        <v>1760.1509794375825</v>
      </c>
      <c r="I72" s="55">
        <f t="shared" si="4"/>
        <v>2473.6740388399367</v>
      </c>
      <c r="J72" s="54">
        <f t="shared" si="9"/>
        <v>305792.51338211377</v>
      </c>
      <c r="K72" s="11">
        <f t="shared" si="6"/>
        <v>2000</v>
      </c>
      <c r="L72" s="11">
        <f t="shared" si="10"/>
        <v>516.50401073468095</v>
      </c>
      <c r="M72" s="11">
        <f t="shared" si="11"/>
        <v>1274.1354724254741</v>
      </c>
      <c r="N72" s="55">
        <f t="shared" si="12"/>
        <v>1790.6394831601551</v>
      </c>
    </row>
    <row r="73" spans="1:14" x14ac:dyDescent="0.2">
      <c r="A73" s="49">
        <f>ROWS($A$11:A73)</f>
        <v>63</v>
      </c>
      <c r="B73" s="54">
        <f t="shared" si="0"/>
        <v>1280</v>
      </c>
      <c r="C73" s="11">
        <f t="shared" si="5"/>
        <v>381440</v>
      </c>
      <c r="D73" s="11">
        <f t="shared" si="1"/>
        <v>1589.3333333333333</v>
      </c>
      <c r="E73" s="55">
        <f t="shared" si="2"/>
        <v>2869.333333333333</v>
      </c>
      <c r="F73" s="54">
        <f t="shared" si="3"/>
        <v>716.49607214986418</v>
      </c>
      <c r="G73" s="11">
        <f t="shared" si="7"/>
        <v>421722.71200561739</v>
      </c>
      <c r="H73" s="11">
        <f t="shared" si="8"/>
        <v>1757.1779666900727</v>
      </c>
      <c r="I73" s="55">
        <f t="shared" si="4"/>
        <v>2473.6740388399367</v>
      </c>
      <c r="J73" s="54">
        <f t="shared" si="9"/>
        <v>303276.0093713791</v>
      </c>
      <c r="K73" s="11">
        <f t="shared" si="6"/>
        <v>2000</v>
      </c>
      <c r="L73" s="11">
        <f t="shared" si="10"/>
        <v>515.25816207163177</v>
      </c>
      <c r="M73" s="11">
        <f t="shared" si="11"/>
        <v>1263.650039047413</v>
      </c>
      <c r="N73" s="55">
        <f t="shared" si="12"/>
        <v>1778.9082011190449</v>
      </c>
    </row>
    <row r="74" spans="1:14" x14ac:dyDescent="0.2">
      <c r="A74" s="49">
        <f>ROWS($A$11:A74)</f>
        <v>64</v>
      </c>
      <c r="B74" s="54">
        <f t="shared" si="0"/>
        <v>1280</v>
      </c>
      <c r="C74" s="11">
        <f t="shared" si="5"/>
        <v>380160</v>
      </c>
      <c r="D74" s="11">
        <f t="shared" si="1"/>
        <v>1584</v>
      </c>
      <c r="E74" s="55">
        <f t="shared" si="2"/>
        <v>2864</v>
      </c>
      <c r="F74" s="54">
        <f t="shared" si="3"/>
        <v>719.48147245048858</v>
      </c>
      <c r="G74" s="11">
        <f t="shared" si="7"/>
        <v>421006.21593346755</v>
      </c>
      <c r="H74" s="11">
        <f t="shared" si="8"/>
        <v>1754.1925663894483</v>
      </c>
      <c r="I74" s="55">
        <f t="shared" si="4"/>
        <v>2473.6740388399367</v>
      </c>
      <c r="J74" s="54">
        <f t="shared" si="9"/>
        <v>300760.75120930746</v>
      </c>
      <c r="K74" s="11">
        <f t="shared" si="6"/>
        <v>2000</v>
      </c>
      <c r="L74" s="11">
        <f t="shared" si="10"/>
        <v>513.98715730502272</v>
      </c>
      <c r="M74" s="11">
        <f t="shared" si="11"/>
        <v>1253.1697967054477</v>
      </c>
      <c r="N74" s="55">
        <f t="shared" si="12"/>
        <v>1767.1569540104704</v>
      </c>
    </row>
    <row r="75" spans="1:14" x14ac:dyDescent="0.2">
      <c r="A75" s="49">
        <f>ROWS($A$11:A75)</f>
        <v>65</v>
      </c>
      <c r="B75" s="54">
        <f t="shared" ref="B75:B138" si="13">IF(A75&gt;$B$3,"",$B$1/$B$3)</f>
        <v>1280</v>
      </c>
      <c r="C75" s="11">
        <f t="shared" si="5"/>
        <v>378880</v>
      </c>
      <c r="D75" s="11">
        <f t="shared" si="1"/>
        <v>1578.6666666666667</v>
      </c>
      <c r="E75" s="55">
        <f t="shared" si="2"/>
        <v>2858.666666666667</v>
      </c>
      <c r="F75" s="54">
        <f t="shared" ref="F75:F138" si="14">IFERROR(-PPMT(B$2/12,A75,B$3,B$1),"")</f>
        <v>722.47931191903228</v>
      </c>
      <c r="G75" s="11">
        <f t="shared" si="7"/>
        <v>420286.73446101707</v>
      </c>
      <c r="H75" s="11">
        <f t="shared" si="8"/>
        <v>1751.1947269209047</v>
      </c>
      <c r="I75" s="55">
        <f t="shared" ref="I75:I138" si="15">IFERROR(F75+H75,"")</f>
        <v>2473.6740388399371</v>
      </c>
      <c r="J75" s="54">
        <f t="shared" si="9"/>
        <v>298246.76405200246</v>
      </c>
      <c r="K75" s="11">
        <f t="shared" si="6"/>
        <v>2000</v>
      </c>
      <c r="L75" s="11">
        <f t="shared" si="10"/>
        <v>512.69073993187101</v>
      </c>
      <c r="M75" s="11">
        <f t="shared" si="11"/>
        <v>1242.694850216677</v>
      </c>
      <c r="N75" s="55">
        <f t="shared" si="12"/>
        <v>1755.3855901485481</v>
      </c>
    </row>
    <row r="76" spans="1:14" x14ac:dyDescent="0.2">
      <c r="A76" s="49">
        <f>ROWS($A$11:A76)</f>
        <v>66</v>
      </c>
      <c r="B76" s="54">
        <f t="shared" si="13"/>
        <v>1280</v>
      </c>
      <c r="C76" s="11">
        <f t="shared" ref="C76:C139" si="16">IFERROR(C75-B76,"")</f>
        <v>377600</v>
      </c>
      <c r="D76" s="11">
        <f t="shared" ref="D76:D139" si="17">IFERROR(C76*$B$2/12,"")</f>
        <v>1573.3333333333333</v>
      </c>
      <c r="E76" s="55">
        <f t="shared" ref="E76:E139" si="18">IFERROR(B76+D76,"")</f>
        <v>2853.333333333333</v>
      </c>
      <c r="F76" s="54">
        <f t="shared" si="14"/>
        <v>725.48964238536144</v>
      </c>
      <c r="G76" s="11">
        <f t="shared" si="7"/>
        <v>419564.25514909805</v>
      </c>
      <c r="H76" s="11">
        <f t="shared" si="8"/>
        <v>1748.1843964545753</v>
      </c>
      <c r="I76" s="55">
        <f t="shared" si="15"/>
        <v>2473.6740388399367</v>
      </c>
      <c r="J76" s="54">
        <f t="shared" si="9"/>
        <v>295734.07331207057</v>
      </c>
      <c r="K76" s="11">
        <f t="shared" ref="K76:K139" si="19">IF(J76="","",IF(J76&lt;$B$4,J76,$B$4))</f>
        <v>2000</v>
      </c>
      <c r="L76" s="11">
        <f t="shared" si="10"/>
        <v>511.36865082106738</v>
      </c>
      <c r="M76" s="11">
        <f t="shared" si="11"/>
        <v>1232.2253054669607</v>
      </c>
      <c r="N76" s="55">
        <f t="shared" si="12"/>
        <v>1743.593956288028</v>
      </c>
    </row>
    <row r="77" spans="1:14" x14ac:dyDescent="0.2">
      <c r="A77" s="49">
        <f>ROWS($A$11:A77)</f>
        <v>67</v>
      </c>
      <c r="B77" s="54">
        <f t="shared" si="13"/>
        <v>1280</v>
      </c>
      <c r="C77" s="11">
        <f t="shared" si="16"/>
        <v>376320</v>
      </c>
      <c r="D77" s="11">
        <f t="shared" si="17"/>
        <v>1568</v>
      </c>
      <c r="E77" s="55">
        <f t="shared" si="18"/>
        <v>2848</v>
      </c>
      <c r="F77" s="54">
        <f t="shared" si="14"/>
        <v>728.51251589530079</v>
      </c>
      <c r="G77" s="11">
        <f t="shared" ref="G77:G140" si="20">IFERROR(G76-F76,"")</f>
        <v>418838.76550671272</v>
      </c>
      <c r="H77" s="11">
        <f t="shared" ref="H77:H140" si="21">IFERROR(G77*B$2/12,"")</f>
        <v>1745.1615229446363</v>
      </c>
      <c r="I77" s="55">
        <f t="shared" si="15"/>
        <v>2473.6740388399371</v>
      </c>
      <c r="J77" s="54">
        <f t="shared" ref="J77:J140" si="22">IFERROR(IF((J76-K76-L76)&lt;0,"",J76-K76-L76),"")</f>
        <v>293222.70466124947</v>
      </c>
      <c r="K77" s="11">
        <f t="shared" si="19"/>
        <v>2000</v>
      </c>
      <c r="L77" s="11">
        <f t="shared" ref="L77:L140" si="23">IFERROR(-PPMT(B$2/12,A77-A76,B$3-A76,J77),"")</f>
        <v>510.02062818124693</v>
      </c>
      <c r="M77" s="11">
        <f t="shared" ref="M77:M140" si="24">IFERROR(IPMT($B$2/12,A77-A76,$B$3-A76,-J77),"")</f>
        <v>1221.7612694218728</v>
      </c>
      <c r="N77" s="55">
        <f t="shared" ref="N77:N140" si="25">SUM(L77:M77)</f>
        <v>1731.7818976031199</v>
      </c>
    </row>
    <row r="78" spans="1:14" x14ac:dyDescent="0.2">
      <c r="A78" s="49">
        <f>ROWS($A$11:A78)</f>
        <v>68</v>
      </c>
      <c r="B78" s="54">
        <f t="shared" si="13"/>
        <v>1280</v>
      </c>
      <c r="C78" s="11">
        <f t="shared" si="16"/>
        <v>375040</v>
      </c>
      <c r="D78" s="11">
        <f t="shared" si="17"/>
        <v>1562.6666666666667</v>
      </c>
      <c r="E78" s="55">
        <f t="shared" si="18"/>
        <v>2842.666666666667</v>
      </c>
      <c r="F78" s="54">
        <f t="shared" si="14"/>
        <v>731.54798471153106</v>
      </c>
      <c r="G78" s="11">
        <f t="shared" si="20"/>
        <v>418110.25299081742</v>
      </c>
      <c r="H78" s="11">
        <f t="shared" si="21"/>
        <v>1742.1260541284062</v>
      </c>
      <c r="I78" s="55">
        <f t="shared" si="15"/>
        <v>2473.6740388399371</v>
      </c>
      <c r="J78" s="54">
        <f t="shared" si="22"/>
        <v>290712.68403306825</v>
      </c>
      <c r="K78" s="11">
        <f t="shared" si="19"/>
        <v>2000</v>
      </c>
      <c r="L78" s="11">
        <f t="shared" si="23"/>
        <v>508.64640752816416</v>
      </c>
      <c r="M78" s="11">
        <f t="shared" si="24"/>
        <v>1211.3028501377844</v>
      </c>
      <c r="N78" s="55">
        <f t="shared" si="25"/>
        <v>1719.9492576659486</v>
      </c>
    </row>
    <row r="79" spans="1:14" x14ac:dyDescent="0.2">
      <c r="A79" s="49">
        <f>ROWS($A$11:A79)</f>
        <v>69</v>
      </c>
      <c r="B79" s="54">
        <f t="shared" si="13"/>
        <v>1280</v>
      </c>
      <c r="C79" s="11">
        <f t="shared" si="16"/>
        <v>373760</v>
      </c>
      <c r="D79" s="11">
        <f t="shared" si="17"/>
        <v>1557.3333333333333</v>
      </c>
      <c r="E79" s="55">
        <f t="shared" si="18"/>
        <v>2837.333333333333</v>
      </c>
      <c r="F79" s="54">
        <f t="shared" si="14"/>
        <v>734.59610131449585</v>
      </c>
      <c r="G79" s="11">
        <f t="shared" si="20"/>
        <v>417378.70500610588</v>
      </c>
      <c r="H79" s="11">
        <f t="shared" si="21"/>
        <v>1739.0779375254413</v>
      </c>
      <c r="I79" s="55">
        <f t="shared" si="15"/>
        <v>2473.6740388399371</v>
      </c>
      <c r="J79" s="54">
        <f t="shared" si="22"/>
        <v>288204.03762554011</v>
      </c>
      <c r="K79" s="11">
        <f t="shared" si="19"/>
        <v>2000</v>
      </c>
      <c r="L79" s="11">
        <f t="shared" si="23"/>
        <v>507.24572165156547</v>
      </c>
      <c r="M79" s="11">
        <f t="shared" si="24"/>
        <v>1200.8501567730837</v>
      </c>
      <c r="N79" s="55">
        <f t="shared" si="25"/>
        <v>1708.0958784246491</v>
      </c>
    </row>
    <row r="80" spans="1:14" x14ac:dyDescent="0.2">
      <c r="A80" s="49">
        <f>ROWS($A$11:A80)</f>
        <v>70</v>
      </c>
      <c r="B80" s="54">
        <f t="shared" si="13"/>
        <v>1280</v>
      </c>
      <c r="C80" s="11">
        <f t="shared" si="16"/>
        <v>372480</v>
      </c>
      <c r="D80" s="11">
        <f t="shared" si="17"/>
        <v>1552</v>
      </c>
      <c r="E80" s="55">
        <f t="shared" si="18"/>
        <v>2832</v>
      </c>
      <c r="F80" s="54">
        <f t="shared" si="14"/>
        <v>737.65691840330601</v>
      </c>
      <c r="G80" s="11">
        <f t="shared" si="20"/>
        <v>416644.10890479141</v>
      </c>
      <c r="H80" s="11">
        <f t="shared" si="21"/>
        <v>1736.0171204366309</v>
      </c>
      <c r="I80" s="55">
        <f t="shared" si="15"/>
        <v>2473.6740388399367</v>
      </c>
      <c r="J80" s="54">
        <f t="shared" si="22"/>
        <v>285696.79190388852</v>
      </c>
      <c r="K80" s="11">
        <f t="shared" si="19"/>
        <v>2000</v>
      </c>
      <c r="L80" s="11">
        <f t="shared" si="23"/>
        <v>505.81830058154333</v>
      </c>
      <c r="M80" s="11">
        <f t="shared" si="24"/>
        <v>1190.4032995995356</v>
      </c>
      <c r="N80" s="55">
        <f t="shared" si="25"/>
        <v>1696.2216001810789</v>
      </c>
    </row>
    <row r="81" spans="1:14" x14ac:dyDescent="0.2">
      <c r="A81" s="49">
        <f>ROWS($A$11:A81)</f>
        <v>71</v>
      </c>
      <c r="B81" s="54">
        <f t="shared" si="13"/>
        <v>1280</v>
      </c>
      <c r="C81" s="11">
        <f t="shared" si="16"/>
        <v>371200</v>
      </c>
      <c r="D81" s="11">
        <f t="shared" si="17"/>
        <v>1546.6666666666667</v>
      </c>
      <c r="E81" s="55">
        <f t="shared" si="18"/>
        <v>2826.666666666667</v>
      </c>
      <c r="F81" s="54">
        <f t="shared" si="14"/>
        <v>740.73048889665324</v>
      </c>
      <c r="G81" s="11">
        <f t="shared" si="20"/>
        <v>415906.45198638813</v>
      </c>
      <c r="H81" s="11">
        <f t="shared" si="21"/>
        <v>1732.9435499432839</v>
      </c>
      <c r="I81" s="55">
        <f t="shared" si="15"/>
        <v>2473.6740388399371</v>
      </c>
      <c r="J81" s="54">
        <f t="shared" si="22"/>
        <v>283190.97360330698</v>
      </c>
      <c r="K81" s="11">
        <f t="shared" si="19"/>
        <v>2000</v>
      </c>
      <c r="L81" s="11">
        <f t="shared" si="23"/>
        <v>504.36387155437097</v>
      </c>
      <c r="M81" s="11">
        <f t="shared" si="24"/>
        <v>1179.962390013779</v>
      </c>
      <c r="N81" s="55">
        <f t="shared" si="25"/>
        <v>1684.3262615681499</v>
      </c>
    </row>
    <row r="82" spans="1:14" x14ac:dyDescent="0.2">
      <c r="A82" s="49">
        <f>ROWS($A$11:A82)</f>
        <v>72</v>
      </c>
      <c r="B82" s="54">
        <f t="shared" si="13"/>
        <v>1280</v>
      </c>
      <c r="C82" s="11">
        <f t="shared" si="16"/>
        <v>369920</v>
      </c>
      <c r="D82" s="11">
        <f t="shared" si="17"/>
        <v>1541.3333333333333</v>
      </c>
      <c r="E82" s="55">
        <f t="shared" si="18"/>
        <v>2821.333333333333</v>
      </c>
      <c r="F82" s="54">
        <f t="shared" si="14"/>
        <v>743.81686593372251</v>
      </c>
      <c r="G82" s="11">
        <f t="shared" si="20"/>
        <v>415165.72149749147</v>
      </c>
      <c r="H82" s="11">
        <f t="shared" si="21"/>
        <v>1729.8571729062144</v>
      </c>
      <c r="I82" s="55">
        <f t="shared" si="15"/>
        <v>2473.6740388399367</v>
      </c>
      <c r="J82" s="54">
        <f t="shared" si="22"/>
        <v>280686.6097317526</v>
      </c>
      <c r="K82" s="11">
        <f t="shared" si="19"/>
        <v>2000</v>
      </c>
      <c r="L82" s="11">
        <f t="shared" si="23"/>
        <v>502.88215897779912</v>
      </c>
      <c r="M82" s="11">
        <f t="shared" si="24"/>
        <v>1169.5275405489692</v>
      </c>
      <c r="N82" s="55">
        <f t="shared" si="25"/>
        <v>1672.4096995267682</v>
      </c>
    </row>
    <row r="83" spans="1:14" x14ac:dyDescent="0.2">
      <c r="A83" s="49">
        <f>ROWS($A$11:A83)</f>
        <v>73</v>
      </c>
      <c r="B83" s="54">
        <f t="shared" si="13"/>
        <v>1280</v>
      </c>
      <c r="C83" s="11">
        <f t="shared" si="16"/>
        <v>368640</v>
      </c>
      <c r="D83" s="11">
        <f t="shared" si="17"/>
        <v>1536</v>
      </c>
      <c r="E83" s="55">
        <f t="shared" si="18"/>
        <v>2816</v>
      </c>
      <c r="F83" s="54">
        <f t="shared" si="14"/>
        <v>746.91610287511321</v>
      </c>
      <c r="G83" s="11">
        <f t="shared" si="20"/>
        <v>414421.90463155776</v>
      </c>
      <c r="H83" s="11">
        <f t="shared" si="21"/>
        <v>1726.7579359648241</v>
      </c>
      <c r="I83" s="55">
        <f t="shared" si="15"/>
        <v>2473.6740388399376</v>
      </c>
      <c r="J83" s="54">
        <f t="shared" si="22"/>
        <v>278183.72757277481</v>
      </c>
      <c r="K83" s="11">
        <f t="shared" si="19"/>
        <v>2000</v>
      </c>
      <c r="L83" s="11">
        <f t="shared" si="23"/>
        <v>501.37288439580948</v>
      </c>
      <c r="M83" s="11">
        <f t="shared" si="24"/>
        <v>1159.0988648865616</v>
      </c>
      <c r="N83" s="55">
        <f t="shared" si="25"/>
        <v>1660.4717492823711</v>
      </c>
    </row>
    <row r="84" spans="1:14" x14ac:dyDescent="0.2">
      <c r="A84" s="49">
        <f>ROWS($A$11:A84)</f>
        <v>74</v>
      </c>
      <c r="B84" s="54">
        <f t="shared" si="13"/>
        <v>1280</v>
      </c>
      <c r="C84" s="11">
        <f t="shared" si="16"/>
        <v>367360</v>
      </c>
      <c r="D84" s="11">
        <f t="shared" si="17"/>
        <v>1530.6666666666667</v>
      </c>
      <c r="E84" s="55">
        <f t="shared" si="18"/>
        <v>2810.666666666667</v>
      </c>
      <c r="F84" s="54">
        <f t="shared" si="14"/>
        <v>750.02825330375936</v>
      </c>
      <c r="G84" s="11">
        <f t="shared" si="20"/>
        <v>413674.98852868262</v>
      </c>
      <c r="H84" s="11">
        <f t="shared" si="21"/>
        <v>1723.6457855361778</v>
      </c>
      <c r="I84" s="55">
        <f t="shared" si="15"/>
        <v>2473.6740388399371</v>
      </c>
      <c r="J84" s="54">
        <f t="shared" si="22"/>
        <v>275682.35468837898</v>
      </c>
      <c r="K84" s="11">
        <f t="shared" si="19"/>
        <v>2000</v>
      </c>
      <c r="L84" s="11">
        <f t="shared" si="23"/>
        <v>499.83576645281215</v>
      </c>
      <c r="M84" s="11">
        <f t="shared" si="24"/>
        <v>1148.6764778682457</v>
      </c>
      <c r="N84" s="55">
        <f t="shared" si="25"/>
        <v>1648.5122443210578</v>
      </c>
    </row>
    <row r="85" spans="1:14" x14ac:dyDescent="0.2">
      <c r="A85" s="49">
        <f>ROWS($A$11:A85)</f>
        <v>75</v>
      </c>
      <c r="B85" s="54">
        <f t="shared" si="13"/>
        <v>1280</v>
      </c>
      <c r="C85" s="11">
        <f t="shared" si="16"/>
        <v>366080</v>
      </c>
      <c r="D85" s="11">
        <f t="shared" si="17"/>
        <v>1525.3333333333333</v>
      </c>
      <c r="E85" s="55">
        <f t="shared" si="18"/>
        <v>2805.333333333333</v>
      </c>
      <c r="F85" s="54">
        <f t="shared" si="14"/>
        <v>753.15337102585852</v>
      </c>
      <c r="G85" s="11">
        <f t="shared" si="20"/>
        <v>412924.96027537883</v>
      </c>
      <c r="H85" s="11">
        <f t="shared" si="21"/>
        <v>1720.5206678140785</v>
      </c>
      <c r="I85" s="55">
        <f t="shared" si="15"/>
        <v>2473.6740388399371</v>
      </c>
      <c r="J85" s="54">
        <f t="shared" si="22"/>
        <v>273182.51892192615</v>
      </c>
      <c r="K85" s="11">
        <f t="shared" si="19"/>
        <v>2000</v>
      </c>
      <c r="L85" s="11">
        <f t="shared" si="23"/>
        <v>498.2705208572786</v>
      </c>
      <c r="M85" s="11">
        <f t="shared" si="24"/>
        <v>1138.2604955080255</v>
      </c>
      <c r="N85" s="55">
        <f t="shared" si="25"/>
        <v>1636.5310163653041</v>
      </c>
    </row>
    <row r="86" spans="1:14" x14ac:dyDescent="0.2">
      <c r="A86" s="49">
        <f>ROWS($A$11:A86)</f>
        <v>76</v>
      </c>
      <c r="B86" s="54">
        <f t="shared" si="13"/>
        <v>1280</v>
      </c>
      <c r="C86" s="11">
        <f t="shared" si="16"/>
        <v>364800</v>
      </c>
      <c r="D86" s="11">
        <f t="shared" si="17"/>
        <v>1520</v>
      </c>
      <c r="E86" s="55">
        <f t="shared" si="18"/>
        <v>2800</v>
      </c>
      <c r="F86" s="54">
        <f t="shared" si="14"/>
        <v>756.29151007179951</v>
      </c>
      <c r="G86" s="11">
        <f t="shared" si="20"/>
        <v>412171.80690435297</v>
      </c>
      <c r="H86" s="11">
        <f t="shared" si="21"/>
        <v>1717.3825287681375</v>
      </c>
      <c r="I86" s="55">
        <f t="shared" si="15"/>
        <v>2473.6740388399371</v>
      </c>
      <c r="J86" s="54">
        <f t="shared" si="22"/>
        <v>270684.24840106885</v>
      </c>
      <c r="K86" s="11">
        <f t="shared" si="19"/>
        <v>2000</v>
      </c>
      <c r="L86" s="11">
        <f t="shared" si="23"/>
        <v>496.67686034479328</v>
      </c>
      <c r="M86" s="11">
        <f t="shared" si="24"/>
        <v>1127.8510350044535</v>
      </c>
      <c r="N86" s="55">
        <f t="shared" si="25"/>
        <v>1624.5278953492468</v>
      </c>
    </row>
    <row r="87" spans="1:14" x14ac:dyDescent="0.2">
      <c r="A87" s="49">
        <f>ROWS($A$11:A87)</f>
        <v>77</v>
      </c>
      <c r="B87" s="54">
        <f t="shared" si="13"/>
        <v>1280</v>
      </c>
      <c r="C87" s="11">
        <f t="shared" si="16"/>
        <v>363520</v>
      </c>
      <c r="D87" s="11">
        <f t="shared" si="17"/>
        <v>1514.6666666666667</v>
      </c>
      <c r="E87" s="55">
        <f t="shared" si="18"/>
        <v>2794.666666666667</v>
      </c>
      <c r="F87" s="54">
        <f t="shared" si="14"/>
        <v>759.4427246970987</v>
      </c>
      <c r="G87" s="11">
        <f t="shared" si="20"/>
        <v>411415.51539428119</v>
      </c>
      <c r="H87" s="11">
        <f t="shared" si="21"/>
        <v>1714.2313141428385</v>
      </c>
      <c r="I87" s="55">
        <f t="shared" si="15"/>
        <v>2473.6740388399371</v>
      </c>
      <c r="J87" s="54">
        <f t="shared" si="22"/>
        <v>268187.57154072408</v>
      </c>
      <c r="K87" s="11">
        <f t="shared" si="19"/>
        <v>2000</v>
      </c>
      <c r="L87" s="11">
        <f t="shared" si="23"/>
        <v>495.05449464052157</v>
      </c>
      <c r="M87" s="11">
        <f t="shared" si="24"/>
        <v>1117.4482147530171</v>
      </c>
      <c r="N87" s="55">
        <f t="shared" si="25"/>
        <v>1612.5027093935387</v>
      </c>
    </row>
    <row r="88" spans="1:14" x14ac:dyDescent="0.2">
      <c r="A88" s="49">
        <f>ROWS($A$11:A88)</f>
        <v>78</v>
      </c>
      <c r="B88" s="54">
        <f t="shared" si="13"/>
        <v>1280</v>
      </c>
      <c r="C88" s="11">
        <f t="shared" si="16"/>
        <v>362240</v>
      </c>
      <c r="D88" s="11">
        <f t="shared" si="17"/>
        <v>1509.3333333333333</v>
      </c>
      <c r="E88" s="55">
        <f t="shared" si="18"/>
        <v>2789.333333333333</v>
      </c>
      <c r="F88" s="54">
        <f t="shared" si="14"/>
        <v>762.60706938333658</v>
      </c>
      <c r="G88" s="11">
        <f t="shared" si="20"/>
        <v>410656.07266958407</v>
      </c>
      <c r="H88" s="11">
        <f t="shared" si="21"/>
        <v>1711.0669694566004</v>
      </c>
      <c r="I88" s="55">
        <f t="shared" si="15"/>
        <v>2473.6740388399371</v>
      </c>
      <c r="J88" s="54">
        <f t="shared" si="22"/>
        <v>265692.51704608358</v>
      </c>
      <c r="K88" s="11">
        <f t="shared" si="19"/>
        <v>2000</v>
      </c>
      <c r="L88" s="11">
        <f t="shared" si="23"/>
        <v>493.40313042107192</v>
      </c>
      <c r="M88" s="11">
        <f t="shared" si="24"/>
        <v>1107.0521543586815</v>
      </c>
      <c r="N88" s="55">
        <f t="shared" si="25"/>
        <v>1600.4552847797534</v>
      </c>
    </row>
    <row r="89" spans="1:14" x14ac:dyDescent="0.2">
      <c r="A89" s="49">
        <f>ROWS($A$11:A89)</f>
        <v>79</v>
      </c>
      <c r="B89" s="54">
        <f t="shared" si="13"/>
        <v>1280</v>
      </c>
      <c r="C89" s="11">
        <f t="shared" si="16"/>
        <v>360960</v>
      </c>
      <c r="D89" s="11">
        <f t="shared" si="17"/>
        <v>1504</v>
      </c>
      <c r="E89" s="55">
        <f t="shared" si="18"/>
        <v>2784</v>
      </c>
      <c r="F89" s="54">
        <f t="shared" si="14"/>
        <v>765.78459883910045</v>
      </c>
      <c r="G89" s="11">
        <f t="shared" si="20"/>
        <v>409893.46560020075</v>
      </c>
      <c r="H89" s="11">
        <f t="shared" si="21"/>
        <v>1707.8894400008367</v>
      </c>
      <c r="I89" s="55">
        <f t="shared" si="15"/>
        <v>2473.6740388399371</v>
      </c>
      <c r="J89" s="54">
        <f t="shared" si="22"/>
        <v>263199.11391566251</v>
      </c>
      <c r="K89" s="11">
        <f t="shared" si="19"/>
        <v>2000</v>
      </c>
      <c r="L89" s="11">
        <f t="shared" si="23"/>
        <v>491.72247127575002</v>
      </c>
      <c r="M89" s="11">
        <f t="shared" si="24"/>
        <v>1096.6629746485937</v>
      </c>
      <c r="N89" s="55">
        <f t="shared" si="25"/>
        <v>1588.3854459243437</v>
      </c>
    </row>
    <row r="90" spans="1:14" x14ac:dyDescent="0.2">
      <c r="A90" s="49">
        <f>ROWS($A$11:A90)</f>
        <v>80</v>
      </c>
      <c r="B90" s="54">
        <f t="shared" si="13"/>
        <v>1280</v>
      </c>
      <c r="C90" s="11">
        <f t="shared" si="16"/>
        <v>359680</v>
      </c>
      <c r="D90" s="11">
        <f t="shared" si="17"/>
        <v>1498.6666666666667</v>
      </c>
      <c r="E90" s="55">
        <f t="shared" si="18"/>
        <v>2778.666666666667</v>
      </c>
      <c r="F90" s="54">
        <f t="shared" si="14"/>
        <v>768.97536800093019</v>
      </c>
      <c r="G90" s="11">
        <f t="shared" si="20"/>
        <v>409127.68100136163</v>
      </c>
      <c r="H90" s="11">
        <f t="shared" si="21"/>
        <v>1704.6986708390068</v>
      </c>
      <c r="I90" s="55">
        <f t="shared" si="15"/>
        <v>2473.6740388399371</v>
      </c>
      <c r="J90" s="54">
        <f t="shared" si="22"/>
        <v>260707.39144438677</v>
      </c>
      <c r="K90" s="11">
        <f t="shared" si="19"/>
        <v>2000</v>
      </c>
      <c r="L90" s="11">
        <f t="shared" si="23"/>
        <v>490.01221766718504</v>
      </c>
      <c r="M90" s="11">
        <f t="shared" si="24"/>
        <v>1086.2807976849449</v>
      </c>
      <c r="N90" s="55">
        <f t="shared" si="25"/>
        <v>1576.2930153521299</v>
      </c>
    </row>
    <row r="91" spans="1:14" x14ac:dyDescent="0.2">
      <c r="A91" s="49">
        <f>ROWS($A$11:A91)</f>
        <v>81</v>
      </c>
      <c r="B91" s="54">
        <f t="shared" si="13"/>
        <v>1280</v>
      </c>
      <c r="C91" s="11">
        <f t="shared" si="16"/>
        <v>358400</v>
      </c>
      <c r="D91" s="11">
        <f t="shared" si="17"/>
        <v>1493.3333333333333</v>
      </c>
      <c r="E91" s="55">
        <f t="shared" si="18"/>
        <v>2773.333333333333</v>
      </c>
      <c r="F91" s="54">
        <f t="shared" si="14"/>
        <v>772.17943203426728</v>
      </c>
      <c r="G91" s="11">
        <f t="shared" si="20"/>
        <v>408358.70563336072</v>
      </c>
      <c r="H91" s="11">
        <f t="shared" si="21"/>
        <v>1701.4946068056697</v>
      </c>
      <c r="I91" s="55">
        <f t="shared" si="15"/>
        <v>2473.6740388399371</v>
      </c>
      <c r="J91" s="54">
        <f t="shared" si="22"/>
        <v>258217.37922671958</v>
      </c>
      <c r="K91" s="11">
        <f t="shared" si="19"/>
        <v>2000</v>
      </c>
      <c r="L91" s="11">
        <f t="shared" si="23"/>
        <v>488.27206689132049</v>
      </c>
      <c r="M91" s="11">
        <f t="shared" si="24"/>
        <v>1075.9057467779983</v>
      </c>
      <c r="N91" s="55">
        <f t="shared" si="25"/>
        <v>1564.1778136693188</v>
      </c>
    </row>
    <row r="92" spans="1:14" x14ac:dyDescent="0.2">
      <c r="A92" s="49">
        <f>ROWS($A$11:A92)</f>
        <v>82</v>
      </c>
      <c r="B92" s="54">
        <f t="shared" si="13"/>
        <v>1280</v>
      </c>
      <c r="C92" s="11">
        <f t="shared" si="16"/>
        <v>357120</v>
      </c>
      <c r="D92" s="11">
        <f t="shared" si="17"/>
        <v>1488</v>
      </c>
      <c r="E92" s="55">
        <f t="shared" si="18"/>
        <v>2768</v>
      </c>
      <c r="F92" s="54">
        <f t="shared" si="14"/>
        <v>775.39684633441016</v>
      </c>
      <c r="G92" s="11">
        <f t="shared" si="20"/>
        <v>407586.52620132646</v>
      </c>
      <c r="H92" s="11">
        <f t="shared" si="21"/>
        <v>1698.277192505527</v>
      </c>
      <c r="I92" s="55">
        <f t="shared" si="15"/>
        <v>2473.6740388399371</v>
      </c>
      <c r="J92" s="54">
        <f t="shared" si="22"/>
        <v>255729.10715982827</v>
      </c>
      <c r="K92" s="11">
        <f t="shared" si="19"/>
        <v>2000</v>
      </c>
      <c r="L92" s="11">
        <f t="shared" si="23"/>
        <v>486.50171303675438</v>
      </c>
      <c r="M92" s="11">
        <f t="shared" si="24"/>
        <v>1065.5379464992845</v>
      </c>
      <c r="N92" s="55">
        <f t="shared" si="25"/>
        <v>1552.0396595360389</v>
      </c>
    </row>
    <row r="93" spans="1:14" x14ac:dyDescent="0.2">
      <c r="A93" s="49">
        <f>ROWS($A$11:A93)</f>
        <v>83</v>
      </c>
      <c r="B93" s="54">
        <f t="shared" si="13"/>
        <v>1280</v>
      </c>
      <c r="C93" s="11">
        <f t="shared" si="16"/>
        <v>355840</v>
      </c>
      <c r="D93" s="11">
        <f t="shared" si="17"/>
        <v>1482.6666666666667</v>
      </c>
      <c r="E93" s="55">
        <f t="shared" si="18"/>
        <v>2762.666666666667</v>
      </c>
      <c r="F93" s="54">
        <f t="shared" si="14"/>
        <v>778.62766652747018</v>
      </c>
      <c r="G93" s="11">
        <f t="shared" si="20"/>
        <v>406811.12935499207</v>
      </c>
      <c r="H93" s="11">
        <f t="shared" si="21"/>
        <v>1695.0463723124669</v>
      </c>
      <c r="I93" s="55">
        <f t="shared" si="15"/>
        <v>2473.6740388399371</v>
      </c>
      <c r="J93" s="54">
        <f t="shared" si="22"/>
        <v>253242.60544679151</v>
      </c>
      <c r="K93" s="11">
        <f t="shared" si="19"/>
        <v>2000</v>
      </c>
      <c r="L93" s="11">
        <f t="shared" si="23"/>
        <v>484.70084694341563</v>
      </c>
      <c r="M93" s="11">
        <f t="shared" si="24"/>
        <v>1055.1775226949644</v>
      </c>
      <c r="N93" s="55">
        <f t="shared" si="25"/>
        <v>1539.87836963838</v>
      </c>
    </row>
    <row r="94" spans="1:14" x14ac:dyDescent="0.2">
      <c r="A94" s="49">
        <f>ROWS($A$11:A94)</f>
        <v>84</v>
      </c>
      <c r="B94" s="54">
        <f t="shared" si="13"/>
        <v>1280</v>
      </c>
      <c r="C94" s="11">
        <f t="shared" si="16"/>
        <v>354560</v>
      </c>
      <c r="D94" s="11">
        <f t="shared" si="17"/>
        <v>1477.3333333333333</v>
      </c>
      <c r="E94" s="55">
        <f t="shared" si="18"/>
        <v>2757.333333333333</v>
      </c>
      <c r="F94" s="54">
        <f t="shared" si="14"/>
        <v>781.87194847133469</v>
      </c>
      <c r="G94" s="11">
        <f t="shared" si="20"/>
        <v>406032.5016884646</v>
      </c>
      <c r="H94" s="11">
        <f t="shared" si="21"/>
        <v>1691.8020903686026</v>
      </c>
      <c r="I94" s="55">
        <f t="shared" si="15"/>
        <v>2473.6740388399376</v>
      </c>
      <c r="J94" s="54">
        <f t="shared" si="22"/>
        <v>250757.90459984809</v>
      </c>
      <c r="K94" s="11">
        <f t="shared" si="19"/>
        <v>2000</v>
      </c>
      <c r="L94" s="11">
        <f t="shared" si="23"/>
        <v>482.86915616056552</v>
      </c>
      <c r="M94" s="11">
        <f t="shared" si="24"/>
        <v>1044.8246024993671</v>
      </c>
      <c r="N94" s="55">
        <f t="shared" si="25"/>
        <v>1527.6937586599327</v>
      </c>
    </row>
    <row r="95" spans="1:14" x14ac:dyDescent="0.2">
      <c r="A95" s="49">
        <f>ROWS($A$11:A95)</f>
        <v>85</v>
      </c>
      <c r="B95" s="54">
        <f t="shared" si="13"/>
        <v>1280</v>
      </c>
      <c r="C95" s="11">
        <f t="shared" si="16"/>
        <v>353280</v>
      </c>
      <c r="D95" s="11">
        <f t="shared" si="17"/>
        <v>1472</v>
      </c>
      <c r="E95" s="55">
        <f t="shared" si="18"/>
        <v>2752</v>
      </c>
      <c r="F95" s="54">
        <f t="shared" si="14"/>
        <v>785.12974825663173</v>
      </c>
      <c r="G95" s="11">
        <f t="shared" si="20"/>
        <v>405250.62973999325</v>
      </c>
      <c r="H95" s="11">
        <f t="shared" si="21"/>
        <v>1688.5442905833054</v>
      </c>
      <c r="I95" s="55">
        <f t="shared" si="15"/>
        <v>2473.6740388399371</v>
      </c>
      <c r="J95" s="54">
        <f t="shared" si="22"/>
        <v>248275.03544368752</v>
      </c>
      <c r="K95" s="11">
        <f t="shared" si="19"/>
        <v>2000</v>
      </c>
      <c r="L95" s="11">
        <f t="shared" si="23"/>
        <v>481.0063249041059</v>
      </c>
      <c r="M95" s="11">
        <f t="shared" si="24"/>
        <v>1034.4793143486979</v>
      </c>
      <c r="N95" s="55">
        <f t="shared" si="25"/>
        <v>1515.4856392528038</v>
      </c>
    </row>
    <row r="96" spans="1:14" x14ac:dyDescent="0.2">
      <c r="A96" s="49">
        <f>ROWS($A$11:A96)</f>
        <v>86</v>
      </c>
      <c r="B96" s="54">
        <f t="shared" si="13"/>
        <v>1280</v>
      </c>
      <c r="C96" s="11">
        <f t="shared" si="16"/>
        <v>352000</v>
      </c>
      <c r="D96" s="11">
        <f t="shared" si="17"/>
        <v>1466.6666666666667</v>
      </c>
      <c r="E96" s="55">
        <f t="shared" si="18"/>
        <v>2746.666666666667</v>
      </c>
      <c r="F96" s="54">
        <f t="shared" si="14"/>
        <v>788.40112220770106</v>
      </c>
      <c r="G96" s="11">
        <f t="shared" si="20"/>
        <v>404465.49999173661</v>
      </c>
      <c r="H96" s="11">
        <f t="shared" si="21"/>
        <v>1685.272916632236</v>
      </c>
      <c r="I96" s="55">
        <f t="shared" si="15"/>
        <v>2473.6740388399371</v>
      </c>
      <c r="J96" s="54">
        <f t="shared" si="22"/>
        <v>245794.02911878342</v>
      </c>
      <c r="K96" s="11">
        <f t="shared" si="19"/>
        <v>2000</v>
      </c>
      <c r="L96" s="11">
        <f t="shared" si="23"/>
        <v>479.11203401318596</v>
      </c>
      <c r="M96" s="11">
        <f t="shared" si="24"/>
        <v>1024.1417879949308</v>
      </c>
      <c r="N96" s="55">
        <f t="shared" si="25"/>
        <v>1503.2538220081169</v>
      </c>
    </row>
    <row r="97" spans="1:14" x14ac:dyDescent="0.2">
      <c r="A97" s="49">
        <f>ROWS($A$11:A97)</f>
        <v>87</v>
      </c>
      <c r="B97" s="54">
        <f t="shared" si="13"/>
        <v>1280</v>
      </c>
      <c r="C97" s="11">
        <f t="shared" si="16"/>
        <v>350720</v>
      </c>
      <c r="D97" s="11">
        <f t="shared" si="17"/>
        <v>1461.3333333333333</v>
      </c>
      <c r="E97" s="55">
        <f t="shared" si="18"/>
        <v>2741.333333333333</v>
      </c>
      <c r="F97" s="54">
        <f t="shared" si="14"/>
        <v>791.68612688356643</v>
      </c>
      <c r="G97" s="11">
        <f t="shared" si="20"/>
        <v>403677.09886952891</v>
      </c>
      <c r="H97" s="11">
        <f t="shared" si="21"/>
        <v>1681.9879119563705</v>
      </c>
      <c r="I97" s="55">
        <f t="shared" si="15"/>
        <v>2473.6740388399367</v>
      </c>
      <c r="J97" s="54">
        <f t="shared" si="22"/>
        <v>243314.91708477025</v>
      </c>
      <c r="K97" s="11">
        <f t="shared" si="19"/>
        <v>2000</v>
      </c>
      <c r="L97" s="11">
        <f t="shared" si="23"/>
        <v>477.18596090608764</v>
      </c>
      <c r="M97" s="11">
        <f t="shared" si="24"/>
        <v>1013.8121545198761</v>
      </c>
      <c r="N97" s="55">
        <f t="shared" si="25"/>
        <v>1490.9981154259638</v>
      </c>
    </row>
    <row r="98" spans="1:14" x14ac:dyDescent="0.2">
      <c r="A98" s="49">
        <f>ROWS($A$11:A98)</f>
        <v>88</v>
      </c>
      <c r="B98" s="54">
        <f t="shared" si="13"/>
        <v>1280</v>
      </c>
      <c r="C98" s="11">
        <f t="shared" si="16"/>
        <v>349440</v>
      </c>
      <c r="D98" s="11">
        <f t="shared" si="17"/>
        <v>1456</v>
      </c>
      <c r="E98" s="55">
        <f t="shared" si="18"/>
        <v>2736</v>
      </c>
      <c r="F98" s="54">
        <f t="shared" si="14"/>
        <v>794.98481907891471</v>
      </c>
      <c r="G98" s="11">
        <f t="shared" si="20"/>
        <v>402885.41274264536</v>
      </c>
      <c r="H98" s="11">
        <f t="shared" si="21"/>
        <v>1678.6892197610225</v>
      </c>
      <c r="I98" s="55">
        <f t="shared" si="15"/>
        <v>2473.6740388399371</v>
      </c>
      <c r="J98" s="54">
        <f t="shared" si="22"/>
        <v>240837.73112386416</v>
      </c>
      <c r="K98" s="11">
        <f t="shared" si="19"/>
        <v>2000</v>
      </c>
      <c r="L98" s="11">
        <f t="shared" si="23"/>
        <v>475.22777953537752</v>
      </c>
      <c r="M98" s="11">
        <f t="shared" si="24"/>
        <v>1003.490546349434</v>
      </c>
      <c r="N98" s="55">
        <f t="shared" si="25"/>
        <v>1478.7183258848115</v>
      </c>
    </row>
    <row r="99" spans="1:14" x14ac:dyDescent="0.2">
      <c r="A99" s="49">
        <f>ROWS($A$11:A99)</f>
        <v>89</v>
      </c>
      <c r="B99" s="54">
        <f t="shared" si="13"/>
        <v>1280</v>
      </c>
      <c r="C99" s="11">
        <f t="shared" si="16"/>
        <v>348160</v>
      </c>
      <c r="D99" s="11">
        <f t="shared" si="17"/>
        <v>1450.6666666666667</v>
      </c>
      <c r="E99" s="55">
        <f t="shared" si="18"/>
        <v>2730.666666666667</v>
      </c>
      <c r="F99" s="54">
        <f t="shared" si="14"/>
        <v>798.29725582507672</v>
      </c>
      <c r="G99" s="11">
        <f t="shared" si="20"/>
        <v>402090.42792356643</v>
      </c>
      <c r="H99" s="11">
        <f t="shared" si="21"/>
        <v>1675.3767830148602</v>
      </c>
      <c r="I99" s="55">
        <f t="shared" si="15"/>
        <v>2473.6740388399367</v>
      </c>
      <c r="J99" s="54">
        <f t="shared" si="22"/>
        <v>238362.50334432878</v>
      </c>
      <c r="K99" s="11">
        <f t="shared" si="19"/>
        <v>2000</v>
      </c>
      <c r="L99" s="11">
        <f t="shared" si="23"/>
        <v>473.23716034231126</v>
      </c>
      <c r="M99" s="11">
        <f t="shared" si="24"/>
        <v>993.17709726803662</v>
      </c>
      <c r="N99" s="55">
        <f t="shared" si="25"/>
        <v>1466.4142576103479</v>
      </c>
    </row>
    <row r="100" spans="1:14" x14ac:dyDescent="0.2">
      <c r="A100" s="49">
        <f>ROWS($A$11:A100)</f>
        <v>90</v>
      </c>
      <c r="B100" s="54">
        <f t="shared" si="13"/>
        <v>1280</v>
      </c>
      <c r="C100" s="11">
        <f t="shared" si="16"/>
        <v>346880</v>
      </c>
      <c r="D100" s="11">
        <f t="shared" si="17"/>
        <v>1445.3333333333333</v>
      </c>
      <c r="E100" s="55">
        <f t="shared" si="18"/>
        <v>2725.333333333333</v>
      </c>
      <c r="F100" s="54">
        <f t="shared" si="14"/>
        <v>801.62349439101467</v>
      </c>
      <c r="G100" s="11">
        <f t="shared" si="20"/>
        <v>401292.13066774135</v>
      </c>
      <c r="H100" s="11">
        <f t="shared" si="21"/>
        <v>1672.0505444489224</v>
      </c>
      <c r="I100" s="55">
        <f t="shared" si="15"/>
        <v>2473.6740388399371</v>
      </c>
      <c r="J100" s="54">
        <f t="shared" si="22"/>
        <v>235889.26618398647</v>
      </c>
      <c r="K100" s="11">
        <f t="shared" si="19"/>
        <v>2000</v>
      </c>
      <c r="L100" s="11">
        <f t="shared" si="23"/>
        <v>471.21377021047118</v>
      </c>
      <c r="M100" s="11">
        <f t="shared" si="24"/>
        <v>982.87194243327701</v>
      </c>
      <c r="N100" s="55">
        <f t="shared" si="25"/>
        <v>1454.0857126437481</v>
      </c>
    </row>
    <row r="101" spans="1:14" x14ac:dyDescent="0.2">
      <c r="A101" s="49">
        <f>ROWS($A$11:A101)</f>
        <v>91</v>
      </c>
      <c r="B101" s="54">
        <f t="shared" si="13"/>
        <v>1280</v>
      </c>
      <c r="C101" s="11">
        <f t="shared" si="16"/>
        <v>345600</v>
      </c>
      <c r="D101" s="11">
        <f t="shared" si="17"/>
        <v>1440</v>
      </c>
      <c r="E101" s="55">
        <f t="shared" si="18"/>
        <v>2720</v>
      </c>
      <c r="F101" s="54">
        <f t="shared" si="14"/>
        <v>804.96359228431038</v>
      </c>
      <c r="G101" s="11">
        <f t="shared" si="20"/>
        <v>400490.50717335031</v>
      </c>
      <c r="H101" s="11">
        <f t="shared" si="21"/>
        <v>1668.7104465556265</v>
      </c>
      <c r="I101" s="55">
        <f t="shared" si="15"/>
        <v>2473.6740388399367</v>
      </c>
      <c r="J101" s="54">
        <f t="shared" si="22"/>
        <v>233418.05241377599</v>
      </c>
      <c r="K101" s="11">
        <f t="shared" si="19"/>
        <v>2000</v>
      </c>
      <c r="L101" s="11">
        <f t="shared" si="23"/>
        <v>469.15727241862436</v>
      </c>
      <c r="M101" s="11">
        <f t="shared" si="24"/>
        <v>972.5752183907332</v>
      </c>
      <c r="N101" s="55">
        <f t="shared" si="25"/>
        <v>1441.7324908093576</v>
      </c>
    </row>
    <row r="102" spans="1:14" x14ac:dyDescent="0.2">
      <c r="A102" s="49">
        <f>ROWS($A$11:A102)</f>
        <v>92</v>
      </c>
      <c r="B102" s="54">
        <f t="shared" si="13"/>
        <v>1280</v>
      </c>
      <c r="C102" s="11">
        <f t="shared" si="16"/>
        <v>344320</v>
      </c>
      <c r="D102" s="11">
        <f t="shared" si="17"/>
        <v>1434.6666666666667</v>
      </c>
      <c r="E102" s="55">
        <f t="shared" si="18"/>
        <v>2714.666666666667</v>
      </c>
      <c r="F102" s="54">
        <f t="shared" si="14"/>
        <v>808.31760725216191</v>
      </c>
      <c r="G102" s="11">
        <f t="shared" si="20"/>
        <v>399685.54358106601</v>
      </c>
      <c r="H102" s="11">
        <f t="shared" si="21"/>
        <v>1665.356431587775</v>
      </c>
      <c r="I102" s="55">
        <f t="shared" si="15"/>
        <v>2473.6740388399367</v>
      </c>
      <c r="J102" s="54">
        <f t="shared" si="22"/>
        <v>230948.89514135738</v>
      </c>
      <c r="K102" s="11">
        <f t="shared" si="19"/>
        <v>2000</v>
      </c>
      <c r="L102" s="11">
        <f t="shared" si="23"/>
        <v>467.0673265927847</v>
      </c>
      <c r="M102" s="11">
        <f t="shared" si="24"/>
        <v>962.28706308898904</v>
      </c>
      <c r="N102" s="55">
        <f t="shared" si="25"/>
        <v>1429.3543896817737</v>
      </c>
    </row>
    <row r="103" spans="1:14" x14ac:dyDescent="0.2">
      <c r="A103" s="49">
        <f>ROWS($A$11:A103)</f>
        <v>93</v>
      </c>
      <c r="B103" s="54">
        <f t="shared" si="13"/>
        <v>1280</v>
      </c>
      <c r="C103" s="11">
        <f t="shared" si="16"/>
        <v>343040</v>
      </c>
      <c r="D103" s="11">
        <f t="shared" si="17"/>
        <v>1429.3333333333333</v>
      </c>
      <c r="E103" s="55">
        <f t="shared" si="18"/>
        <v>2709.333333333333</v>
      </c>
      <c r="F103" s="54">
        <f t="shared" si="14"/>
        <v>811.68559728237926</v>
      </c>
      <c r="G103" s="11">
        <f t="shared" si="20"/>
        <v>398877.22597381385</v>
      </c>
      <c r="H103" s="11">
        <f t="shared" si="21"/>
        <v>1661.988441557558</v>
      </c>
      <c r="I103" s="55">
        <f t="shared" si="15"/>
        <v>2473.6740388399371</v>
      </c>
      <c r="J103" s="54">
        <f t="shared" si="22"/>
        <v>228481.82781476461</v>
      </c>
      <c r="K103" s="11">
        <f t="shared" si="19"/>
        <v>2000</v>
      </c>
      <c r="L103" s="11">
        <f t="shared" si="23"/>
        <v>464.94358865745829</v>
      </c>
      <c r="M103" s="11">
        <f t="shared" si="24"/>
        <v>952.00761589485251</v>
      </c>
      <c r="N103" s="55">
        <f t="shared" si="25"/>
        <v>1416.9512045523109</v>
      </c>
    </row>
    <row r="104" spans="1:14" x14ac:dyDescent="0.2">
      <c r="A104" s="49">
        <f>ROWS($A$11:A104)</f>
        <v>94</v>
      </c>
      <c r="B104" s="54">
        <f t="shared" si="13"/>
        <v>1280</v>
      </c>
      <c r="C104" s="11">
        <f t="shared" si="16"/>
        <v>341760</v>
      </c>
      <c r="D104" s="11">
        <f t="shared" si="17"/>
        <v>1424</v>
      </c>
      <c r="E104" s="55">
        <f t="shared" si="18"/>
        <v>2704</v>
      </c>
      <c r="F104" s="54">
        <f t="shared" si="14"/>
        <v>815.06762060438905</v>
      </c>
      <c r="G104" s="11">
        <f t="shared" si="20"/>
        <v>398065.54037653148</v>
      </c>
      <c r="H104" s="11">
        <f t="shared" si="21"/>
        <v>1658.6064182355478</v>
      </c>
      <c r="I104" s="55">
        <f t="shared" si="15"/>
        <v>2473.6740388399367</v>
      </c>
      <c r="J104" s="54">
        <f t="shared" si="22"/>
        <v>226016.88422610715</v>
      </c>
      <c r="K104" s="11">
        <f t="shared" si="19"/>
        <v>2000</v>
      </c>
      <c r="L104" s="11">
        <f t="shared" si="23"/>
        <v>462.78571078606177</v>
      </c>
      <c r="M104" s="11">
        <f t="shared" si="24"/>
        <v>941.73701760877975</v>
      </c>
      <c r="N104" s="55">
        <f t="shared" si="25"/>
        <v>1404.5227283948416</v>
      </c>
    </row>
    <row r="105" spans="1:14" x14ac:dyDescent="0.2">
      <c r="A105" s="49">
        <f>ROWS($A$11:A105)</f>
        <v>95</v>
      </c>
      <c r="B105" s="54">
        <f t="shared" si="13"/>
        <v>1280</v>
      </c>
      <c r="C105" s="11">
        <f t="shared" si="16"/>
        <v>340480</v>
      </c>
      <c r="D105" s="11">
        <f t="shared" si="17"/>
        <v>1418.6666666666667</v>
      </c>
      <c r="E105" s="55">
        <f t="shared" si="18"/>
        <v>2698.666666666667</v>
      </c>
      <c r="F105" s="54">
        <f t="shared" si="14"/>
        <v>818.46373569024081</v>
      </c>
      <c r="G105" s="11">
        <f t="shared" si="20"/>
        <v>397250.47275592707</v>
      </c>
      <c r="H105" s="11">
        <f t="shared" si="21"/>
        <v>1655.2103031496963</v>
      </c>
      <c r="I105" s="55">
        <f t="shared" si="15"/>
        <v>2473.6740388399371</v>
      </c>
      <c r="J105" s="54">
        <f t="shared" si="22"/>
        <v>223554.09851532109</v>
      </c>
      <c r="K105" s="11">
        <f t="shared" si="19"/>
        <v>2000</v>
      </c>
      <c r="L105" s="11">
        <f t="shared" si="23"/>
        <v>460.59334135048897</v>
      </c>
      <c r="M105" s="11">
        <f t="shared" si="24"/>
        <v>931.47541048050437</v>
      </c>
      <c r="N105" s="55">
        <f t="shared" si="25"/>
        <v>1392.0687518309933</v>
      </c>
    </row>
    <row r="106" spans="1:14" x14ac:dyDescent="0.2">
      <c r="A106" s="49">
        <f>ROWS($A$11:A106)</f>
        <v>96</v>
      </c>
      <c r="B106" s="54">
        <f t="shared" si="13"/>
        <v>1280</v>
      </c>
      <c r="C106" s="11">
        <f t="shared" si="16"/>
        <v>339200</v>
      </c>
      <c r="D106" s="11">
        <f t="shared" si="17"/>
        <v>1413.3333333333333</v>
      </c>
      <c r="E106" s="55">
        <f t="shared" si="18"/>
        <v>2693.333333333333</v>
      </c>
      <c r="F106" s="54">
        <f t="shared" si="14"/>
        <v>821.87400125561669</v>
      </c>
      <c r="G106" s="11">
        <f t="shared" si="20"/>
        <v>396432.00902023684</v>
      </c>
      <c r="H106" s="11">
        <f t="shared" si="21"/>
        <v>1651.8000375843203</v>
      </c>
      <c r="I106" s="55">
        <f t="shared" si="15"/>
        <v>2473.6740388399371</v>
      </c>
      <c r="J106" s="54">
        <f t="shared" si="22"/>
        <v>221093.5051739706</v>
      </c>
      <c r="K106" s="11">
        <f t="shared" si="19"/>
        <v>2000</v>
      </c>
      <c r="L106" s="11">
        <f t="shared" si="23"/>
        <v>458.36612486981267</v>
      </c>
      <c r="M106" s="11">
        <f t="shared" si="24"/>
        <v>921.22293822487745</v>
      </c>
      <c r="N106" s="55">
        <f t="shared" si="25"/>
        <v>1379.5890630946901</v>
      </c>
    </row>
    <row r="107" spans="1:14" x14ac:dyDescent="0.2">
      <c r="A107" s="49">
        <f>ROWS($A$11:A107)</f>
        <v>97</v>
      </c>
      <c r="B107" s="54">
        <f t="shared" si="13"/>
        <v>1280</v>
      </c>
      <c r="C107" s="11">
        <f t="shared" si="16"/>
        <v>337920</v>
      </c>
      <c r="D107" s="11">
        <f t="shared" si="17"/>
        <v>1408</v>
      </c>
      <c r="E107" s="55">
        <f t="shared" si="18"/>
        <v>2688</v>
      </c>
      <c r="F107" s="54">
        <f t="shared" si="14"/>
        <v>825.29847626084847</v>
      </c>
      <c r="G107" s="11">
        <f t="shared" si="20"/>
        <v>395610.13501898124</v>
      </c>
      <c r="H107" s="11">
        <f t="shared" si="21"/>
        <v>1648.3755625790884</v>
      </c>
      <c r="I107" s="55">
        <f t="shared" si="15"/>
        <v>2473.6740388399367</v>
      </c>
      <c r="J107" s="54">
        <f t="shared" si="22"/>
        <v>218635.13904910078</v>
      </c>
      <c r="K107" s="11">
        <f t="shared" si="19"/>
        <v>2000</v>
      </c>
      <c r="L107" s="11">
        <f t="shared" si="23"/>
        <v>456.10370195810123</v>
      </c>
      <c r="M107" s="11">
        <f t="shared" si="24"/>
        <v>910.97974603791988</v>
      </c>
      <c r="N107" s="55">
        <f t="shared" si="25"/>
        <v>1367.0834479960211</v>
      </c>
    </row>
    <row r="108" spans="1:14" x14ac:dyDescent="0.2">
      <c r="A108" s="49">
        <f>ROWS($A$11:A108)</f>
        <v>98</v>
      </c>
      <c r="B108" s="54">
        <f t="shared" si="13"/>
        <v>1280</v>
      </c>
      <c r="C108" s="11">
        <f t="shared" si="16"/>
        <v>336640</v>
      </c>
      <c r="D108" s="11">
        <f t="shared" si="17"/>
        <v>1402.6666666666667</v>
      </c>
      <c r="E108" s="55">
        <f t="shared" si="18"/>
        <v>2682.666666666667</v>
      </c>
      <c r="F108" s="54">
        <f t="shared" si="14"/>
        <v>828.7372199119352</v>
      </c>
      <c r="G108" s="11">
        <f t="shared" si="20"/>
        <v>394784.83654272038</v>
      </c>
      <c r="H108" s="11">
        <f t="shared" si="21"/>
        <v>1644.9368189280019</v>
      </c>
      <c r="I108" s="55">
        <f t="shared" si="15"/>
        <v>2473.6740388399371</v>
      </c>
      <c r="J108" s="54">
        <f t="shared" si="22"/>
        <v>216179.03534714266</v>
      </c>
      <c r="K108" s="11">
        <f t="shared" si="19"/>
        <v>2000</v>
      </c>
      <c r="L108" s="11">
        <f t="shared" si="23"/>
        <v>453.80570927132919</v>
      </c>
      <c r="M108" s="11">
        <f t="shared" si="24"/>
        <v>900.74598061309439</v>
      </c>
      <c r="N108" s="55">
        <f t="shared" si="25"/>
        <v>1354.5516898844235</v>
      </c>
    </row>
    <row r="109" spans="1:14" x14ac:dyDescent="0.2">
      <c r="A109" s="49">
        <f>ROWS($A$11:A109)</f>
        <v>99</v>
      </c>
      <c r="B109" s="54">
        <f t="shared" si="13"/>
        <v>1280</v>
      </c>
      <c r="C109" s="11">
        <f t="shared" si="16"/>
        <v>335360</v>
      </c>
      <c r="D109" s="11">
        <f t="shared" si="17"/>
        <v>1397.3333333333333</v>
      </c>
      <c r="E109" s="55">
        <f t="shared" si="18"/>
        <v>2677.333333333333</v>
      </c>
      <c r="F109" s="54">
        <f t="shared" si="14"/>
        <v>832.19029166156849</v>
      </c>
      <c r="G109" s="11">
        <f t="shared" si="20"/>
        <v>393956.09932280844</v>
      </c>
      <c r="H109" s="11">
        <f t="shared" si="21"/>
        <v>1641.4837471783685</v>
      </c>
      <c r="I109" s="55">
        <f t="shared" si="15"/>
        <v>2473.6740388399371</v>
      </c>
      <c r="J109" s="54">
        <f t="shared" si="22"/>
        <v>213725.22963787132</v>
      </c>
      <c r="K109" s="11">
        <f t="shared" si="19"/>
        <v>2000</v>
      </c>
      <c r="L109" s="11">
        <f t="shared" si="23"/>
        <v>451.47177945336722</v>
      </c>
      <c r="M109" s="11">
        <f t="shared" si="24"/>
        <v>890.52179015779711</v>
      </c>
      <c r="N109" s="55">
        <f t="shared" si="25"/>
        <v>1341.9935696111643</v>
      </c>
    </row>
    <row r="110" spans="1:14" x14ac:dyDescent="0.2">
      <c r="A110" s="49">
        <f>ROWS($A$11:A110)</f>
        <v>100</v>
      </c>
      <c r="B110" s="54">
        <f t="shared" si="13"/>
        <v>1280</v>
      </c>
      <c r="C110" s="11">
        <f t="shared" si="16"/>
        <v>334080</v>
      </c>
      <c r="D110" s="11">
        <f t="shared" si="17"/>
        <v>1392</v>
      </c>
      <c r="E110" s="55">
        <f t="shared" si="18"/>
        <v>2672</v>
      </c>
      <c r="F110" s="54">
        <f t="shared" si="14"/>
        <v>835.65775121015815</v>
      </c>
      <c r="G110" s="11">
        <f t="shared" si="20"/>
        <v>393123.90903114685</v>
      </c>
      <c r="H110" s="11">
        <f t="shared" si="21"/>
        <v>1638.0162876297788</v>
      </c>
      <c r="I110" s="55">
        <f t="shared" si="15"/>
        <v>2473.6740388399371</v>
      </c>
      <c r="J110" s="54">
        <f t="shared" si="22"/>
        <v>211273.75785841796</v>
      </c>
      <c r="K110" s="11">
        <f t="shared" si="19"/>
        <v>2000</v>
      </c>
      <c r="L110" s="11">
        <f t="shared" si="23"/>
        <v>449.10154108102574</v>
      </c>
      <c r="M110" s="11">
        <f t="shared" si="24"/>
        <v>880.30732441007478</v>
      </c>
      <c r="N110" s="55">
        <f t="shared" si="25"/>
        <v>1329.4088654911006</v>
      </c>
    </row>
    <row r="111" spans="1:14" x14ac:dyDescent="0.2">
      <c r="A111" s="49">
        <f>ROWS($A$11:A111)</f>
        <v>101</v>
      </c>
      <c r="B111" s="54">
        <f t="shared" si="13"/>
        <v>1280</v>
      </c>
      <c r="C111" s="11">
        <f t="shared" si="16"/>
        <v>332800</v>
      </c>
      <c r="D111" s="11">
        <f t="shared" si="17"/>
        <v>1386.6666666666667</v>
      </c>
      <c r="E111" s="55">
        <f t="shared" si="18"/>
        <v>2666.666666666667</v>
      </c>
      <c r="F111" s="54">
        <f t="shared" si="14"/>
        <v>839.13965850686725</v>
      </c>
      <c r="G111" s="11">
        <f t="shared" si="20"/>
        <v>392288.2512799367</v>
      </c>
      <c r="H111" s="11">
        <f t="shared" si="21"/>
        <v>1634.5343803330697</v>
      </c>
      <c r="I111" s="55">
        <f t="shared" si="15"/>
        <v>2473.6740388399371</v>
      </c>
      <c r="J111" s="54">
        <f t="shared" si="22"/>
        <v>208824.65631733692</v>
      </c>
      <c r="K111" s="11">
        <f t="shared" si="19"/>
        <v>2000</v>
      </c>
      <c r="L111" s="11">
        <f t="shared" si="23"/>
        <v>446.69461860813624</v>
      </c>
      <c r="M111" s="11">
        <f t="shared" si="24"/>
        <v>870.10273465557054</v>
      </c>
      <c r="N111" s="55">
        <f t="shared" si="25"/>
        <v>1316.7973532637068</v>
      </c>
    </row>
    <row r="112" spans="1:14" x14ac:dyDescent="0.2">
      <c r="A112" s="49">
        <f>ROWS($A$11:A112)</f>
        <v>102</v>
      </c>
      <c r="B112" s="54">
        <f t="shared" si="13"/>
        <v>1280</v>
      </c>
      <c r="C112" s="11">
        <f t="shared" si="16"/>
        <v>331520</v>
      </c>
      <c r="D112" s="11">
        <f t="shared" si="17"/>
        <v>1381.3333333333333</v>
      </c>
      <c r="E112" s="55">
        <f t="shared" si="18"/>
        <v>2661.333333333333</v>
      </c>
      <c r="F112" s="54">
        <f t="shared" si="14"/>
        <v>842.63607375064578</v>
      </c>
      <c r="G112" s="11">
        <f t="shared" si="20"/>
        <v>391449.11162142985</v>
      </c>
      <c r="H112" s="11">
        <f t="shared" si="21"/>
        <v>1631.037965089291</v>
      </c>
      <c r="I112" s="55">
        <f t="shared" si="15"/>
        <v>2473.6740388399367</v>
      </c>
      <c r="J112" s="54">
        <f t="shared" si="22"/>
        <v>206377.96169872879</v>
      </c>
      <c r="K112" s="11">
        <f t="shared" si="19"/>
        <v>2000</v>
      </c>
      <c r="L112" s="11">
        <f t="shared" si="23"/>
        <v>444.25063230864612</v>
      </c>
      <c r="M112" s="11">
        <f t="shared" si="24"/>
        <v>859.90817374470328</v>
      </c>
      <c r="N112" s="55">
        <f t="shared" si="25"/>
        <v>1304.1588060533495</v>
      </c>
    </row>
    <row r="113" spans="1:14" x14ac:dyDescent="0.2">
      <c r="A113" s="49">
        <f>ROWS($A$11:A113)</f>
        <v>103</v>
      </c>
      <c r="B113" s="54">
        <f t="shared" si="13"/>
        <v>1280</v>
      </c>
      <c r="C113" s="11">
        <f t="shared" si="16"/>
        <v>330240</v>
      </c>
      <c r="D113" s="11">
        <f t="shared" si="17"/>
        <v>1376</v>
      </c>
      <c r="E113" s="55">
        <f t="shared" si="18"/>
        <v>2656</v>
      </c>
      <c r="F113" s="54">
        <f t="shared" si="14"/>
        <v>846.14705739127362</v>
      </c>
      <c r="G113" s="11">
        <f t="shared" si="20"/>
        <v>390606.47554767923</v>
      </c>
      <c r="H113" s="11">
        <f t="shared" si="21"/>
        <v>1627.5269814486635</v>
      </c>
      <c r="I113" s="55">
        <f t="shared" si="15"/>
        <v>2473.6740388399371</v>
      </c>
      <c r="J113" s="54">
        <f t="shared" si="22"/>
        <v>203933.71106642013</v>
      </c>
      <c r="K113" s="11">
        <f t="shared" si="19"/>
        <v>2000</v>
      </c>
      <c r="L113" s="11">
        <f t="shared" si="23"/>
        <v>441.76919821870797</v>
      </c>
      <c r="M113" s="11">
        <f t="shared" si="24"/>
        <v>849.72379611008387</v>
      </c>
      <c r="N113" s="55">
        <f t="shared" si="25"/>
        <v>1291.4929943287918</v>
      </c>
    </row>
    <row r="114" spans="1:14" x14ac:dyDescent="0.2">
      <c r="A114" s="49">
        <f>ROWS($A$11:A114)</f>
        <v>104</v>
      </c>
      <c r="B114" s="54">
        <f t="shared" si="13"/>
        <v>1280</v>
      </c>
      <c r="C114" s="11">
        <f t="shared" si="16"/>
        <v>328960</v>
      </c>
      <c r="D114" s="11">
        <f t="shared" si="17"/>
        <v>1370.6666666666667</v>
      </c>
      <c r="E114" s="55">
        <f t="shared" si="18"/>
        <v>2650.666666666667</v>
      </c>
      <c r="F114" s="54">
        <f t="shared" si="14"/>
        <v>849.67267013040373</v>
      </c>
      <c r="G114" s="11">
        <f t="shared" si="20"/>
        <v>389760.32849028794</v>
      </c>
      <c r="H114" s="11">
        <f t="shared" si="21"/>
        <v>1624.0013687095332</v>
      </c>
      <c r="I114" s="55">
        <f t="shared" si="15"/>
        <v>2473.6740388399367</v>
      </c>
      <c r="J114" s="54">
        <f t="shared" si="22"/>
        <v>201491.94186820142</v>
      </c>
      <c r="K114" s="11">
        <f t="shared" si="19"/>
        <v>2000</v>
      </c>
      <c r="L114" s="11">
        <f t="shared" si="23"/>
        <v>439.24992807773867</v>
      </c>
      <c r="M114" s="11">
        <f t="shared" si="24"/>
        <v>839.54975778417258</v>
      </c>
      <c r="N114" s="55">
        <f t="shared" si="25"/>
        <v>1278.7996858619113</v>
      </c>
    </row>
    <row r="115" spans="1:14" x14ac:dyDescent="0.2">
      <c r="A115" s="49">
        <f>ROWS($A$11:A115)</f>
        <v>105</v>
      </c>
      <c r="B115" s="54">
        <f t="shared" si="13"/>
        <v>1280</v>
      </c>
      <c r="C115" s="11">
        <f t="shared" si="16"/>
        <v>327680</v>
      </c>
      <c r="D115" s="11">
        <f t="shared" si="17"/>
        <v>1365.3333333333333</v>
      </c>
      <c r="E115" s="55">
        <f t="shared" si="18"/>
        <v>2645.333333333333</v>
      </c>
      <c r="F115" s="54">
        <f t="shared" si="14"/>
        <v>853.21297292261386</v>
      </c>
      <c r="G115" s="11">
        <f t="shared" si="20"/>
        <v>388910.65582015755</v>
      </c>
      <c r="H115" s="11">
        <f t="shared" si="21"/>
        <v>1620.4610659173231</v>
      </c>
      <c r="I115" s="55">
        <f t="shared" si="15"/>
        <v>2473.6740388399371</v>
      </c>
      <c r="J115" s="54">
        <f t="shared" si="22"/>
        <v>199052.69194012368</v>
      </c>
      <c r="K115" s="11">
        <f t="shared" si="19"/>
        <v>2000</v>
      </c>
      <c r="L115" s="11">
        <f t="shared" si="23"/>
        <v>436.6924292684281</v>
      </c>
      <c r="M115" s="11">
        <f t="shared" si="24"/>
        <v>829.38621641718203</v>
      </c>
      <c r="N115" s="55">
        <f t="shared" si="25"/>
        <v>1266.0786456856101</v>
      </c>
    </row>
    <row r="116" spans="1:14" x14ac:dyDescent="0.2">
      <c r="A116" s="49">
        <f>ROWS($A$11:A116)</f>
        <v>106</v>
      </c>
      <c r="B116" s="54">
        <f t="shared" si="13"/>
        <v>1280</v>
      </c>
      <c r="C116" s="11">
        <f t="shared" si="16"/>
        <v>326400</v>
      </c>
      <c r="D116" s="11">
        <f t="shared" si="17"/>
        <v>1360</v>
      </c>
      <c r="E116" s="55">
        <f t="shared" si="18"/>
        <v>2640</v>
      </c>
      <c r="F116" s="54">
        <f t="shared" si="14"/>
        <v>856.76802697645815</v>
      </c>
      <c r="G116" s="11">
        <f t="shared" si="20"/>
        <v>388057.44284723495</v>
      </c>
      <c r="H116" s="11">
        <f t="shared" si="21"/>
        <v>1616.9060118634791</v>
      </c>
      <c r="I116" s="55">
        <f t="shared" si="15"/>
        <v>2473.6740388399371</v>
      </c>
      <c r="J116" s="54">
        <f t="shared" si="22"/>
        <v>196615.99951085524</v>
      </c>
      <c r="K116" s="11">
        <f t="shared" si="19"/>
        <v>2000</v>
      </c>
      <c r="L116" s="11">
        <f t="shared" si="23"/>
        <v>434.09630475567104</v>
      </c>
      <c r="M116" s="11">
        <f t="shared" si="24"/>
        <v>819.23333129523007</v>
      </c>
      <c r="N116" s="55">
        <f t="shared" si="25"/>
        <v>1253.3296360509012</v>
      </c>
    </row>
    <row r="117" spans="1:14" x14ac:dyDescent="0.2">
      <c r="A117" s="49">
        <f>ROWS($A$11:A117)</f>
        <v>107</v>
      </c>
      <c r="B117" s="54">
        <f t="shared" si="13"/>
        <v>1280</v>
      </c>
      <c r="C117" s="11">
        <f t="shared" si="16"/>
        <v>325120</v>
      </c>
      <c r="D117" s="11">
        <f t="shared" si="17"/>
        <v>1354.6666666666667</v>
      </c>
      <c r="E117" s="55">
        <f t="shared" si="18"/>
        <v>2634.666666666667</v>
      </c>
      <c r="F117" s="54">
        <f t="shared" si="14"/>
        <v>860.33789375552658</v>
      </c>
      <c r="G117" s="11">
        <f t="shared" si="20"/>
        <v>387200.67482025851</v>
      </c>
      <c r="H117" s="11">
        <f t="shared" si="21"/>
        <v>1613.3361450844104</v>
      </c>
      <c r="I117" s="55">
        <f t="shared" si="15"/>
        <v>2473.6740388399371</v>
      </c>
      <c r="J117" s="54">
        <f t="shared" si="22"/>
        <v>194181.90320609958</v>
      </c>
      <c r="K117" s="11">
        <f t="shared" si="19"/>
        <v>2000</v>
      </c>
      <c r="L117" s="11">
        <f t="shared" si="23"/>
        <v>431.46115302440199</v>
      </c>
      <c r="M117" s="11">
        <f t="shared" si="24"/>
        <v>809.09126335874828</v>
      </c>
      <c r="N117" s="55">
        <f t="shared" si="25"/>
        <v>1240.5524163831503</v>
      </c>
    </row>
    <row r="118" spans="1:14" x14ac:dyDescent="0.2">
      <c r="A118" s="49">
        <f>ROWS($A$11:A118)</f>
        <v>108</v>
      </c>
      <c r="B118" s="54">
        <f t="shared" si="13"/>
        <v>1280</v>
      </c>
      <c r="C118" s="11">
        <f t="shared" si="16"/>
        <v>323840</v>
      </c>
      <c r="D118" s="11">
        <f t="shared" si="17"/>
        <v>1349.3333333333333</v>
      </c>
      <c r="E118" s="55">
        <f t="shared" si="18"/>
        <v>2629.333333333333</v>
      </c>
      <c r="F118" s="54">
        <f t="shared" si="14"/>
        <v>863.92263497950808</v>
      </c>
      <c r="G118" s="11">
        <f t="shared" si="20"/>
        <v>386340.33692650299</v>
      </c>
      <c r="H118" s="11">
        <f t="shared" si="21"/>
        <v>1609.7514038604293</v>
      </c>
      <c r="I118" s="55">
        <f t="shared" si="15"/>
        <v>2473.6740388399376</v>
      </c>
      <c r="J118" s="54">
        <f t="shared" si="22"/>
        <v>191750.44205307518</v>
      </c>
      <c r="K118" s="11">
        <f t="shared" si="19"/>
        <v>2000</v>
      </c>
      <c r="L118" s="11">
        <f t="shared" si="23"/>
        <v>428.78656801630518</v>
      </c>
      <c r="M118" s="11">
        <f t="shared" si="24"/>
        <v>798.96017522114653</v>
      </c>
      <c r="N118" s="55">
        <f t="shared" si="25"/>
        <v>1227.7467432374517</v>
      </c>
    </row>
    <row r="119" spans="1:14" x14ac:dyDescent="0.2">
      <c r="A119" s="49">
        <f>ROWS($A$11:A119)</f>
        <v>109</v>
      </c>
      <c r="B119" s="54">
        <f t="shared" si="13"/>
        <v>1280</v>
      </c>
      <c r="C119" s="11">
        <f t="shared" si="16"/>
        <v>322560</v>
      </c>
      <c r="D119" s="11">
        <f t="shared" si="17"/>
        <v>1344</v>
      </c>
      <c r="E119" s="55">
        <f t="shared" si="18"/>
        <v>2624</v>
      </c>
      <c r="F119" s="54">
        <f t="shared" si="14"/>
        <v>867.52231262525584</v>
      </c>
      <c r="G119" s="11">
        <f t="shared" si="20"/>
        <v>385476.41429152346</v>
      </c>
      <c r="H119" s="11">
        <f t="shared" si="21"/>
        <v>1606.151726214681</v>
      </c>
      <c r="I119" s="55">
        <f t="shared" si="15"/>
        <v>2473.6740388399367</v>
      </c>
      <c r="J119" s="54">
        <f t="shared" si="22"/>
        <v>189321.65548505887</v>
      </c>
      <c r="K119" s="11">
        <f t="shared" si="19"/>
        <v>2000</v>
      </c>
      <c r="L119" s="11">
        <f t="shared" si="23"/>
        <v>426.07213906537532</v>
      </c>
      <c r="M119" s="11">
        <f t="shared" si="24"/>
        <v>788.84023118774519</v>
      </c>
      <c r="N119" s="55">
        <f t="shared" si="25"/>
        <v>1214.9123702531206</v>
      </c>
    </row>
    <row r="120" spans="1:14" x14ac:dyDescent="0.2">
      <c r="A120" s="49">
        <f>ROWS($A$11:A120)</f>
        <v>110</v>
      </c>
      <c r="B120" s="54">
        <f t="shared" si="13"/>
        <v>1280</v>
      </c>
      <c r="C120" s="11">
        <f t="shared" si="16"/>
        <v>321280</v>
      </c>
      <c r="D120" s="11">
        <f t="shared" si="17"/>
        <v>1338.6666666666667</v>
      </c>
      <c r="E120" s="55">
        <f t="shared" si="18"/>
        <v>2618.666666666667</v>
      </c>
      <c r="F120" s="54">
        <f t="shared" si="14"/>
        <v>871.13698892786135</v>
      </c>
      <c r="G120" s="11">
        <f t="shared" si="20"/>
        <v>384608.8919788982</v>
      </c>
      <c r="H120" s="11">
        <f t="shared" si="21"/>
        <v>1602.5370499120761</v>
      </c>
      <c r="I120" s="55">
        <f t="shared" si="15"/>
        <v>2473.6740388399376</v>
      </c>
      <c r="J120" s="54">
        <f t="shared" si="22"/>
        <v>186895.58334599351</v>
      </c>
      <c r="K120" s="11">
        <f t="shared" si="19"/>
        <v>2000</v>
      </c>
      <c r="L120" s="11">
        <f t="shared" si="23"/>
        <v>423.31745083230606</v>
      </c>
      <c r="M120" s="11">
        <f t="shared" si="24"/>
        <v>778.73159727497296</v>
      </c>
      <c r="N120" s="55">
        <f t="shared" si="25"/>
        <v>1202.0490481072791</v>
      </c>
    </row>
    <row r="121" spans="1:14" x14ac:dyDescent="0.2">
      <c r="A121" s="49">
        <f>ROWS($A$11:A121)</f>
        <v>111</v>
      </c>
      <c r="B121" s="54">
        <f t="shared" si="13"/>
        <v>1280</v>
      </c>
      <c r="C121" s="11">
        <f t="shared" si="16"/>
        <v>320000</v>
      </c>
      <c r="D121" s="11">
        <f t="shared" si="17"/>
        <v>1333.3333333333333</v>
      </c>
      <c r="E121" s="55">
        <f t="shared" si="18"/>
        <v>2613.333333333333</v>
      </c>
      <c r="F121" s="54">
        <f t="shared" si="14"/>
        <v>874.76672638172727</v>
      </c>
      <c r="G121" s="11">
        <f t="shared" si="20"/>
        <v>383737.75498997036</v>
      </c>
      <c r="H121" s="11">
        <f t="shared" si="21"/>
        <v>1598.9073124582098</v>
      </c>
      <c r="I121" s="55">
        <f t="shared" si="15"/>
        <v>2473.6740388399371</v>
      </c>
      <c r="J121" s="54">
        <f t="shared" si="22"/>
        <v>184472.2658951612</v>
      </c>
      <c r="K121" s="11">
        <f t="shared" si="19"/>
        <v>2000</v>
      </c>
      <c r="L121" s="11">
        <f t="shared" si="23"/>
        <v>420.52208323767212</v>
      </c>
      <c r="M121" s="11">
        <f t="shared" si="24"/>
        <v>768.63444122983833</v>
      </c>
      <c r="N121" s="55">
        <f t="shared" si="25"/>
        <v>1189.1565244675105</v>
      </c>
    </row>
    <row r="122" spans="1:14" x14ac:dyDescent="0.2">
      <c r="A122" s="49">
        <f>ROWS($A$11:A122)</f>
        <v>112</v>
      </c>
      <c r="B122" s="54">
        <f t="shared" si="13"/>
        <v>1280</v>
      </c>
      <c r="C122" s="11">
        <f t="shared" si="16"/>
        <v>318720</v>
      </c>
      <c r="D122" s="11">
        <f t="shared" si="17"/>
        <v>1328</v>
      </c>
      <c r="E122" s="55">
        <f t="shared" si="18"/>
        <v>2608</v>
      </c>
      <c r="F122" s="54">
        <f t="shared" si="14"/>
        <v>878.41158774165126</v>
      </c>
      <c r="G122" s="11">
        <f t="shared" si="20"/>
        <v>382862.98826358863</v>
      </c>
      <c r="H122" s="11">
        <f t="shared" si="21"/>
        <v>1595.262451098286</v>
      </c>
      <c r="I122" s="55">
        <f t="shared" si="15"/>
        <v>2473.6740388399371</v>
      </c>
      <c r="J122" s="54">
        <f t="shared" si="22"/>
        <v>182051.74381192352</v>
      </c>
      <c r="K122" s="11">
        <f t="shared" si="19"/>
        <v>2000</v>
      </c>
      <c r="L122" s="11">
        <f t="shared" si="23"/>
        <v>417.68561139388828</v>
      </c>
      <c r="M122" s="11">
        <f t="shared" si="24"/>
        <v>758.54893254968135</v>
      </c>
      <c r="N122" s="55">
        <f t="shared" si="25"/>
        <v>1176.2345439435696</v>
      </c>
    </row>
    <row r="123" spans="1:14" x14ac:dyDescent="0.2">
      <c r="A123" s="49">
        <f>ROWS($A$11:A123)</f>
        <v>113</v>
      </c>
      <c r="B123" s="54">
        <f t="shared" si="13"/>
        <v>1280</v>
      </c>
      <c r="C123" s="11">
        <f t="shared" si="16"/>
        <v>317440</v>
      </c>
      <c r="D123" s="11">
        <f t="shared" si="17"/>
        <v>1322.6666666666667</v>
      </c>
      <c r="E123" s="55">
        <f t="shared" si="18"/>
        <v>2602.666666666667</v>
      </c>
      <c r="F123" s="54">
        <f t="shared" si="14"/>
        <v>882.0716360239079</v>
      </c>
      <c r="G123" s="11">
        <f t="shared" si="20"/>
        <v>381984.576675847</v>
      </c>
      <c r="H123" s="11">
        <f t="shared" si="21"/>
        <v>1591.6024028160291</v>
      </c>
      <c r="I123" s="55">
        <f t="shared" si="15"/>
        <v>2473.6740388399371</v>
      </c>
      <c r="J123" s="54">
        <f t="shared" si="22"/>
        <v>179634.05820052963</v>
      </c>
      <c r="K123" s="11">
        <f t="shared" si="19"/>
        <v>2000</v>
      </c>
      <c r="L123" s="11">
        <f t="shared" si="23"/>
        <v>414.80760553590682</v>
      </c>
      <c r="M123" s="11">
        <f t="shared" si="24"/>
        <v>748.47524250220681</v>
      </c>
      <c r="N123" s="55">
        <f t="shared" si="25"/>
        <v>1163.2828480381136</v>
      </c>
    </row>
    <row r="124" spans="1:14" x14ac:dyDescent="0.2">
      <c r="A124" s="49">
        <f>ROWS($A$11:A124)</f>
        <v>114</v>
      </c>
      <c r="B124" s="54">
        <f t="shared" si="13"/>
        <v>1280</v>
      </c>
      <c r="C124" s="11">
        <f t="shared" si="16"/>
        <v>316160</v>
      </c>
      <c r="D124" s="11">
        <f t="shared" si="17"/>
        <v>1317.3333333333333</v>
      </c>
      <c r="E124" s="55">
        <f t="shared" si="18"/>
        <v>2597.333333333333</v>
      </c>
      <c r="F124" s="54">
        <f t="shared" si="14"/>
        <v>885.74693450734105</v>
      </c>
      <c r="G124" s="11">
        <f t="shared" si="20"/>
        <v>381102.50503982307</v>
      </c>
      <c r="H124" s="11">
        <f t="shared" si="21"/>
        <v>1587.9271043325962</v>
      </c>
      <c r="I124" s="55">
        <f t="shared" si="15"/>
        <v>2473.6740388399371</v>
      </c>
      <c r="J124" s="54">
        <f t="shared" si="22"/>
        <v>177219.25059499373</v>
      </c>
      <c r="K124" s="11">
        <f t="shared" si="19"/>
        <v>2000</v>
      </c>
      <c r="L124" s="11">
        <f t="shared" si="23"/>
        <v>411.887630950632</v>
      </c>
      <c r="M124" s="11">
        <f t="shared" si="24"/>
        <v>738.41354414580724</v>
      </c>
      <c r="N124" s="55">
        <f t="shared" si="25"/>
        <v>1150.3011750964392</v>
      </c>
    </row>
    <row r="125" spans="1:14" x14ac:dyDescent="0.2">
      <c r="A125" s="49">
        <f>ROWS($A$11:A125)</f>
        <v>115</v>
      </c>
      <c r="B125" s="54">
        <f t="shared" si="13"/>
        <v>1280</v>
      </c>
      <c r="C125" s="11">
        <f t="shared" si="16"/>
        <v>314880</v>
      </c>
      <c r="D125" s="11">
        <f t="shared" si="17"/>
        <v>1312</v>
      </c>
      <c r="E125" s="55">
        <f t="shared" si="18"/>
        <v>2592</v>
      </c>
      <c r="F125" s="54">
        <f t="shared" si="14"/>
        <v>889.43754673445483</v>
      </c>
      <c r="G125" s="11">
        <f t="shared" si="20"/>
        <v>380216.75810531573</v>
      </c>
      <c r="H125" s="11">
        <f t="shared" si="21"/>
        <v>1584.2364921054823</v>
      </c>
      <c r="I125" s="55">
        <f t="shared" si="15"/>
        <v>2473.6740388399371</v>
      </c>
      <c r="J125" s="54">
        <f t="shared" si="22"/>
        <v>174807.3629640431</v>
      </c>
      <c r="K125" s="11">
        <f t="shared" si="19"/>
        <v>2000</v>
      </c>
      <c r="L125" s="11">
        <f t="shared" si="23"/>
        <v>408.92524790501648</v>
      </c>
      <c r="M125" s="11">
        <f t="shared" si="24"/>
        <v>728.36401235017956</v>
      </c>
      <c r="N125" s="55">
        <f t="shared" si="25"/>
        <v>1137.289260255196</v>
      </c>
    </row>
    <row r="126" spans="1:14" x14ac:dyDescent="0.2">
      <c r="A126" s="49">
        <f>ROWS($A$11:A126)</f>
        <v>116</v>
      </c>
      <c r="B126" s="54">
        <f t="shared" si="13"/>
        <v>1280</v>
      </c>
      <c r="C126" s="11">
        <f t="shared" si="16"/>
        <v>313600</v>
      </c>
      <c r="D126" s="11">
        <f t="shared" si="17"/>
        <v>1306.6666666666667</v>
      </c>
      <c r="E126" s="55">
        <f t="shared" si="18"/>
        <v>2586.666666666667</v>
      </c>
      <c r="F126" s="54">
        <f t="shared" si="14"/>
        <v>893.14353651251508</v>
      </c>
      <c r="G126" s="11">
        <f t="shared" si="20"/>
        <v>379327.32055858127</v>
      </c>
      <c r="H126" s="11">
        <f t="shared" si="21"/>
        <v>1580.530502327422</v>
      </c>
      <c r="I126" s="55">
        <f t="shared" si="15"/>
        <v>2473.6740388399371</v>
      </c>
      <c r="J126" s="54">
        <f t="shared" si="22"/>
        <v>172398.43771613808</v>
      </c>
      <c r="K126" s="11">
        <f t="shared" si="19"/>
        <v>2000</v>
      </c>
      <c r="L126" s="11">
        <f t="shared" si="23"/>
        <v>405.92001157281487</v>
      </c>
      <c r="M126" s="11">
        <f t="shared" si="24"/>
        <v>718.32682381724203</v>
      </c>
      <c r="N126" s="55">
        <f t="shared" si="25"/>
        <v>1124.246835390057</v>
      </c>
    </row>
    <row r="127" spans="1:14" x14ac:dyDescent="0.2">
      <c r="A127" s="49">
        <f>ROWS($A$11:A127)</f>
        <v>117</v>
      </c>
      <c r="B127" s="54">
        <f t="shared" si="13"/>
        <v>1280</v>
      </c>
      <c r="C127" s="11">
        <f t="shared" si="16"/>
        <v>312320</v>
      </c>
      <c r="D127" s="11">
        <f t="shared" si="17"/>
        <v>1301.3333333333333</v>
      </c>
      <c r="E127" s="55">
        <f t="shared" si="18"/>
        <v>2581.333333333333</v>
      </c>
      <c r="F127" s="54">
        <f t="shared" si="14"/>
        <v>896.86496791465049</v>
      </c>
      <c r="G127" s="11">
        <f t="shared" si="20"/>
        <v>378434.17702206876</v>
      </c>
      <c r="H127" s="11">
        <f t="shared" si="21"/>
        <v>1576.8090709252865</v>
      </c>
      <c r="I127" s="55">
        <f t="shared" si="15"/>
        <v>2473.6740388399371</v>
      </c>
      <c r="J127" s="54">
        <f t="shared" si="22"/>
        <v>169992.51770456528</v>
      </c>
      <c r="K127" s="11">
        <f t="shared" si="19"/>
        <v>2000</v>
      </c>
      <c r="L127" s="11">
        <f t="shared" si="23"/>
        <v>402.87147195995652</v>
      </c>
      <c r="M127" s="11">
        <f t="shared" si="24"/>
        <v>708.3021571023553</v>
      </c>
      <c r="N127" s="55">
        <f t="shared" si="25"/>
        <v>1111.1736290623119</v>
      </c>
    </row>
    <row r="128" spans="1:14" x14ac:dyDescent="0.2">
      <c r="A128" s="49">
        <f>ROWS($A$11:A128)</f>
        <v>118</v>
      </c>
      <c r="B128" s="54">
        <f t="shared" si="13"/>
        <v>1280</v>
      </c>
      <c r="C128" s="11">
        <f t="shared" si="16"/>
        <v>311040</v>
      </c>
      <c r="D128" s="11">
        <f t="shared" si="17"/>
        <v>1296</v>
      </c>
      <c r="E128" s="55">
        <f t="shared" si="18"/>
        <v>2576</v>
      </c>
      <c r="F128" s="54">
        <f t="shared" si="14"/>
        <v>900.60190528096155</v>
      </c>
      <c r="G128" s="11">
        <f t="shared" si="20"/>
        <v>377537.31205415411</v>
      </c>
      <c r="H128" s="11">
        <f t="shared" si="21"/>
        <v>1573.0721335589753</v>
      </c>
      <c r="I128" s="55">
        <f t="shared" si="15"/>
        <v>2473.6740388399367</v>
      </c>
      <c r="J128" s="54">
        <f t="shared" si="22"/>
        <v>167589.64623260533</v>
      </c>
      <c r="K128" s="11">
        <f t="shared" si="19"/>
        <v>2000</v>
      </c>
      <c r="L128" s="11">
        <f t="shared" si="23"/>
        <v>399.77917382851166</v>
      </c>
      <c r="M128" s="11">
        <f t="shared" si="24"/>
        <v>698.29019263585553</v>
      </c>
      <c r="N128" s="55">
        <f t="shared" si="25"/>
        <v>1098.0693664643672</v>
      </c>
    </row>
    <row r="129" spans="1:14" x14ac:dyDescent="0.2">
      <c r="A129" s="49">
        <f>ROWS($A$11:A129)</f>
        <v>119</v>
      </c>
      <c r="B129" s="54">
        <f t="shared" si="13"/>
        <v>1280</v>
      </c>
      <c r="C129" s="11">
        <f t="shared" si="16"/>
        <v>309760</v>
      </c>
      <c r="D129" s="11">
        <f t="shared" si="17"/>
        <v>1290.6666666666667</v>
      </c>
      <c r="E129" s="55">
        <f t="shared" si="18"/>
        <v>2570.666666666667</v>
      </c>
      <c r="F129" s="54">
        <f t="shared" si="14"/>
        <v>904.35441321963253</v>
      </c>
      <c r="G129" s="11">
        <f t="shared" si="20"/>
        <v>376636.71014887316</v>
      </c>
      <c r="H129" s="11">
        <f t="shared" si="21"/>
        <v>1569.3196256203048</v>
      </c>
      <c r="I129" s="55">
        <f t="shared" si="15"/>
        <v>2473.6740388399376</v>
      </c>
      <c r="J129" s="54">
        <f t="shared" si="22"/>
        <v>165189.86705877681</v>
      </c>
      <c r="K129" s="11">
        <f t="shared" si="19"/>
        <v>2000</v>
      </c>
      <c r="L129" s="11">
        <f t="shared" si="23"/>
        <v>396.64265661921218</v>
      </c>
      <c r="M129" s="11">
        <f t="shared" si="24"/>
        <v>688.29111274490333</v>
      </c>
      <c r="N129" s="55">
        <f t="shared" si="25"/>
        <v>1084.9337693641155</v>
      </c>
    </row>
    <row r="130" spans="1:14" x14ac:dyDescent="0.2">
      <c r="A130" s="49">
        <f>ROWS($A$11:A130)</f>
        <v>120</v>
      </c>
      <c r="B130" s="54">
        <f t="shared" si="13"/>
        <v>1280</v>
      </c>
      <c r="C130" s="11">
        <f t="shared" si="16"/>
        <v>308480</v>
      </c>
      <c r="D130" s="11">
        <f t="shared" si="17"/>
        <v>1285.3333333333333</v>
      </c>
      <c r="E130" s="55">
        <f t="shared" si="18"/>
        <v>2565.333333333333</v>
      </c>
      <c r="F130" s="54">
        <f t="shared" si="14"/>
        <v>908.12255660804749</v>
      </c>
      <c r="G130" s="11">
        <f t="shared" si="20"/>
        <v>375732.35573565355</v>
      </c>
      <c r="H130" s="11">
        <f t="shared" si="21"/>
        <v>1565.5514822318898</v>
      </c>
      <c r="I130" s="55">
        <f t="shared" si="15"/>
        <v>2473.6740388399376</v>
      </c>
      <c r="J130" s="54">
        <f t="shared" si="22"/>
        <v>162793.22440215759</v>
      </c>
      <c r="K130" s="11">
        <f t="shared" si="19"/>
        <v>2000</v>
      </c>
      <c r="L130" s="11">
        <f t="shared" si="23"/>
        <v>393.46145437249783</v>
      </c>
      <c r="M130" s="11">
        <f t="shared" si="24"/>
        <v>678.3051016756566</v>
      </c>
      <c r="N130" s="55">
        <f t="shared" si="25"/>
        <v>1071.7665560481544</v>
      </c>
    </row>
    <row r="131" spans="1:14" x14ac:dyDescent="0.2">
      <c r="A131" s="49">
        <f>ROWS($A$11:A131)</f>
        <v>121</v>
      </c>
      <c r="B131" s="54">
        <f t="shared" si="13"/>
        <v>1280</v>
      </c>
      <c r="C131" s="11">
        <f t="shared" si="16"/>
        <v>307200</v>
      </c>
      <c r="D131" s="11">
        <f t="shared" si="17"/>
        <v>1280</v>
      </c>
      <c r="E131" s="55">
        <f t="shared" si="18"/>
        <v>2560</v>
      </c>
      <c r="F131" s="54">
        <f t="shared" si="14"/>
        <v>911.90640059391433</v>
      </c>
      <c r="G131" s="11">
        <f t="shared" si="20"/>
        <v>374824.23317904549</v>
      </c>
      <c r="H131" s="11">
        <f t="shared" si="21"/>
        <v>1561.7676382460229</v>
      </c>
      <c r="I131" s="55">
        <f t="shared" si="15"/>
        <v>2473.6740388399371</v>
      </c>
      <c r="J131" s="54">
        <f t="shared" si="22"/>
        <v>160399.76294778509</v>
      </c>
      <c r="K131" s="11">
        <f t="shared" si="19"/>
        <v>2000</v>
      </c>
      <c r="L131" s="11">
        <f t="shared" si="23"/>
        <v>390.23509564804999</v>
      </c>
      <c r="M131" s="11">
        <f t="shared" si="24"/>
        <v>668.33234561577115</v>
      </c>
      <c r="N131" s="55">
        <f t="shared" si="25"/>
        <v>1058.5674412638211</v>
      </c>
    </row>
    <row r="132" spans="1:14" x14ac:dyDescent="0.2">
      <c r="A132" s="49">
        <f>ROWS($A$11:A132)</f>
        <v>122</v>
      </c>
      <c r="B132" s="54">
        <f t="shared" si="13"/>
        <v>1280</v>
      </c>
      <c r="C132" s="11">
        <f t="shared" si="16"/>
        <v>305920</v>
      </c>
      <c r="D132" s="11">
        <f t="shared" si="17"/>
        <v>1274.6666666666667</v>
      </c>
      <c r="E132" s="55">
        <f t="shared" si="18"/>
        <v>2554.666666666667</v>
      </c>
      <c r="F132" s="54">
        <f t="shared" si="14"/>
        <v>915.70601059638898</v>
      </c>
      <c r="G132" s="11">
        <f t="shared" si="20"/>
        <v>373912.32677845156</v>
      </c>
      <c r="H132" s="11">
        <f t="shared" si="21"/>
        <v>1557.9680282435484</v>
      </c>
      <c r="I132" s="55">
        <f t="shared" si="15"/>
        <v>2473.6740388399376</v>
      </c>
      <c r="J132" s="54">
        <f t="shared" si="22"/>
        <v>158009.52785213705</v>
      </c>
      <c r="K132" s="11">
        <f t="shared" si="19"/>
        <v>2000</v>
      </c>
      <c r="L132" s="11">
        <f t="shared" si="23"/>
        <v>386.96310344277708</v>
      </c>
      <c r="M132" s="11">
        <f t="shared" si="24"/>
        <v>658.37303271723772</v>
      </c>
      <c r="N132" s="55">
        <f t="shared" si="25"/>
        <v>1045.3361361600148</v>
      </c>
    </row>
    <row r="133" spans="1:14" x14ac:dyDescent="0.2">
      <c r="A133" s="49">
        <f>ROWS($A$11:A133)</f>
        <v>123</v>
      </c>
      <c r="B133" s="54">
        <f t="shared" si="13"/>
        <v>1280</v>
      </c>
      <c r="C133" s="11">
        <f t="shared" si="16"/>
        <v>304640</v>
      </c>
      <c r="D133" s="11">
        <f t="shared" si="17"/>
        <v>1269.3333333333333</v>
      </c>
      <c r="E133" s="55">
        <f t="shared" si="18"/>
        <v>2549.333333333333</v>
      </c>
      <c r="F133" s="54">
        <f t="shared" si="14"/>
        <v>919.52145230720714</v>
      </c>
      <c r="G133" s="11">
        <f t="shared" si="20"/>
        <v>372996.6207678552</v>
      </c>
      <c r="H133" s="11">
        <f t="shared" si="21"/>
        <v>1554.1525865327301</v>
      </c>
      <c r="I133" s="55">
        <f t="shared" si="15"/>
        <v>2473.6740388399371</v>
      </c>
      <c r="J133" s="54">
        <f t="shared" si="22"/>
        <v>155622.56474869428</v>
      </c>
      <c r="K133" s="11">
        <f t="shared" si="19"/>
        <v>2000</v>
      </c>
      <c r="L133" s="11">
        <f t="shared" si="23"/>
        <v>383.64499510721566</v>
      </c>
      <c r="M133" s="11">
        <f t="shared" si="24"/>
        <v>648.42735311955948</v>
      </c>
      <c r="N133" s="55">
        <f t="shared" si="25"/>
        <v>1032.0723482267751</v>
      </c>
    </row>
    <row r="134" spans="1:14" x14ac:dyDescent="0.2">
      <c r="A134" s="49">
        <f>ROWS($A$11:A134)</f>
        <v>124</v>
      </c>
      <c r="B134" s="54">
        <f t="shared" si="13"/>
        <v>1280</v>
      </c>
      <c r="C134" s="11">
        <f t="shared" si="16"/>
        <v>303360</v>
      </c>
      <c r="D134" s="11">
        <f t="shared" si="17"/>
        <v>1264</v>
      </c>
      <c r="E134" s="55">
        <f t="shared" si="18"/>
        <v>2544</v>
      </c>
      <c r="F134" s="54">
        <f t="shared" si="14"/>
        <v>923.35279169182058</v>
      </c>
      <c r="G134" s="11">
        <f t="shared" si="20"/>
        <v>372077.09931554797</v>
      </c>
      <c r="H134" s="11">
        <f t="shared" si="21"/>
        <v>1550.3212471481165</v>
      </c>
      <c r="I134" s="55">
        <f t="shared" si="15"/>
        <v>2473.6740388399371</v>
      </c>
      <c r="J134" s="54">
        <f t="shared" si="22"/>
        <v>153238.91975358705</v>
      </c>
      <c r="K134" s="11">
        <f t="shared" si="19"/>
        <v>2000</v>
      </c>
      <c r="L134" s="11">
        <f t="shared" si="23"/>
        <v>380.2802822603087</v>
      </c>
      <c r="M134" s="11">
        <f t="shared" si="24"/>
        <v>638.49549897327938</v>
      </c>
      <c r="N134" s="55">
        <f t="shared" si="25"/>
        <v>1018.7757812335881</v>
      </c>
    </row>
    <row r="135" spans="1:14" x14ac:dyDescent="0.2">
      <c r="A135" s="49">
        <f>ROWS($A$11:A135)</f>
        <v>125</v>
      </c>
      <c r="B135" s="54">
        <f t="shared" si="13"/>
        <v>1280</v>
      </c>
      <c r="C135" s="11">
        <f t="shared" si="16"/>
        <v>302080</v>
      </c>
      <c r="D135" s="11">
        <f t="shared" si="17"/>
        <v>1258.6666666666667</v>
      </c>
      <c r="E135" s="55">
        <f t="shared" si="18"/>
        <v>2538.666666666667</v>
      </c>
      <c r="F135" s="54">
        <f t="shared" si="14"/>
        <v>927.20009499053651</v>
      </c>
      <c r="G135" s="11">
        <f t="shared" si="20"/>
        <v>371153.74652385613</v>
      </c>
      <c r="H135" s="11">
        <f t="shared" si="21"/>
        <v>1546.4739438494007</v>
      </c>
      <c r="I135" s="55">
        <f t="shared" si="15"/>
        <v>2473.6740388399371</v>
      </c>
      <c r="J135" s="54">
        <f t="shared" si="22"/>
        <v>150858.63947132675</v>
      </c>
      <c r="K135" s="11">
        <f t="shared" si="19"/>
        <v>2000</v>
      </c>
      <c r="L135" s="11">
        <f t="shared" si="23"/>
        <v>376.86847070252242</v>
      </c>
      <c r="M135" s="11">
        <f t="shared" si="24"/>
        <v>628.57766446386142</v>
      </c>
      <c r="N135" s="55">
        <f t="shared" si="25"/>
        <v>1005.4461351663838</v>
      </c>
    </row>
    <row r="136" spans="1:14" x14ac:dyDescent="0.2">
      <c r="A136" s="49">
        <f>ROWS($A$11:A136)</f>
        <v>126</v>
      </c>
      <c r="B136" s="54">
        <f t="shared" si="13"/>
        <v>1280</v>
      </c>
      <c r="C136" s="11">
        <f t="shared" si="16"/>
        <v>300800</v>
      </c>
      <c r="D136" s="11">
        <f t="shared" si="17"/>
        <v>1253.3333333333333</v>
      </c>
      <c r="E136" s="55">
        <f t="shared" si="18"/>
        <v>2533.333333333333</v>
      </c>
      <c r="F136" s="54">
        <f t="shared" si="14"/>
        <v>931.06342871966388</v>
      </c>
      <c r="G136" s="11">
        <f t="shared" si="20"/>
        <v>370226.54642886558</v>
      </c>
      <c r="H136" s="11">
        <f t="shared" si="21"/>
        <v>1542.6106101202733</v>
      </c>
      <c r="I136" s="55">
        <f t="shared" si="15"/>
        <v>2473.6740388399371</v>
      </c>
      <c r="J136" s="54">
        <f t="shared" si="22"/>
        <v>148481.77100062423</v>
      </c>
      <c r="K136" s="11">
        <f t="shared" si="19"/>
        <v>2000</v>
      </c>
      <c r="L136" s="11">
        <f t="shared" si="23"/>
        <v>373.40906032725928</v>
      </c>
      <c r="M136" s="11">
        <f t="shared" si="24"/>
        <v>618.67404583593429</v>
      </c>
      <c r="N136" s="55">
        <f t="shared" si="25"/>
        <v>992.08310616319363</v>
      </c>
    </row>
    <row r="137" spans="1:14" x14ac:dyDescent="0.2">
      <c r="A137" s="49">
        <f>ROWS($A$11:A137)</f>
        <v>127</v>
      </c>
      <c r="B137" s="54">
        <f t="shared" si="13"/>
        <v>1280</v>
      </c>
      <c r="C137" s="11">
        <f t="shared" si="16"/>
        <v>299520</v>
      </c>
      <c r="D137" s="11">
        <f t="shared" si="17"/>
        <v>1248</v>
      </c>
      <c r="E137" s="55">
        <f t="shared" si="18"/>
        <v>2528</v>
      </c>
      <c r="F137" s="54">
        <f t="shared" si="14"/>
        <v>934.94285967266239</v>
      </c>
      <c r="G137" s="11">
        <f t="shared" si="20"/>
        <v>369295.48300014593</v>
      </c>
      <c r="H137" s="11">
        <f t="shared" si="21"/>
        <v>1538.7311791672748</v>
      </c>
      <c r="I137" s="55">
        <f t="shared" si="15"/>
        <v>2473.6740388399371</v>
      </c>
      <c r="J137" s="54">
        <f t="shared" si="22"/>
        <v>146108.36194029698</v>
      </c>
      <c r="K137" s="11">
        <f t="shared" si="19"/>
        <v>2000</v>
      </c>
      <c r="L137" s="11">
        <f t="shared" si="23"/>
        <v>369.90154503052963</v>
      </c>
      <c r="M137" s="11">
        <f t="shared" si="24"/>
        <v>608.78484141790409</v>
      </c>
      <c r="N137" s="55">
        <f t="shared" si="25"/>
        <v>978.68638644843372</v>
      </c>
    </row>
    <row r="138" spans="1:14" x14ac:dyDescent="0.2">
      <c r="A138" s="49">
        <f>ROWS($A$11:A138)</f>
        <v>128</v>
      </c>
      <c r="B138" s="54">
        <f t="shared" si="13"/>
        <v>1280</v>
      </c>
      <c r="C138" s="11">
        <f t="shared" si="16"/>
        <v>298240</v>
      </c>
      <c r="D138" s="11">
        <f t="shared" si="17"/>
        <v>1242.6666666666667</v>
      </c>
      <c r="E138" s="55">
        <f t="shared" si="18"/>
        <v>2522.666666666667</v>
      </c>
      <c r="F138" s="54">
        <f t="shared" si="14"/>
        <v>938.83845492129853</v>
      </c>
      <c r="G138" s="11">
        <f t="shared" si="20"/>
        <v>368360.54014047328</v>
      </c>
      <c r="H138" s="11">
        <f t="shared" si="21"/>
        <v>1534.8355839186388</v>
      </c>
      <c r="I138" s="55">
        <f t="shared" si="15"/>
        <v>2473.6740388399376</v>
      </c>
      <c r="J138" s="54">
        <f t="shared" si="22"/>
        <v>143738.46039526645</v>
      </c>
      <c r="K138" s="11">
        <f t="shared" si="19"/>
        <v>2000</v>
      </c>
      <c r="L138" s="11">
        <f t="shared" si="23"/>
        <v>366.3454126188339</v>
      </c>
      <c r="M138" s="11">
        <f t="shared" si="24"/>
        <v>598.91025164694349</v>
      </c>
      <c r="N138" s="55">
        <f t="shared" si="25"/>
        <v>965.25566426577734</v>
      </c>
    </row>
    <row r="139" spans="1:14" x14ac:dyDescent="0.2">
      <c r="A139" s="49">
        <f>ROWS($A$11:A139)</f>
        <v>129</v>
      </c>
      <c r="B139" s="54">
        <f t="shared" ref="B139:B202" si="26">IF(A139&gt;$B$3,"",$B$1/$B$3)</f>
        <v>1280</v>
      </c>
      <c r="C139" s="11">
        <f t="shared" si="16"/>
        <v>296960</v>
      </c>
      <c r="D139" s="11">
        <f t="shared" si="17"/>
        <v>1237.3333333333333</v>
      </c>
      <c r="E139" s="55">
        <f t="shared" si="18"/>
        <v>2517.333333333333</v>
      </c>
      <c r="F139" s="54">
        <f t="shared" ref="F139:F202" si="27">IFERROR(-PPMT(B$2/12,A139,B$3,B$1),"")</f>
        <v>942.75028181680386</v>
      </c>
      <c r="G139" s="11">
        <f t="shared" si="20"/>
        <v>367421.70168555196</v>
      </c>
      <c r="H139" s="11">
        <f t="shared" si="21"/>
        <v>1530.9237570231332</v>
      </c>
      <c r="I139" s="55">
        <f t="shared" ref="I139:I202" si="28">IFERROR(F139+H139,"")</f>
        <v>2473.6740388399371</v>
      </c>
      <c r="J139" s="54">
        <f t="shared" si="22"/>
        <v>141372.11498264762</v>
      </c>
      <c r="K139" s="11">
        <f t="shared" si="19"/>
        <v>2000</v>
      </c>
      <c r="L139" s="11">
        <f t="shared" si="23"/>
        <v>362.7401447152177</v>
      </c>
      <c r="M139" s="11">
        <f t="shared" si="24"/>
        <v>589.05047909436507</v>
      </c>
      <c r="N139" s="55">
        <f t="shared" si="25"/>
        <v>951.79062380958271</v>
      </c>
    </row>
    <row r="140" spans="1:14" x14ac:dyDescent="0.2">
      <c r="A140" s="49">
        <f>ROWS($A$11:A140)</f>
        <v>130</v>
      </c>
      <c r="B140" s="54">
        <f t="shared" si="26"/>
        <v>1280</v>
      </c>
      <c r="C140" s="11">
        <f t="shared" ref="C140:C203" si="29">IFERROR(C139-B140,"")</f>
        <v>295680</v>
      </c>
      <c r="D140" s="11">
        <f t="shared" ref="D140:D203" si="30">IFERROR(C140*$B$2/12,"")</f>
        <v>1232</v>
      </c>
      <c r="E140" s="55">
        <f t="shared" ref="E140:E203" si="31">IFERROR(B140+D140,"")</f>
        <v>2512</v>
      </c>
      <c r="F140" s="54">
        <f t="shared" si="27"/>
        <v>946.67840799104044</v>
      </c>
      <c r="G140" s="11">
        <f t="shared" si="20"/>
        <v>366478.95140373515</v>
      </c>
      <c r="H140" s="11">
        <f t="shared" si="21"/>
        <v>1526.9956308488966</v>
      </c>
      <c r="I140" s="55">
        <f t="shared" si="28"/>
        <v>2473.6740388399371</v>
      </c>
      <c r="J140" s="54">
        <f t="shared" si="22"/>
        <v>139009.37483793241</v>
      </c>
      <c r="K140" s="11">
        <f t="shared" ref="K140:K203" si="32">IF(J140="","",IF(J140&lt;$B$4,J140,$B$4))</f>
        <v>2000</v>
      </c>
      <c r="L140" s="11">
        <f t="shared" si="23"/>
        <v>359.08521666344853</v>
      </c>
      <c r="M140" s="11">
        <f t="shared" si="24"/>
        <v>579.205728491385</v>
      </c>
      <c r="N140" s="55">
        <f t="shared" si="25"/>
        <v>938.29094515483348</v>
      </c>
    </row>
    <row r="141" spans="1:14" x14ac:dyDescent="0.2">
      <c r="A141" s="49">
        <f>ROWS($A$11:A141)</f>
        <v>131</v>
      </c>
      <c r="B141" s="54">
        <f t="shared" si="26"/>
        <v>1280</v>
      </c>
      <c r="C141" s="11">
        <f t="shared" si="29"/>
        <v>294400</v>
      </c>
      <c r="D141" s="11">
        <f t="shared" si="30"/>
        <v>1226.6666666666667</v>
      </c>
      <c r="E141" s="55">
        <f t="shared" si="31"/>
        <v>2506.666666666667</v>
      </c>
      <c r="F141" s="54">
        <f t="shared" si="27"/>
        <v>950.62290135766989</v>
      </c>
      <c r="G141" s="11">
        <f t="shared" ref="G141:G204" si="33">IFERROR(G140-F140,"")</f>
        <v>365532.27299574413</v>
      </c>
      <c r="H141" s="11">
        <f t="shared" ref="H141:H204" si="34">IFERROR(G141*B$2/12,"")</f>
        <v>1523.0511374822672</v>
      </c>
      <c r="I141" s="55">
        <f t="shared" si="28"/>
        <v>2473.6740388399371</v>
      </c>
      <c r="J141" s="54">
        <f t="shared" ref="J141:J204" si="35">IFERROR(IF((J140-K140-L140)&lt;0,"",J140-K140-L140),"")</f>
        <v>136650.28962126895</v>
      </c>
      <c r="K141" s="11">
        <f t="shared" si="32"/>
        <v>2000</v>
      </c>
      <c r="L141" s="11">
        <f t="shared" ref="L141:L204" si="36">IFERROR(-PPMT(B$2/12,A141-A140,B$3-A140,J141),"")</f>
        <v>355.38009743027271</v>
      </c>
      <c r="M141" s="11">
        <f t="shared" ref="M141:M204" si="37">IFERROR(IPMT($B$2/12,A141-A140,$B$3-A140,-J141),"")</f>
        <v>569.37620675528728</v>
      </c>
      <c r="N141" s="55">
        <f t="shared" ref="N141:N204" si="38">SUM(L141:M141)</f>
        <v>924.75630418556</v>
      </c>
    </row>
    <row r="142" spans="1:14" x14ac:dyDescent="0.2">
      <c r="A142" s="49">
        <f>ROWS($A$11:A142)</f>
        <v>132</v>
      </c>
      <c r="B142" s="54">
        <f t="shared" si="26"/>
        <v>1280</v>
      </c>
      <c r="C142" s="11">
        <f t="shared" si="29"/>
        <v>293120</v>
      </c>
      <c r="D142" s="11">
        <f t="shared" si="30"/>
        <v>1221.3333333333333</v>
      </c>
      <c r="E142" s="55">
        <f t="shared" si="31"/>
        <v>2501.333333333333</v>
      </c>
      <c r="F142" s="54">
        <f t="shared" si="27"/>
        <v>954.58383011332683</v>
      </c>
      <c r="G142" s="11">
        <f t="shared" si="33"/>
        <v>364581.65009438648</v>
      </c>
      <c r="H142" s="11">
        <f t="shared" si="34"/>
        <v>1519.0902087266104</v>
      </c>
      <c r="I142" s="55">
        <f t="shared" si="28"/>
        <v>2473.6740388399371</v>
      </c>
      <c r="J142" s="54">
        <f t="shared" si="35"/>
        <v>134294.90952383867</v>
      </c>
      <c r="K142" s="11">
        <f t="shared" si="32"/>
        <v>2000</v>
      </c>
      <c r="L142" s="11">
        <f t="shared" si="36"/>
        <v>351.62424950570073</v>
      </c>
      <c r="M142" s="11">
        <f t="shared" si="37"/>
        <v>559.56212301599442</v>
      </c>
      <c r="N142" s="55">
        <f t="shared" si="38"/>
        <v>911.18637252169515</v>
      </c>
    </row>
    <row r="143" spans="1:14" x14ac:dyDescent="0.2">
      <c r="A143" s="49">
        <f>ROWS($A$11:A143)</f>
        <v>133</v>
      </c>
      <c r="B143" s="54">
        <f t="shared" si="26"/>
        <v>1280</v>
      </c>
      <c r="C143" s="11">
        <f t="shared" si="29"/>
        <v>291840</v>
      </c>
      <c r="D143" s="11">
        <f t="shared" si="30"/>
        <v>1216</v>
      </c>
      <c r="E143" s="55">
        <f t="shared" si="31"/>
        <v>2496</v>
      </c>
      <c r="F143" s="54">
        <f t="shared" si="27"/>
        <v>958.56126273879897</v>
      </c>
      <c r="G143" s="11">
        <f t="shared" si="33"/>
        <v>363627.06626427313</v>
      </c>
      <c r="H143" s="11">
        <f t="shared" si="34"/>
        <v>1515.1127761011383</v>
      </c>
      <c r="I143" s="55">
        <f t="shared" si="28"/>
        <v>2473.6740388399371</v>
      </c>
      <c r="J143" s="54">
        <f t="shared" si="35"/>
        <v>131943.28527433297</v>
      </c>
      <c r="K143" s="11">
        <f t="shared" si="32"/>
        <v>2000</v>
      </c>
      <c r="L143" s="11">
        <f t="shared" si="36"/>
        <v>347.81712880127441</v>
      </c>
      <c r="M143" s="11">
        <f t="shared" si="37"/>
        <v>549.76368864305402</v>
      </c>
      <c r="N143" s="55">
        <f t="shared" si="38"/>
        <v>897.58081744432843</v>
      </c>
    </row>
    <row r="144" spans="1:14" x14ac:dyDescent="0.2">
      <c r="A144" s="49">
        <f>ROWS($A$11:A144)</f>
        <v>134</v>
      </c>
      <c r="B144" s="54">
        <f t="shared" si="26"/>
        <v>1280</v>
      </c>
      <c r="C144" s="11">
        <f t="shared" si="29"/>
        <v>290560</v>
      </c>
      <c r="D144" s="11">
        <f t="shared" si="30"/>
        <v>1210.6666666666667</v>
      </c>
      <c r="E144" s="55">
        <f t="shared" si="31"/>
        <v>2490.666666666667</v>
      </c>
      <c r="F144" s="54">
        <f t="shared" si="27"/>
        <v>962.55526800021073</v>
      </c>
      <c r="G144" s="11">
        <f t="shared" si="33"/>
        <v>362668.50500153436</v>
      </c>
      <c r="H144" s="11">
        <f t="shared" si="34"/>
        <v>1511.1187708397265</v>
      </c>
      <c r="I144" s="55">
        <f t="shared" si="28"/>
        <v>2473.6740388399371</v>
      </c>
      <c r="J144" s="54">
        <f t="shared" si="35"/>
        <v>129595.4681455317</v>
      </c>
      <c r="K144" s="11">
        <f t="shared" si="32"/>
        <v>2000</v>
      </c>
      <c r="L144" s="11">
        <f t="shared" si="36"/>
        <v>343.95818454626294</v>
      </c>
      <c r="M144" s="11">
        <f t="shared" si="37"/>
        <v>539.98111727304877</v>
      </c>
      <c r="N144" s="55">
        <f t="shared" si="38"/>
        <v>883.93930181931171</v>
      </c>
    </row>
    <row r="145" spans="1:14" x14ac:dyDescent="0.2">
      <c r="A145" s="49">
        <f>ROWS($A$11:A145)</f>
        <v>135</v>
      </c>
      <c r="B145" s="54">
        <f t="shared" si="26"/>
        <v>1280</v>
      </c>
      <c r="C145" s="11">
        <f t="shared" si="29"/>
        <v>289280</v>
      </c>
      <c r="D145" s="11">
        <f t="shared" si="30"/>
        <v>1205.3333333333333</v>
      </c>
      <c r="E145" s="55">
        <f t="shared" si="31"/>
        <v>2485.333333333333</v>
      </c>
      <c r="F145" s="54">
        <f t="shared" si="27"/>
        <v>966.56591495021144</v>
      </c>
      <c r="G145" s="11">
        <f t="shared" si="33"/>
        <v>361705.94973353413</v>
      </c>
      <c r="H145" s="11">
        <f t="shared" si="34"/>
        <v>1507.1081238897257</v>
      </c>
      <c r="I145" s="55">
        <f t="shared" si="28"/>
        <v>2473.6740388399371</v>
      </c>
      <c r="J145" s="54">
        <f t="shared" si="35"/>
        <v>127251.50996098544</v>
      </c>
      <c r="K145" s="11">
        <f t="shared" si="32"/>
        <v>2000</v>
      </c>
      <c r="L145" s="11">
        <f t="shared" si="36"/>
        <v>340.046859181738</v>
      </c>
      <c r="M145" s="11">
        <f t="shared" si="37"/>
        <v>530.21462483743937</v>
      </c>
      <c r="N145" s="55">
        <f t="shared" si="38"/>
        <v>870.26148401917737</v>
      </c>
    </row>
    <row r="146" spans="1:14" x14ac:dyDescent="0.2">
      <c r="A146" s="49">
        <f>ROWS($A$11:A146)</f>
        <v>136</v>
      </c>
      <c r="B146" s="54">
        <f t="shared" si="26"/>
        <v>1280</v>
      </c>
      <c r="C146" s="11">
        <f t="shared" si="29"/>
        <v>288000</v>
      </c>
      <c r="D146" s="11">
        <f t="shared" si="30"/>
        <v>1200</v>
      </c>
      <c r="E146" s="55">
        <f t="shared" si="31"/>
        <v>2480</v>
      </c>
      <c r="F146" s="54">
        <f t="shared" si="27"/>
        <v>970.59327292917078</v>
      </c>
      <c r="G146" s="11">
        <f t="shared" si="33"/>
        <v>360739.38381858391</v>
      </c>
      <c r="H146" s="11">
        <f t="shared" si="34"/>
        <v>1503.0807659107666</v>
      </c>
      <c r="I146" s="55">
        <f t="shared" si="28"/>
        <v>2473.6740388399376</v>
      </c>
      <c r="J146" s="54">
        <f t="shared" si="35"/>
        <v>124911.4631018037</v>
      </c>
      <c r="K146" s="11">
        <f t="shared" si="32"/>
        <v>2000</v>
      </c>
      <c r="L146" s="11">
        <f t="shared" si="36"/>
        <v>336.08258825247037</v>
      </c>
      <c r="M146" s="11">
        <f t="shared" si="37"/>
        <v>520.46442959084879</v>
      </c>
      <c r="N146" s="55">
        <f t="shared" si="38"/>
        <v>856.54701784331917</v>
      </c>
    </row>
    <row r="147" spans="1:14" x14ac:dyDescent="0.2">
      <c r="A147" s="49">
        <f>ROWS($A$11:A147)</f>
        <v>137</v>
      </c>
      <c r="B147" s="54">
        <f t="shared" si="26"/>
        <v>1280</v>
      </c>
      <c r="C147" s="11">
        <f t="shared" si="29"/>
        <v>286720</v>
      </c>
      <c r="D147" s="11">
        <f t="shared" si="30"/>
        <v>1194.6666666666667</v>
      </c>
      <c r="E147" s="55">
        <f t="shared" si="31"/>
        <v>2474.666666666667</v>
      </c>
      <c r="F147" s="54">
        <f t="shared" si="27"/>
        <v>974.63741156637559</v>
      </c>
      <c r="G147" s="11">
        <f t="shared" si="33"/>
        <v>359768.79054565472</v>
      </c>
      <c r="H147" s="11">
        <f t="shared" si="34"/>
        <v>1499.0366272735612</v>
      </c>
      <c r="I147" s="55">
        <f t="shared" si="28"/>
        <v>2473.6740388399367</v>
      </c>
      <c r="J147" s="54">
        <f t="shared" si="35"/>
        <v>122575.38051355124</v>
      </c>
      <c r="K147" s="11">
        <f t="shared" si="32"/>
        <v>2000</v>
      </c>
      <c r="L147" s="11">
        <f t="shared" si="36"/>
        <v>332.06480029659718</v>
      </c>
      <c r="M147" s="11">
        <f t="shared" si="37"/>
        <v>510.73075213979683</v>
      </c>
      <c r="N147" s="55">
        <f t="shared" si="38"/>
        <v>842.79555243639402</v>
      </c>
    </row>
    <row r="148" spans="1:14" x14ac:dyDescent="0.2">
      <c r="A148" s="49">
        <f>ROWS($A$11:A148)</f>
        <v>138</v>
      </c>
      <c r="B148" s="54">
        <f t="shared" si="26"/>
        <v>1280</v>
      </c>
      <c r="C148" s="11">
        <f t="shared" si="29"/>
        <v>285440</v>
      </c>
      <c r="D148" s="11">
        <f t="shared" si="30"/>
        <v>1189.3333333333333</v>
      </c>
      <c r="E148" s="55">
        <f t="shared" si="31"/>
        <v>2469.333333333333</v>
      </c>
      <c r="F148" s="54">
        <f t="shared" si="27"/>
        <v>978.69840078123559</v>
      </c>
      <c r="G148" s="11">
        <f t="shared" si="33"/>
        <v>358794.15313408832</v>
      </c>
      <c r="H148" s="11">
        <f t="shared" si="34"/>
        <v>1494.9756380587014</v>
      </c>
      <c r="I148" s="55">
        <f t="shared" si="28"/>
        <v>2473.6740388399371</v>
      </c>
      <c r="J148" s="54">
        <f t="shared" si="35"/>
        <v>120243.31571325465</v>
      </c>
      <c r="K148" s="11">
        <f t="shared" si="32"/>
        <v>2000</v>
      </c>
      <c r="L148" s="11">
        <f t="shared" si="36"/>
        <v>327.99291673299803</v>
      </c>
      <c r="M148" s="11">
        <f t="shared" si="37"/>
        <v>501.01381547189436</v>
      </c>
      <c r="N148" s="55">
        <f t="shared" si="38"/>
        <v>829.00673220489239</v>
      </c>
    </row>
    <row r="149" spans="1:14" x14ac:dyDescent="0.2">
      <c r="A149" s="49">
        <f>ROWS($A$11:A149)</f>
        <v>139</v>
      </c>
      <c r="B149" s="54">
        <f t="shared" si="26"/>
        <v>1280</v>
      </c>
      <c r="C149" s="11">
        <f t="shared" si="29"/>
        <v>284160</v>
      </c>
      <c r="D149" s="11">
        <f t="shared" si="30"/>
        <v>1184</v>
      </c>
      <c r="E149" s="55">
        <f t="shared" si="31"/>
        <v>2464</v>
      </c>
      <c r="F149" s="54">
        <f t="shared" si="27"/>
        <v>982.77631078449076</v>
      </c>
      <c r="G149" s="11">
        <f t="shared" si="33"/>
        <v>357815.45473330707</v>
      </c>
      <c r="H149" s="11">
        <f t="shared" si="34"/>
        <v>1490.8977280554461</v>
      </c>
      <c r="I149" s="55">
        <f t="shared" si="28"/>
        <v>2473.6740388399367</v>
      </c>
      <c r="J149" s="54">
        <f t="shared" si="35"/>
        <v>117915.32279652165</v>
      </c>
      <c r="K149" s="11">
        <f t="shared" si="32"/>
        <v>2000</v>
      </c>
      <c r="L149" s="11">
        <f t="shared" si="36"/>
        <v>323.86635174632346</v>
      </c>
      <c r="M149" s="11">
        <f t="shared" si="37"/>
        <v>491.31384498550688</v>
      </c>
      <c r="N149" s="55">
        <f t="shared" si="38"/>
        <v>815.18019673183039</v>
      </c>
    </row>
    <row r="150" spans="1:14" x14ac:dyDescent="0.2">
      <c r="A150" s="49">
        <f>ROWS($A$11:A150)</f>
        <v>140</v>
      </c>
      <c r="B150" s="54">
        <f t="shared" si="26"/>
        <v>1280</v>
      </c>
      <c r="C150" s="11">
        <f t="shared" si="29"/>
        <v>282880</v>
      </c>
      <c r="D150" s="11">
        <f t="shared" si="30"/>
        <v>1178.6666666666667</v>
      </c>
      <c r="E150" s="55">
        <f t="shared" si="31"/>
        <v>2458.666666666667</v>
      </c>
      <c r="F150" s="54">
        <f t="shared" si="27"/>
        <v>986.87121207942619</v>
      </c>
      <c r="G150" s="11">
        <f t="shared" si="33"/>
        <v>356832.67842252256</v>
      </c>
      <c r="H150" s="11">
        <f t="shared" si="34"/>
        <v>1486.8028267605107</v>
      </c>
      <c r="I150" s="55">
        <f t="shared" si="28"/>
        <v>2473.6740388399367</v>
      </c>
      <c r="J150" s="54">
        <f t="shared" si="35"/>
        <v>115591.45644477532</v>
      </c>
      <c r="K150" s="11">
        <f t="shared" si="32"/>
        <v>2000</v>
      </c>
      <c r="L150" s="11">
        <f t="shared" si="36"/>
        <v>319.68451216961608</v>
      </c>
      <c r="M150" s="11">
        <f t="shared" si="37"/>
        <v>481.63106851989716</v>
      </c>
      <c r="N150" s="55">
        <f t="shared" si="38"/>
        <v>801.31558068951324</v>
      </c>
    </row>
    <row r="151" spans="1:14" x14ac:dyDescent="0.2">
      <c r="A151" s="49">
        <f>ROWS($A$11:A151)</f>
        <v>141</v>
      </c>
      <c r="B151" s="54">
        <f t="shared" si="26"/>
        <v>1280</v>
      </c>
      <c r="C151" s="11">
        <f t="shared" si="29"/>
        <v>281600</v>
      </c>
      <c r="D151" s="11">
        <f t="shared" si="30"/>
        <v>1173.3333333333333</v>
      </c>
      <c r="E151" s="55">
        <f t="shared" si="31"/>
        <v>2453.333333333333</v>
      </c>
      <c r="F151" s="54">
        <f t="shared" si="27"/>
        <v>990.98317546309045</v>
      </c>
      <c r="G151" s="11">
        <f t="shared" si="33"/>
        <v>355845.80721044313</v>
      </c>
      <c r="H151" s="11">
        <f t="shared" si="34"/>
        <v>1482.6908633768464</v>
      </c>
      <c r="I151" s="55">
        <f t="shared" si="28"/>
        <v>2473.6740388399367</v>
      </c>
      <c r="J151" s="54">
        <f t="shared" si="35"/>
        <v>113271.77193260571</v>
      </c>
      <c r="K151" s="11">
        <f t="shared" si="32"/>
        <v>2000</v>
      </c>
      <c r="L151" s="11">
        <f t="shared" si="36"/>
        <v>315.44679736445778</v>
      </c>
      <c r="M151" s="11">
        <f t="shared" si="37"/>
        <v>471.96571638585715</v>
      </c>
      <c r="N151" s="55">
        <f t="shared" si="38"/>
        <v>787.41251375031493</v>
      </c>
    </row>
    <row r="152" spans="1:14" x14ac:dyDescent="0.2">
      <c r="A152" s="49">
        <f>ROWS($A$11:A152)</f>
        <v>142</v>
      </c>
      <c r="B152" s="54">
        <f t="shared" si="26"/>
        <v>1280</v>
      </c>
      <c r="C152" s="11">
        <f t="shared" si="29"/>
        <v>280320</v>
      </c>
      <c r="D152" s="11">
        <f t="shared" si="30"/>
        <v>1168</v>
      </c>
      <c r="E152" s="55">
        <f t="shared" si="31"/>
        <v>2448</v>
      </c>
      <c r="F152" s="54">
        <f t="shared" si="27"/>
        <v>995.11227202751991</v>
      </c>
      <c r="G152" s="11">
        <f t="shared" si="33"/>
        <v>354854.82403498003</v>
      </c>
      <c r="H152" s="11">
        <f t="shared" si="34"/>
        <v>1478.5617668124169</v>
      </c>
      <c r="I152" s="55">
        <f t="shared" si="28"/>
        <v>2473.6740388399367</v>
      </c>
      <c r="J152" s="54">
        <f t="shared" si="35"/>
        <v>110956.32513524125</v>
      </c>
      <c r="K152" s="11">
        <f t="shared" si="32"/>
        <v>2000</v>
      </c>
      <c r="L152" s="11">
        <f t="shared" si="36"/>
        <v>311.1525990985823</v>
      </c>
      <c r="M152" s="11">
        <f t="shared" si="37"/>
        <v>462.3180213968385</v>
      </c>
      <c r="N152" s="55">
        <f t="shared" si="38"/>
        <v>773.4706204954208</v>
      </c>
    </row>
    <row r="153" spans="1:14" x14ac:dyDescent="0.2">
      <c r="A153" s="49">
        <f>ROWS($A$11:A153)</f>
        <v>143</v>
      </c>
      <c r="B153" s="54">
        <f t="shared" si="26"/>
        <v>1280</v>
      </c>
      <c r="C153" s="11">
        <f t="shared" si="29"/>
        <v>279040</v>
      </c>
      <c r="D153" s="11">
        <f t="shared" si="30"/>
        <v>1162.6666666666667</v>
      </c>
      <c r="E153" s="55">
        <f t="shared" si="31"/>
        <v>2442.666666666667</v>
      </c>
      <c r="F153" s="54">
        <f t="shared" si="27"/>
        <v>999.25857316096779</v>
      </c>
      <c r="G153" s="11">
        <f t="shared" si="33"/>
        <v>353859.7117629525</v>
      </c>
      <c r="H153" s="11">
        <f t="shared" si="34"/>
        <v>1474.4154656789688</v>
      </c>
      <c r="I153" s="55">
        <f t="shared" si="28"/>
        <v>2473.6740388399367</v>
      </c>
      <c r="J153" s="54">
        <f t="shared" si="35"/>
        <v>108645.17253614267</v>
      </c>
      <c r="K153" s="11">
        <f t="shared" si="32"/>
        <v>2000</v>
      </c>
      <c r="L153" s="11">
        <f t="shared" si="36"/>
        <v>306.80130142088501</v>
      </c>
      <c r="M153" s="11">
        <f t="shared" si="37"/>
        <v>452.68821890059445</v>
      </c>
      <c r="N153" s="55">
        <f t="shared" si="38"/>
        <v>759.4895203214794</v>
      </c>
    </row>
    <row r="154" spans="1:14" x14ac:dyDescent="0.2">
      <c r="A154" s="49">
        <f>ROWS($A$11:A154)</f>
        <v>144</v>
      </c>
      <c r="B154" s="54">
        <f t="shared" si="26"/>
        <v>1280</v>
      </c>
      <c r="C154" s="11">
        <f t="shared" si="29"/>
        <v>277760</v>
      </c>
      <c r="D154" s="11">
        <f t="shared" si="30"/>
        <v>1157.3333333333333</v>
      </c>
      <c r="E154" s="55">
        <f t="shared" si="31"/>
        <v>2437.333333333333</v>
      </c>
      <c r="F154" s="54">
        <f t="shared" si="27"/>
        <v>1003.4221505491387</v>
      </c>
      <c r="G154" s="11">
        <f t="shared" si="33"/>
        <v>352860.45318979153</v>
      </c>
      <c r="H154" s="11">
        <f t="shared" si="34"/>
        <v>1470.251888290798</v>
      </c>
      <c r="I154" s="55">
        <f t="shared" si="28"/>
        <v>2473.6740388399367</v>
      </c>
      <c r="J154" s="54">
        <f t="shared" si="35"/>
        <v>106338.37123472178</v>
      </c>
      <c r="K154" s="11">
        <f t="shared" si="32"/>
        <v>2000</v>
      </c>
      <c r="L154" s="11">
        <f t="shared" si="36"/>
        <v>302.39228053376007</v>
      </c>
      <c r="M154" s="11">
        <f t="shared" si="37"/>
        <v>443.07654681134073</v>
      </c>
      <c r="N154" s="55">
        <f t="shared" si="38"/>
        <v>745.46882734510086</v>
      </c>
    </row>
    <row r="155" spans="1:14" x14ac:dyDescent="0.2">
      <c r="A155" s="49">
        <f>ROWS($A$11:A155)</f>
        <v>145</v>
      </c>
      <c r="B155" s="54">
        <f t="shared" si="26"/>
        <v>1280</v>
      </c>
      <c r="C155" s="11">
        <f t="shared" si="29"/>
        <v>276480</v>
      </c>
      <c r="D155" s="11">
        <f t="shared" si="30"/>
        <v>1152</v>
      </c>
      <c r="E155" s="55">
        <f t="shared" si="31"/>
        <v>2432</v>
      </c>
      <c r="F155" s="54">
        <f t="shared" si="27"/>
        <v>1007.6030761764266</v>
      </c>
      <c r="G155" s="11">
        <f t="shared" si="33"/>
        <v>351857.0310392424</v>
      </c>
      <c r="H155" s="11">
        <f t="shared" si="34"/>
        <v>1466.07096266351</v>
      </c>
      <c r="I155" s="55">
        <f t="shared" si="28"/>
        <v>2473.6740388399367</v>
      </c>
      <c r="J155" s="54">
        <f t="shared" si="35"/>
        <v>104035.97895418802</v>
      </c>
      <c r="K155" s="11">
        <f t="shared" si="32"/>
        <v>2000</v>
      </c>
      <c r="L155" s="11">
        <f t="shared" si="36"/>
        <v>297.92490466269675</v>
      </c>
      <c r="M155" s="11">
        <f t="shared" si="37"/>
        <v>433.48324564245013</v>
      </c>
      <c r="N155" s="55">
        <f t="shared" si="38"/>
        <v>731.40815030514682</v>
      </c>
    </row>
    <row r="156" spans="1:14" x14ac:dyDescent="0.2">
      <c r="A156" s="49">
        <f>ROWS($A$11:A156)</f>
        <v>146</v>
      </c>
      <c r="B156" s="54">
        <f t="shared" si="26"/>
        <v>1280</v>
      </c>
      <c r="C156" s="11">
        <f t="shared" si="29"/>
        <v>275200</v>
      </c>
      <c r="D156" s="11">
        <f t="shared" si="30"/>
        <v>1146.6666666666667</v>
      </c>
      <c r="E156" s="55">
        <f t="shared" si="31"/>
        <v>2426.666666666667</v>
      </c>
      <c r="F156" s="54">
        <f t="shared" si="27"/>
        <v>1011.8014223271617</v>
      </c>
      <c r="G156" s="11">
        <f t="shared" si="33"/>
        <v>350849.42796306597</v>
      </c>
      <c r="H156" s="11">
        <f t="shared" si="34"/>
        <v>1461.8726165127748</v>
      </c>
      <c r="I156" s="55">
        <f t="shared" si="28"/>
        <v>2473.6740388399367</v>
      </c>
      <c r="J156" s="54">
        <f t="shared" si="35"/>
        <v>101738.05404952532</v>
      </c>
      <c r="K156" s="11">
        <f t="shared" si="32"/>
        <v>2000</v>
      </c>
      <c r="L156" s="11">
        <f t="shared" si="36"/>
        <v>293.39853392305866</v>
      </c>
      <c r="M156" s="11">
        <f t="shared" si="37"/>
        <v>423.90855853968884</v>
      </c>
      <c r="N156" s="55">
        <f t="shared" si="38"/>
        <v>717.30709246274751</v>
      </c>
    </row>
    <row r="157" spans="1:14" x14ac:dyDescent="0.2">
      <c r="A157" s="49">
        <f>ROWS($A$11:A157)</f>
        <v>147</v>
      </c>
      <c r="B157" s="54">
        <f t="shared" si="26"/>
        <v>1280</v>
      </c>
      <c r="C157" s="11">
        <f t="shared" si="29"/>
        <v>273920</v>
      </c>
      <c r="D157" s="11">
        <f t="shared" si="30"/>
        <v>1141.3333333333333</v>
      </c>
      <c r="E157" s="55">
        <f t="shared" si="31"/>
        <v>2421.333333333333</v>
      </c>
      <c r="F157" s="54">
        <f t="shared" si="27"/>
        <v>1016.0172615868582</v>
      </c>
      <c r="G157" s="11">
        <f t="shared" si="33"/>
        <v>349837.6265407388</v>
      </c>
      <c r="H157" s="11">
        <f t="shared" si="34"/>
        <v>1457.6567772530782</v>
      </c>
      <c r="I157" s="55">
        <f t="shared" si="28"/>
        <v>2473.6740388399367</v>
      </c>
      <c r="J157" s="54">
        <f t="shared" si="35"/>
        <v>99444.655515602266</v>
      </c>
      <c r="K157" s="11">
        <f t="shared" si="32"/>
        <v>2000</v>
      </c>
      <c r="L157" s="11">
        <f t="shared" si="36"/>
        <v>288.81252018397385</v>
      </c>
      <c r="M157" s="11">
        <f t="shared" si="37"/>
        <v>414.35273131500935</v>
      </c>
      <c r="N157" s="55">
        <f t="shared" si="38"/>
        <v>703.16525149898325</v>
      </c>
    </row>
    <row r="158" spans="1:14" x14ac:dyDescent="0.2">
      <c r="A158" s="49">
        <f>ROWS($A$11:A158)</f>
        <v>148</v>
      </c>
      <c r="B158" s="54">
        <f t="shared" si="26"/>
        <v>1280</v>
      </c>
      <c r="C158" s="11">
        <f t="shared" si="29"/>
        <v>272640</v>
      </c>
      <c r="D158" s="11">
        <f t="shared" si="30"/>
        <v>1136</v>
      </c>
      <c r="E158" s="55">
        <f t="shared" si="31"/>
        <v>2416</v>
      </c>
      <c r="F158" s="54">
        <f t="shared" si="27"/>
        <v>1020.2506668434702</v>
      </c>
      <c r="G158" s="11">
        <f t="shared" si="33"/>
        <v>348821.60927915195</v>
      </c>
      <c r="H158" s="11">
        <f t="shared" si="34"/>
        <v>1453.4233719964666</v>
      </c>
      <c r="I158" s="55">
        <f t="shared" si="28"/>
        <v>2473.6740388399367</v>
      </c>
      <c r="J158" s="54">
        <f t="shared" si="35"/>
        <v>97155.842995418294</v>
      </c>
      <c r="K158" s="11">
        <f t="shared" si="32"/>
        <v>2000</v>
      </c>
      <c r="L158" s="11">
        <f t="shared" si="36"/>
        <v>284.16620692925432</v>
      </c>
      <c r="M158" s="11">
        <f t="shared" si="37"/>
        <v>404.81601248090954</v>
      </c>
      <c r="N158" s="55">
        <f t="shared" si="38"/>
        <v>688.98221941016391</v>
      </c>
    </row>
    <row r="159" spans="1:14" x14ac:dyDescent="0.2">
      <c r="A159" s="49">
        <f>ROWS($A$11:A159)</f>
        <v>149</v>
      </c>
      <c r="B159" s="54">
        <f t="shared" si="26"/>
        <v>1280</v>
      </c>
      <c r="C159" s="11">
        <f t="shared" si="29"/>
        <v>271360</v>
      </c>
      <c r="D159" s="11">
        <f t="shared" si="30"/>
        <v>1130.6666666666667</v>
      </c>
      <c r="E159" s="55">
        <f t="shared" si="31"/>
        <v>2410.666666666667</v>
      </c>
      <c r="F159" s="54">
        <f t="shared" si="27"/>
        <v>1024.5017112886512</v>
      </c>
      <c r="G159" s="11">
        <f t="shared" si="33"/>
        <v>347801.35861230845</v>
      </c>
      <c r="H159" s="11">
        <f t="shared" si="34"/>
        <v>1449.1723275512852</v>
      </c>
      <c r="I159" s="55">
        <f t="shared" si="28"/>
        <v>2473.6740388399367</v>
      </c>
      <c r="J159" s="54">
        <f t="shared" si="35"/>
        <v>94871.676788489043</v>
      </c>
      <c r="K159" s="11">
        <f t="shared" si="32"/>
        <v>2000</v>
      </c>
      <c r="L159" s="11">
        <f t="shared" si="36"/>
        <v>279.45892911526738</v>
      </c>
      <c r="M159" s="11">
        <f t="shared" si="37"/>
        <v>395.29865328537102</v>
      </c>
      <c r="N159" s="55">
        <f t="shared" si="38"/>
        <v>674.7575824006384</v>
      </c>
    </row>
    <row r="160" spans="1:14" x14ac:dyDescent="0.2">
      <c r="A160" s="49">
        <f>ROWS($A$11:A160)</f>
        <v>150</v>
      </c>
      <c r="B160" s="54">
        <f t="shared" si="26"/>
        <v>1280</v>
      </c>
      <c r="C160" s="11">
        <f t="shared" si="29"/>
        <v>270080</v>
      </c>
      <c r="D160" s="11">
        <f t="shared" si="30"/>
        <v>1125.3333333333333</v>
      </c>
      <c r="E160" s="55">
        <f t="shared" si="31"/>
        <v>2405.333333333333</v>
      </c>
      <c r="F160" s="54">
        <f t="shared" si="27"/>
        <v>1028.7704684190207</v>
      </c>
      <c r="G160" s="11">
        <f t="shared" si="33"/>
        <v>346776.85690101981</v>
      </c>
      <c r="H160" s="11">
        <f t="shared" si="34"/>
        <v>1444.9035704209161</v>
      </c>
      <c r="I160" s="55">
        <f t="shared" si="28"/>
        <v>2473.6740388399367</v>
      </c>
      <c r="J160" s="54">
        <f t="shared" si="35"/>
        <v>92592.217859373777</v>
      </c>
      <c r="K160" s="11">
        <f t="shared" si="32"/>
        <v>2000</v>
      </c>
      <c r="L160" s="11">
        <f t="shared" si="36"/>
        <v>274.69001302567551</v>
      </c>
      <c r="M160" s="11">
        <f t="shared" si="37"/>
        <v>385.80090774739068</v>
      </c>
      <c r="N160" s="55">
        <f t="shared" si="38"/>
        <v>660.49092077306614</v>
      </c>
    </row>
    <row r="161" spans="1:14" x14ac:dyDescent="0.2">
      <c r="A161" s="49">
        <f>ROWS($A$11:A161)</f>
        <v>151</v>
      </c>
      <c r="B161" s="54">
        <f t="shared" si="26"/>
        <v>1280</v>
      </c>
      <c r="C161" s="11">
        <f t="shared" si="29"/>
        <v>268800</v>
      </c>
      <c r="D161" s="11">
        <f t="shared" si="30"/>
        <v>1120</v>
      </c>
      <c r="E161" s="55">
        <f t="shared" si="31"/>
        <v>2400</v>
      </c>
      <c r="F161" s="54">
        <f t="shared" si="27"/>
        <v>1033.0570120374334</v>
      </c>
      <c r="G161" s="11">
        <f t="shared" si="33"/>
        <v>345748.0864326008</v>
      </c>
      <c r="H161" s="11">
        <f t="shared" si="34"/>
        <v>1440.6170268025035</v>
      </c>
      <c r="I161" s="55">
        <f t="shared" si="28"/>
        <v>2473.6740388399367</v>
      </c>
      <c r="J161" s="54">
        <f t="shared" si="35"/>
        <v>90317.527846348108</v>
      </c>
      <c r="K161" s="11">
        <f t="shared" si="32"/>
        <v>2000</v>
      </c>
      <c r="L161" s="11">
        <f t="shared" si="36"/>
        <v>269.85877612295712</v>
      </c>
      <c r="M161" s="11">
        <f t="shared" si="37"/>
        <v>376.32303269311711</v>
      </c>
      <c r="N161" s="55">
        <f t="shared" si="38"/>
        <v>646.18180881607418</v>
      </c>
    </row>
    <row r="162" spans="1:14" x14ac:dyDescent="0.2">
      <c r="A162" s="49">
        <f>ROWS($A$11:A162)</f>
        <v>152</v>
      </c>
      <c r="B162" s="54">
        <f t="shared" si="26"/>
        <v>1280</v>
      </c>
      <c r="C162" s="11">
        <f t="shared" si="29"/>
        <v>267520</v>
      </c>
      <c r="D162" s="11">
        <f t="shared" si="30"/>
        <v>1114.6666666666667</v>
      </c>
      <c r="E162" s="55">
        <f t="shared" si="31"/>
        <v>2394.666666666667</v>
      </c>
      <c r="F162" s="54">
        <f t="shared" si="27"/>
        <v>1037.361416254256</v>
      </c>
      <c r="G162" s="11">
        <f t="shared" si="33"/>
        <v>344715.02942056337</v>
      </c>
      <c r="H162" s="11">
        <f t="shared" si="34"/>
        <v>1436.3126225856806</v>
      </c>
      <c r="I162" s="55">
        <f t="shared" si="28"/>
        <v>2473.6740388399367</v>
      </c>
      <c r="J162" s="54">
        <f t="shared" si="35"/>
        <v>88047.669070225151</v>
      </c>
      <c r="K162" s="11">
        <f t="shared" si="32"/>
        <v>2000</v>
      </c>
      <c r="L162" s="11">
        <f t="shared" si="36"/>
        <v>264.96452689662226</v>
      </c>
      <c r="M162" s="11">
        <f t="shared" si="37"/>
        <v>366.86528779260482</v>
      </c>
      <c r="N162" s="55">
        <f t="shared" si="38"/>
        <v>631.82981468922708</v>
      </c>
    </row>
    <row r="163" spans="1:14" x14ac:dyDescent="0.2">
      <c r="A163" s="49">
        <f>ROWS($A$11:A163)</f>
        <v>153</v>
      </c>
      <c r="B163" s="54">
        <f t="shared" si="26"/>
        <v>1280</v>
      </c>
      <c r="C163" s="11">
        <f t="shared" si="29"/>
        <v>266240</v>
      </c>
      <c r="D163" s="11">
        <f t="shared" si="30"/>
        <v>1109.3333333333333</v>
      </c>
      <c r="E163" s="55">
        <f t="shared" si="31"/>
        <v>2389.333333333333</v>
      </c>
      <c r="F163" s="54">
        <f t="shared" si="27"/>
        <v>1041.6837554886488</v>
      </c>
      <c r="G163" s="11">
        <f t="shared" si="33"/>
        <v>343677.66800430912</v>
      </c>
      <c r="H163" s="11">
        <f t="shared" si="34"/>
        <v>1431.9902833512881</v>
      </c>
      <c r="I163" s="55">
        <f t="shared" si="28"/>
        <v>2473.6740388399367</v>
      </c>
      <c r="J163" s="54">
        <f t="shared" si="35"/>
        <v>85782.704543328524</v>
      </c>
      <c r="K163" s="11">
        <f t="shared" si="32"/>
        <v>2000</v>
      </c>
      <c r="L163" s="11">
        <f t="shared" si="36"/>
        <v>260.00656470803096</v>
      </c>
      <c r="M163" s="11">
        <f t="shared" si="37"/>
        <v>357.42793559720218</v>
      </c>
      <c r="N163" s="55">
        <f t="shared" si="38"/>
        <v>617.43450030523309</v>
      </c>
    </row>
    <row r="164" spans="1:14" x14ac:dyDescent="0.2">
      <c r="A164" s="49">
        <f>ROWS($A$11:A164)</f>
        <v>154</v>
      </c>
      <c r="B164" s="54">
        <f t="shared" si="26"/>
        <v>1280</v>
      </c>
      <c r="C164" s="11">
        <f t="shared" si="29"/>
        <v>264960</v>
      </c>
      <c r="D164" s="11">
        <f t="shared" si="30"/>
        <v>1104</v>
      </c>
      <c r="E164" s="55">
        <f t="shared" si="31"/>
        <v>2384</v>
      </c>
      <c r="F164" s="54">
        <f t="shared" si="27"/>
        <v>1046.0241044698514</v>
      </c>
      <c r="G164" s="11">
        <f t="shared" si="33"/>
        <v>342635.98424882046</v>
      </c>
      <c r="H164" s="11">
        <f t="shared" si="34"/>
        <v>1427.6499343700852</v>
      </c>
      <c r="I164" s="55">
        <f t="shared" si="28"/>
        <v>2473.6740388399367</v>
      </c>
      <c r="J164" s="54">
        <f t="shared" si="35"/>
        <v>83522.69797862049</v>
      </c>
      <c r="K164" s="11">
        <f t="shared" si="32"/>
        <v>2000</v>
      </c>
      <c r="L164" s="11">
        <f t="shared" si="36"/>
        <v>254.9841796317198</v>
      </c>
      <c r="M164" s="11">
        <f t="shared" si="37"/>
        <v>348.01124157758539</v>
      </c>
      <c r="N164" s="55">
        <f t="shared" si="38"/>
        <v>602.99542120930516</v>
      </c>
    </row>
    <row r="165" spans="1:14" x14ac:dyDescent="0.2">
      <c r="A165" s="49">
        <f>ROWS($A$11:A165)</f>
        <v>155</v>
      </c>
      <c r="B165" s="54">
        <f t="shared" si="26"/>
        <v>1280</v>
      </c>
      <c r="C165" s="11">
        <f t="shared" si="29"/>
        <v>263680</v>
      </c>
      <c r="D165" s="11">
        <f t="shared" si="30"/>
        <v>1098.6666666666667</v>
      </c>
      <c r="E165" s="55">
        <f t="shared" si="31"/>
        <v>2378.666666666667</v>
      </c>
      <c r="F165" s="54">
        <f t="shared" si="27"/>
        <v>1050.3825382384757</v>
      </c>
      <c r="G165" s="11">
        <f t="shared" si="33"/>
        <v>341589.9601443506</v>
      </c>
      <c r="H165" s="11">
        <f t="shared" si="34"/>
        <v>1423.2915006014609</v>
      </c>
      <c r="I165" s="55">
        <f t="shared" si="28"/>
        <v>2473.6740388399367</v>
      </c>
      <c r="J165" s="54">
        <f t="shared" si="35"/>
        <v>81267.713798988771</v>
      </c>
      <c r="K165" s="11">
        <f t="shared" si="32"/>
        <v>2000</v>
      </c>
      <c r="L165" s="11">
        <f t="shared" si="36"/>
        <v>249.89665229313849</v>
      </c>
      <c r="M165" s="11">
        <f t="shared" si="37"/>
        <v>338.61547416245321</v>
      </c>
      <c r="N165" s="55">
        <f t="shared" si="38"/>
        <v>588.51212645559167</v>
      </c>
    </row>
    <row r="166" spans="1:14" x14ac:dyDescent="0.2">
      <c r="A166" s="49">
        <f>ROWS($A$11:A166)</f>
        <v>156</v>
      </c>
      <c r="B166" s="54">
        <f t="shared" si="26"/>
        <v>1280</v>
      </c>
      <c r="C166" s="11">
        <f t="shared" si="29"/>
        <v>262400</v>
      </c>
      <c r="D166" s="11">
        <f t="shared" si="30"/>
        <v>1093.3333333333333</v>
      </c>
      <c r="E166" s="55">
        <f t="shared" si="31"/>
        <v>2373.333333333333</v>
      </c>
      <c r="F166" s="54">
        <f t="shared" si="27"/>
        <v>1054.7591321478028</v>
      </c>
      <c r="G166" s="11">
        <f t="shared" si="33"/>
        <v>340539.57760611211</v>
      </c>
      <c r="H166" s="11">
        <f t="shared" si="34"/>
        <v>1418.9149066921339</v>
      </c>
      <c r="I166" s="55">
        <f t="shared" si="28"/>
        <v>2473.6740388399367</v>
      </c>
      <c r="J166" s="54">
        <f t="shared" si="35"/>
        <v>79017.817146695626</v>
      </c>
      <c r="K166" s="11">
        <f t="shared" si="32"/>
        <v>2000</v>
      </c>
      <c r="L166" s="11">
        <f t="shared" si="36"/>
        <v>244.74325370269835</v>
      </c>
      <c r="M166" s="11">
        <f t="shared" si="37"/>
        <v>329.24090477789844</v>
      </c>
      <c r="N166" s="55">
        <f t="shared" si="38"/>
        <v>573.98415848059676</v>
      </c>
    </row>
    <row r="167" spans="1:14" x14ac:dyDescent="0.2">
      <c r="A167" s="49">
        <f>ROWS($A$11:A167)</f>
        <v>157</v>
      </c>
      <c r="B167" s="54">
        <f t="shared" si="26"/>
        <v>1280</v>
      </c>
      <c r="C167" s="11">
        <f t="shared" si="29"/>
        <v>261120</v>
      </c>
      <c r="D167" s="11">
        <f t="shared" si="30"/>
        <v>1088</v>
      </c>
      <c r="E167" s="55">
        <f t="shared" si="31"/>
        <v>2368</v>
      </c>
      <c r="F167" s="54">
        <f t="shared" si="27"/>
        <v>1059.1539618650852</v>
      </c>
      <c r="G167" s="11">
        <f t="shared" si="33"/>
        <v>339484.81847396429</v>
      </c>
      <c r="H167" s="11">
        <f t="shared" si="34"/>
        <v>1414.5200769748515</v>
      </c>
      <c r="I167" s="55">
        <f t="shared" si="28"/>
        <v>2473.6740388399367</v>
      </c>
      <c r="J167" s="54">
        <f t="shared" si="35"/>
        <v>76773.073892992921</v>
      </c>
      <c r="K167" s="11">
        <f t="shared" si="32"/>
        <v>2000</v>
      </c>
      <c r="L167" s="11">
        <f t="shared" si="36"/>
        <v>239.52324508602592</v>
      </c>
      <c r="M167" s="11">
        <f t="shared" si="37"/>
        <v>319.8878078874705</v>
      </c>
      <c r="N167" s="55">
        <f t="shared" si="38"/>
        <v>559.41105297349645</v>
      </c>
    </row>
    <row r="168" spans="1:14" x14ac:dyDescent="0.2">
      <c r="A168" s="49">
        <f>ROWS($A$11:A168)</f>
        <v>158</v>
      </c>
      <c r="B168" s="54">
        <f t="shared" si="26"/>
        <v>1280</v>
      </c>
      <c r="C168" s="11">
        <f t="shared" si="29"/>
        <v>259840</v>
      </c>
      <c r="D168" s="11">
        <f t="shared" si="30"/>
        <v>1082.6666666666667</v>
      </c>
      <c r="E168" s="55">
        <f t="shared" si="31"/>
        <v>2362.666666666667</v>
      </c>
      <c r="F168" s="54">
        <f t="shared" si="27"/>
        <v>1063.5671033728563</v>
      </c>
      <c r="G168" s="11">
        <f t="shared" si="33"/>
        <v>338425.66451209923</v>
      </c>
      <c r="H168" s="11">
        <f t="shared" si="34"/>
        <v>1410.1069354670801</v>
      </c>
      <c r="I168" s="55">
        <f t="shared" si="28"/>
        <v>2473.6740388399367</v>
      </c>
      <c r="J168" s="54">
        <f t="shared" si="35"/>
        <v>74533.550647906901</v>
      </c>
      <c r="K168" s="11">
        <f t="shared" si="32"/>
        <v>2000</v>
      </c>
      <c r="L168" s="11">
        <f t="shared" si="36"/>
        <v>234.23587771031569</v>
      </c>
      <c r="M168" s="11">
        <f t="shared" si="37"/>
        <v>310.55646103294544</v>
      </c>
      <c r="N168" s="55">
        <f t="shared" si="38"/>
        <v>544.7923387432611</v>
      </c>
    </row>
    <row r="169" spans="1:14" x14ac:dyDescent="0.2">
      <c r="A169" s="49">
        <f>ROWS($A$11:A169)</f>
        <v>159</v>
      </c>
      <c r="B169" s="54">
        <f t="shared" si="26"/>
        <v>1280</v>
      </c>
      <c r="C169" s="11">
        <f t="shared" si="29"/>
        <v>258560</v>
      </c>
      <c r="D169" s="11">
        <f t="shared" si="30"/>
        <v>1077.3333333333333</v>
      </c>
      <c r="E169" s="55">
        <f t="shared" si="31"/>
        <v>2357.333333333333</v>
      </c>
      <c r="F169" s="54">
        <f t="shared" si="27"/>
        <v>1067.9986329702433</v>
      </c>
      <c r="G169" s="11">
        <f t="shared" si="33"/>
        <v>337362.0974087264</v>
      </c>
      <c r="H169" s="11">
        <f t="shared" si="34"/>
        <v>1405.6754058696933</v>
      </c>
      <c r="I169" s="55">
        <f t="shared" si="28"/>
        <v>2473.6740388399367</v>
      </c>
      <c r="J169" s="54">
        <f t="shared" si="35"/>
        <v>72299.314770196579</v>
      </c>
      <c r="K169" s="11">
        <f t="shared" si="32"/>
        <v>2000</v>
      </c>
      <c r="L169" s="11">
        <f t="shared" si="36"/>
        <v>228.88039270667034</v>
      </c>
      <c r="M169" s="11">
        <f t="shared" si="37"/>
        <v>301.24714487581906</v>
      </c>
      <c r="N169" s="55">
        <f t="shared" si="38"/>
        <v>530.12753758248937</v>
      </c>
    </row>
    <row r="170" spans="1:14" x14ac:dyDescent="0.2">
      <c r="A170" s="49">
        <f>ROWS($A$11:A170)</f>
        <v>160</v>
      </c>
      <c r="B170" s="54">
        <f t="shared" si="26"/>
        <v>1280</v>
      </c>
      <c r="C170" s="11">
        <f t="shared" si="29"/>
        <v>257280</v>
      </c>
      <c r="D170" s="11">
        <f t="shared" si="30"/>
        <v>1072</v>
      </c>
      <c r="E170" s="55">
        <f t="shared" si="31"/>
        <v>2352</v>
      </c>
      <c r="F170" s="54">
        <f t="shared" si="27"/>
        <v>1072.4486272742861</v>
      </c>
      <c r="G170" s="11">
        <f t="shared" si="33"/>
        <v>336294.09877575614</v>
      </c>
      <c r="H170" s="11">
        <f t="shared" si="34"/>
        <v>1401.2254115656506</v>
      </c>
      <c r="I170" s="55">
        <f t="shared" si="28"/>
        <v>2473.6740388399367</v>
      </c>
      <c r="J170" s="54">
        <f t="shared" si="35"/>
        <v>70070.434377489903</v>
      </c>
      <c r="K170" s="11">
        <f t="shared" si="32"/>
        <v>2000</v>
      </c>
      <c r="L170" s="11">
        <f t="shared" si="36"/>
        <v>223.45602088831362</v>
      </c>
      <c r="M170" s="11">
        <f t="shared" si="37"/>
        <v>291.96014323954125</v>
      </c>
      <c r="N170" s="55">
        <f t="shared" si="38"/>
        <v>515.41616412785493</v>
      </c>
    </row>
    <row r="171" spans="1:14" x14ac:dyDescent="0.2">
      <c r="A171" s="49">
        <f>ROWS($A$11:A171)</f>
        <v>161</v>
      </c>
      <c r="B171" s="54">
        <f t="shared" si="26"/>
        <v>1280</v>
      </c>
      <c r="C171" s="11">
        <f t="shared" si="29"/>
        <v>256000</v>
      </c>
      <c r="D171" s="11">
        <f t="shared" si="30"/>
        <v>1066.6666666666667</v>
      </c>
      <c r="E171" s="55">
        <f t="shared" si="31"/>
        <v>2346.666666666667</v>
      </c>
      <c r="F171" s="54">
        <f t="shared" si="27"/>
        <v>1076.9171632212622</v>
      </c>
      <c r="G171" s="11">
        <f t="shared" si="33"/>
        <v>335221.65014848183</v>
      </c>
      <c r="H171" s="11">
        <f t="shared" si="34"/>
        <v>1396.7568756186745</v>
      </c>
      <c r="I171" s="55">
        <f t="shared" si="28"/>
        <v>2473.6740388399367</v>
      </c>
      <c r="J171" s="54">
        <f t="shared" si="35"/>
        <v>67846.978356601583</v>
      </c>
      <c r="K171" s="11">
        <f t="shared" si="32"/>
        <v>2000</v>
      </c>
      <c r="L171" s="11">
        <f t="shared" si="36"/>
        <v>217.9619825645579</v>
      </c>
      <c r="M171" s="11">
        <f t="shared" si="37"/>
        <v>282.69574315250657</v>
      </c>
      <c r="N171" s="55">
        <f t="shared" si="38"/>
        <v>500.65772571706447</v>
      </c>
    </row>
    <row r="172" spans="1:14" x14ac:dyDescent="0.2">
      <c r="A172" s="49">
        <f>ROWS($A$11:A172)</f>
        <v>162</v>
      </c>
      <c r="B172" s="54">
        <f t="shared" si="26"/>
        <v>1280</v>
      </c>
      <c r="C172" s="11">
        <f t="shared" si="29"/>
        <v>254720</v>
      </c>
      <c r="D172" s="11">
        <f t="shared" si="30"/>
        <v>1061.3333333333333</v>
      </c>
      <c r="E172" s="55">
        <f t="shared" si="31"/>
        <v>2341.333333333333</v>
      </c>
      <c r="F172" s="54">
        <f t="shared" si="27"/>
        <v>1081.4043180680173</v>
      </c>
      <c r="G172" s="11">
        <f t="shared" si="33"/>
        <v>334144.73298526055</v>
      </c>
      <c r="H172" s="11">
        <f t="shared" si="34"/>
        <v>1392.2697207719191</v>
      </c>
      <c r="I172" s="55">
        <f t="shared" si="28"/>
        <v>2473.6740388399367</v>
      </c>
      <c r="J172" s="54">
        <f t="shared" si="35"/>
        <v>65629.016374037019</v>
      </c>
      <c r="K172" s="11">
        <f t="shared" si="32"/>
        <v>2000</v>
      </c>
      <c r="L172" s="11">
        <f t="shared" si="36"/>
        <v>212.39748735040169</v>
      </c>
      <c r="M172" s="11">
        <f t="shared" si="37"/>
        <v>273.45423489182093</v>
      </c>
      <c r="N172" s="55">
        <f t="shared" si="38"/>
        <v>485.85172224222265</v>
      </c>
    </row>
    <row r="173" spans="1:14" x14ac:dyDescent="0.2">
      <c r="A173" s="49">
        <f>ROWS($A$11:A173)</f>
        <v>163</v>
      </c>
      <c r="B173" s="54">
        <f t="shared" si="26"/>
        <v>1280</v>
      </c>
      <c r="C173" s="11">
        <f t="shared" si="29"/>
        <v>253440</v>
      </c>
      <c r="D173" s="11">
        <f t="shared" si="30"/>
        <v>1056</v>
      </c>
      <c r="E173" s="55">
        <f t="shared" si="31"/>
        <v>2336</v>
      </c>
      <c r="F173" s="54">
        <f t="shared" si="27"/>
        <v>1085.910169393301</v>
      </c>
      <c r="G173" s="11">
        <f t="shared" si="33"/>
        <v>333063.32866719255</v>
      </c>
      <c r="H173" s="11">
        <f t="shared" si="34"/>
        <v>1387.7638694466357</v>
      </c>
      <c r="I173" s="55">
        <f t="shared" si="28"/>
        <v>2473.6740388399367</v>
      </c>
      <c r="J173" s="54">
        <f t="shared" si="35"/>
        <v>63416.618886686614</v>
      </c>
      <c r="K173" s="11">
        <f t="shared" si="32"/>
        <v>2000</v>
      </c>
      <c r="L173" s="11">
        <f t="shared" si="36"/>
        <v>206.76173397163186</v>
      </c>
      <c r="M173" s="11">
        <f t="shared" si="37"/>
        <v>264.23591202786088</v>
      </c>
      <c r="N173" s="55">
        <f t="shared" si="38"/>
        <v>470.99764599949276</v>
      </c>
    </row>
    <row r="174" spans="1:14" x14ac:dyDescent="0.2">
      <c r="A174" s="49">
        <f>ROWS($A$11:A174)</f>
        <v>164</v>
      </c>
      <c r="B174" s="54">
        <f t="shared" si="26"/>
        <v>1280</v>
      </c>
      <c r="C174" s="11">
        <f t="shared" si="29"/>
        <v>252160</v>
      </c>
      <c r="D174" s="11">
        <f t="shared" si="30"/>
        <v>1050.6666666666667</v>
      </c>
      <c r="E174" s="55">
        <f t="shared" si="31"/>
        <v>2330.666666666667</v>
      </c>
      <c r="F174" s="54">
        <f t="shared" si="27"/>
        <v>1090.4347950991064</v>
      </c>
      <c r="G174" s="11">
        <f t="shared" si="33"/>
        <v>331977.41849779926</v>
      </c>
      <c r="H174" s="11">
        <f t="shared" si="34"/>
        <v>1383.2392437408305</v>
      </c>
      <c r="I174" s="55">
        <f t="shared" si="28"/>
        <v>2473.6740388399367</v>
      </c>
      <c r="J174" s="54">
        <f t="shared" si="35"/>
        <v>61209.857152714983</v>
      </c>
      <c r="K174" s="11">
        <f t="shared" si="32"/>
        <v>2000</v>
      </c>
      <c r="L174" s="11">
        <f t="shared" si="36"/>
        <v>201.05391006529794</v>
      </c>
      <c r="M174" s="11">
        <f t="shared" si="37"/>
        <v>255.04107146964577</v>
      </c>
      <c r="N174" s="55">
        <f t="shared" si="38"/>
        <v>456.09498153494371</v>
      </c>
    </row>
    <row r="175" spans="1:14" x14ac:dyDescent="0.2">
      <c r="A175" s="49">
        <f>ROWS($A$11:A175)</f>
        <v>165</v>
      </c>
      <c r="B175" s="54">
        <f t="shared" si="26"/>
        <v>1280</v>
      </c>
      <c r="C175" s="11">
        <f t="shared" si="29"/>
        <v>250880</v>
      </c>
      <c r="D175" s="11">
        <f t="shared" si="30"/>
        <v>1045.3333333333333</v>
      </c>
      <c r="E175" s="55">
        <f t="shared" si="31"/>
        <v>2325.333333333333</v>
      </c>
      <c r="F175" s="54">
        <f t="shared" si="27"/>
        <v>1094.9782734120192</v>
      </c>
      <c r="G175" s="11">
        <f t="shared" si="33"/>
        <v>330886.98370270018</v>
      </c>
      <c r="H175" s="11">
        <f t="shared" si="34"/>
        <v>1378.6957654279174</v>
      </c>
      <c r="I175" s="55">
        <f t="shared" si="28"/>
        <v>2473.6740388399367</v>
      </c>
      <c r="J175" s="54">
        <f t="shared" si="35"/>
        <v>59008.803242649687</v>
      </c>
      <c r="K175" s="11">
        <f t="shared" si="32"/>
        <v>2000</v>
      </c>
      <c r="L175" s="11">
        <f t="shared" si="36"/>
        <v>195.27319197542323</v>
      </c>
      <c r="M175" s="11">
        <f t="shared" si="37"/>
        <v>245.87001351104036</v>
      </c>
      <c r="N175" s="55">
        <f t="shared" si="38"/>
        <v>441.14320548646356</v>
      </c>
    </row>
    <row r="176" spans="1:14" x14ac:dyDescent="0.2">
      <c r="A176" s="49">
        <f>ROWS($A$11:A176)</f>
        <v>166</v>
      </c>
      <c r="B176" s="54">
        <f t="shared" si="26"/>
        <v>1280</v>
      </c>
      <c r="C176" s="11">
        <f t="shared" si="29"/>
        <v>249600</v>
      </c>
      <c r="D176" s="11">
        <f t="shared" si="30"/>
        <v>1040</v>
      </c>
      <c r="E176" s="55">
        <f t="shared" si="31"/>
        <v>2320</v>
      </c>
      <c r="F176" s="54">
        <f t="shared" si="27"/>
        <v>1099.5406828845694</v>
      </c>
      <c r="G176" s="11">
        <f t="shared" si="33"/>
        <v>329792.00542928814</v>
      </c>
      <c r="H176" s="11">
        <f t="shared" si="34"/>
        <v>1374.1333559553675</v>
      </c>
      <c r="I176" s="55">
        <f t="shared" si="28"/>
        <v>2473.6740388399367</v>
      </c>
      <c r="J176" s="54">
        <f t="shared" si="35"/>
        <v>56813.530050674264</v>
      </c>
      <c r="K176" s="11">
        <f t="shared" si="32"/>
        <v>2000</v>
      </c>
      <c r="L176" s="11">
        <f t="shared" si="36"/>
        <v>189.4187445438107</v>
      </c>
      <c r="M176" s="11">
        <f t="shared" si="37"/>
        <v>236.72304187780944</v>
      </c>
      <c r="N176" s="55">
        <f t="shared" si="38"/>
        <v>426.14178642162017</v>
      </c>
    </row>
    <row r="177" spans="1:14" x14ac:dyDescent="0.2">
      <c r="A177" s="49">
        <f>ROWS($A$11:A177)</f>
        <v>167</v>
      </c>
      <c r="B177" s="54">
        <f t="shared" si="26"/>
        <v>1280</v>
      </c>
      <c r="C177" s="11">
        <f t="shared" si="29"/>
        <v>248320</v>
      </c>
      <c r="D177" s="11">
        <f t="shared" si="30"/>
        <v>1034.6666666666667</v>
      </c>
      <c r="E177" s="55">
        <f t="shared" si="31"/>
        <v>2314.666666666667</v>
      </c>
      <c r="F177" s="54">
        <f t="shared" si="27"/>
        <v>1104.1221023965884</v>
      </c>
      <c r="G177" s="11">
        <f t="shared" si="33"/>
        <v>328692.46474640357</v>
      </c>
      <c r="H177" s="11">
        <f t="shared" si="34"/>
        <v>1369.5519364433483</v>
      </c>
      <c r="I177" s="55">
        <f t="shared" si="28"/>
        <v>2473.6740388399367</v>
      </c>
      <c r="J177" s="54">
        <f t="shared" si="35"/>
        <v>54624.111306130457</v>
      </c>
      <c r="K177" s="11">
        <f t="shared" si="32"/>
        <v>2000</v>
      </c>
      <c r="L177" s="11">
        <f t="shared" si="36"/>
        <v>183.48972089579945</v>
      </c>
      <c r="M177" s="11">
        <f t="shared" si="37"/>
        <v>227.60046377554357</v>
      </c>
      <c r="N177" s="55">
        <f t="shared" si="38"/>
        <v>411.09018467134302</v>
      </c>
    </row>
    <row r="178" spans="1:14" x14ac:dyDescent="0.2">
      <c r="A178" s="49">
        <f>ROWS($A$11:A178)</f>
        <v>168</v>
      </c>
      <c r="B178" s="54">
        <f t="shared" si="26"/>
        <v>1280</v>
      </c>
      <c r="C178" s="11">
        <f t="shared" si="29"/>
        <v>247040</v>
      </c>
      <c r="D178" s="11">
        <f t="shared" si="30"/>
        <v>1029.3333333333333</v>
      </c>
      <c r="E178" s="55">
        <f t="shared" si="31"/>
        <v>2309.333333333333</v>
      </c>
      <c r="F178" s="54">
        <f t="shared" si="27"/>
        <v>1108.722611156574</v>
      </c>
      <c r="G178" s="11">
        <f t="shared" si="33"/>
        <v>327588.342644007</v>
      </c>
      <c r="H178" s="11">
        <f t="shared" si="34"/>
        <v>1364.9514276833627</v>
      </c>
      <c r="I178" s="55">
        <f t="shared" si="28"/>
        <v>2473.6740388399367</v>
      </c>
      <c r="J178" s="54">
        <f t="shared" si="35"/>
        <v>52440.621585234658</v>
      </c>
      <c r="K178" s="11">
        <f t="shared" si="32"/>
        <v>2000</v>
      </c>
      <c r="L178" s="11">
        <f t="shared" si="36"/>
        <v>177.48526222081921</v>
      </c>
      <c r="M178" s="11">
        <f t="shared" si="37"/>
        <v>218.50258993847774</v>
      </c>
      <c r="N178" s="55">
        <f t="shared" si="38"/>
        <v>395.98785215929695</v>
      </c>
    </row>
    <row r="179" spans="1:14" x14ac:dyDescent="0.2">
      <c r="A179" s="49">
        <f>ROWS($A$11:A179)</f>
        <v>169</v>
      </c>
      <c r="B179" s="54">
        <f t="shared" si="26"/>
        <v>1280</v>
      </c>
      <c r="C179" s="11">
        <f t="shared" si="29"/>
        <v>245760</v>
      </c>
      <c r="D179" s="11">
        <f t="shared" si="30"/>
        <v>1024</v>
      </c>
      <c r="E179" s="55">
        <f t="shared" si="31"/>
        <v>2304</v>
      </c>
      <c r="F179" s="54">
        <f t="shared" si="27"/>
        <v>1113.3422887030599</v>
      </c>
      <c r="G179" s="11">
        <f t="shared" si="33"/>
        <v>326479.62003285042</v>
      </c>
      <c r="H179" s="11">
        <f t="shared" si="34"/>
        <v>1360.3317501368767</v>
      </c>
      <c r="I179" s="55">
        <f t="shared" si="28"/>
        <v>2473.6740388399367</v>
      </c>
      <c r="J179" s="54">
        <f t="shared" si="35"/>
        <v>50263.136323013838</v>
      </c>
      <c r="K179" s="11">
        <f t="shared" si="32"/>
        <v>2000</v>
      </c>
      <c r="L179" s="11">
        <f t="shared" si="36"/>
        <v>171.40449754758785</v>
      </c>
      <c r="M179" s="11">
        <f t="shared" si="37"/>
        <v>209.42973467922431</v>
      </c>
      <c r="N179" s="55">
        <f t="shared" si="38"/>
        <v>380.83423222681216</v>
      </c>
    </row>
    <row r="180" spans="1:14" x14ac:dyDescent="0.2">
      <c r="A180" s="49">
        <f>ROWS($A$11:A180)</f>
        <v>170</v>
      </c>
      <c r="B180" s="54">
        <f t="shared" si="26"/>
        <v>1280</v>
      </c>
      <c r="C180" s="11">
        <f t="shared" si="29"/>
        <v>244480</v>
      </c>
      <c r="D180" s="11">
        <f t="shared" si="30"/>
        <v>1018.6666666666666</v>
      </c>
      <c r="E180" s="55">
        <f t="shared" si="31"/>
        <v>2298.6666666666665</v>
      </c>
      <c r="F180" s="54">
        <f t="shared" si="27"/>
        <v>1117.9812149059894</v>
      </c>
      <c r="G180" s="11">
        <f t="shared" si="33"/>
        <v>325366.27774414734</v>
      </c>
      <c r="H180" s="11">
        <f t="shared" si="34"/>
        <v>1355.6928239339475</v>
      </c>
      <c r="I180" s="55">
        <f t="shared" si="28"/>
        <v>2473.6740388399367</v>
      </c>
      <c r="J180" s="54">
        <f t="shared" si="35"/>
        <v>48091.731825466253</v>
      </c>
      <c r="K180" s="11">
        <f t="shared" si="32"/>
        <v>2000</v>
      </c>
      <c r="L180" s="11">
        <f t="shared" si="36"/>
        <v>165.24654351378891</v>
      </c>
      <c r="M180" s="11">
        <f t="shared" si="37"/>
        <v>200.38221593944272</v>
      </c>
      <c r="N180" s="55">
        <f t="shared" si="38"/>
        <v>365.62875945323162</v>
      </c>
    </row>
    <row r="181" spans="1:14" x14ac:dyDescent="0.2">
      <c r="A181" s="49">
        <f>ROWS($A$11:A181)</f>
        <v>171</v>
      </c>
      <c r="B181" s="54">
        <f t="shared" si="26"/>
        <v>1280</v>
      </c>
      <c r="C181" s="11">
        <f t="shared" si="29"/>
        <v>243200</v>
      </c>
      <c r="D181" s="11">
        <f t="shared" si="30"/>
        <v>1013.3333333333334</v>
      </c>
      <c r="E181" s="55">
        <f t="shared" si="31"/>
        <v>2293.3333333333335</v>
      </c>
      <c r="F181" s="54">
        <f t="shared" si="27"/>
        <v>1122.6394699680975</v>
      </c>
      <c r="G181" s="11">
        <f t="shared" si="33"/>
        <v>324248.29652924137</v>
      </c>
      <c r="H181" s="11">
        <f t="shared" si="34"/>
        <v>1351.0345688718392</v>
      </c>
      <c r="I181" s="55">
        <f t="shared" si="28"/>
        <v>2473.6740388399367</v>
      </c>
      <c r="J181" s="54">
        <f t="shared" si="35"/>
        <v>45926.485281952468</v>
      </c>
      <c r="K181" s="11">
        <f t="shared" si="32"/>
        <v>2000</v>
      </c>
      <c r="L181" s="11">
        <f t="shared" si="36"/>
        <v>159.01050413006274</v>
      </c>
      <c r="M181" s="11">
        <f t="shared" si="37"/>
        <v>191.36035534146862</v>
      </c>
      <c r="N181" s="55">
        <f t="shared" si="38"/>
        <v>350.37085947153139</v>
      </c>
    </row>
    <row r="182" spans="1:14" x14ac:dyDescent="0.2">
      <c r="A182" s="49">
        <f>ROWS($A$11:A182)</f>
        <v>172</v>
      </c>
      <c r="B182" s="54">
        <f t="shared" si="26"/>
        <v>1280</v>
      </c>
      <c r="C182" s="11">
        <f t="shared" si="29"/>
        <v>241920</v>
      </c>
      <c r="D182" s="11">
        <f t="shared" si="30"/>
        <v>1008</v>
      </c>
      <c r="E182" s="55">
        <f t="shared" si="31"/>
        <v>2288</v>
      </c>
      <c r="F182" s="54">
        <f t="shared" si="27"/>
        <v>1127.317134426298</v>
      </c>
      <c r="G182" s="11">
        <f t="shared" si="33"/>
        <v>323125.65705927328</v>
      </c>
      <c r="H182" s="11">
        <f t="shared" si="34"/>
        <v>1346.3569044136386</v>
      </c>
      <c r="I182" s="55">
        <f t="shared" si="28"/>
        <v>2473.6740388399367</v>
      </c>
      <c r="J182" s="54">
        <f t="shared" si="35"/>
        <v>43767.474777822405</v>
      </c>
      <c r="K182" s="11">
        <f t="shared" si="32"/>
        <v>2000</v>
      </c>
      <c r="L182" s="11">
        <f t="shared" si="36"/>
        <v>152.69547053813577</v>
      </c>
      <c r="M182" s="11">
        <f t="shared" si="37"/>
        <v>182.36447824092667</v>
      </c>
      <c r="N182" s="55">
        <f t="shared" si="38"/>
        <v>335.05994877906244</v>
      </c>
    </row>
    <row r="183" spans="1:14" x14ac:dyDescent="0.2">
      <c r="A183" s="49">
        <f>ROWS($A$11:A183)</f>
        <v>173</v>
      </c>
      <c r="B183" s="54">
        <f t="shared" si="26"/>
        <v>1280</v>
      </c>
      <c r="C183" s="11">
        <f t="shared" si="29"/>
        <v>240640</v>
      </c>
      <c r="D183" s="11">
        <f t="shared" si="30"/>
        <v>1002.6666666666666</v>
      </c>
      <c r="E183" s="55">
        <f t="shared" si="31"/>
        <v>2282.6666666666665</v>
      </c>
      <c r="F183" s="54">
        <f t="shared" si="27"/>
        <v>1132.0142891530743</v>
      </c>
      <c r="G183" s="11">
        <f t="shared" si="33"/>
        <v>321998.33992484695</v>
      </c>
      <c r="H183" s="11">
        <f t="shared" si="34"/>
        <v>1341.6597496868624</v>
      </c>
      <c r="I183" s="55">
        <f t="shared" si="28"/>
        <v>2473.6740388399367</v>
      </c>
      <c r="J183" s="54">
        <f t="shared" si="35"/>
        <v>41614.779307284269</v>
      </c>
      <c r="K183" s="11">
        <f t="shared" si="32"/>
        <v>2000</v>
      </c>
      <c r="L183" s="11">
        <f t="shared" si="36"/>
        <v>146.30052076290946</v>
      </c>
      <c r="M183" s="11">
        <f t="shared" si="37"/>
        <v>173.39491378035115</v>
      </c>
      <c r="N183" s="55">
        <f t="shared" si="38"/>
        <v>319.6954345432606</v>
      </c>
    </row>
    <row r="184" spans="1:14" x14ac:dyDescent="0.2">
      <c r="A184" s="49">
        <f>ROWS($A$11:A184)</f>
        <v>174</v>
      </c>
      <c r="B184" s="54">
        <f t="shared" si="26"/>
        <v>1280</v>
      </c>
      <c r="C184" s="11">
        <f t="shared" si="29"/>
        <v>239360</v>
      </c>
      <c r="D184" s="11">
        <f t="shared" si="30"/>
        <v>997.33333333333337</v>
      </c>
      <c r="E184" s="55">
        <f t="shared" si="31"/>
        <v>2277.3333333333335</v>
      </c>
      <c r="F184" s="54">
        <f t="shared" si="27"/>
        <v>1136.7310153578787</v>
      </c>
      <c r="G184" s="11">
        <f t="shared" si="33"/>
        <v>320866.32563569385</v>
      </c>
      <c r="H184" s="11">
        <f t="shared" si="34"/>
        <v>1336.9430234820577</v>
      </c>
      <c r="I184" s="55">
        <f t="shared" si="28"/>
        <v>2473.6740388399367</v>
      </c>
      <c r="J184" s="54">
        <f t="shared" si="35"/>
        <v>39468.478786521358</v>
      </c>
      <c r="K184" s="11">
        <f t="shared" si="32"/>
        <v>2000</v>
      </c>
      <c r="L184" s="11">
        <f t="shared" si="36"/>
        <v>139.82471945832143</v>
      </c>
      <c r="M184" s="11">
        <f t="shared" si="37"/>
        <v>164.451994943839</v>
      </c>
      <c r="N184" s="55">
        <f t="shared" si="38"/>
        <v>304.27671440216045</v>
      </c>
    </row>
    <row r="185" spans="1:14" x14ac:dyDescent="0.2">
      <c r="A185" s="49">
        <f>ROWS($A$11:A185)</f>
        <v>175</v>
      </c>
      <c r="B185" s="54">
        <f t="shared" si="26"/>
        <v>1280</v>
      </c>
      <c r="C185" s="11">
        <f t="shared" si="29"/>
        <v>238080</v>
      </c>
      <c r="D185" s="11">
        <f t="shared" si="30"/>
        <v>992</v>
      </c>
      <c r="E185" s="55">
        <f t="shared" si="31"/>
        <v>2272</v>
      </c>
      <c r="F185" s="54">
        <f t="shared" si="27"/>
        <v>1141.4673945885365</v>
      </c>
      <c r="G185" s="11">
        <f t="shared" si="33"/>
        <v>319729.59462033596</v>
      </c>
      <c r="H185" s="11">
        <f t="shared" si="34"/>
        <v>1332.2066442513999</v>
      </c>
      <c r="I185" s="55">
        <f t="shared" si="28"/>
        <v>2473.6740388399367</v>
      </c>
      <c r="J185" s="54">
        <f t="shared" si="35"/>
        <v>37328.654067063035</v>
      </c>
      <c r="K185" s="11">
        <f t="shared" si="32"/>
        <v>2000</v>
      </c>
      <c r="L185" s="11">
        <f t="shared" si="36"/>
        <v>133.26711764678504</v>
      </c>
      <c r="M185" s="11">
        <f t="shared" si="37"/>
        <v>155.53605861276264</v>
      </c>
      <c r="N185" s="55">
        <f t="shared" si="38"/>
        <v>288.80317625954768</v>
      </c>
    </row>
    <row r="186" spans="1:14" x14ac:dyDescent="0.2">
      <c r="A186" s="49">
        <f>ROWS($A$11:A186)</f>
        <v>176</v>
      </c>
      <c r="B186" s="54">
        <f t="shared" si="26"/>
        <v>1280</v>
      </c>
      <c r="C186" s="11">
        <f t="shared" si="29"/>
        <v>236800</v>
      </c>
      <c r="D186" s="11">
        <f t="shared" si="30"/>
        <v>986.66666666666663</v>
      </c>
      <c r="E186" s="55">
        <f t="shared" si="31"/>
        <v>2266.6666666666665</v>
      </c>
      <c r="F186" s="54">
        <f t="shared" si="27"/>
        <v>1146.2235087326555</v>
      </c>
      <c r="G186" s="11">
        <f t="shared" si="33"/>
        <v>318588.12722574745</v>
      </c>
      <c r="H186" s="11">
        <f t="shared" si="34"/>
        <v>1327.4505301072811</v>
      </c>
      <c r="I186" s="55">
        <f t="shared" si="28"/>
        <v>2473.6740388399367</v>
      </c>
      <c r="J186" s="54">
        <f t="shared" si="35"/>
        <v>35195.38694941625</v>
      </c>
      <c r="K186" s="11">
        <f t="shared" si="32"/>
        <v>2000</v>
      </c>
      <c r="L186" s="11">
        <f t="shared" si="36"/>
        <v>126.62675245200751</v>
      </c>
      <c r="M186" s="11">
        <f t="shared" si="37"/>
        <v>146.64744562256774</v>
      </c>
      <c r="N186" s="55">
        <f t="shared" si="38"/>
        <v>273.27419807457522</v>
      </c>
    </row>
    <row r="187" spans="1:14" x14ac:dyDescent="0.2">
      <c r="A187" s="49">
        <f>ROWS($A$11:A187)</f>
        <v>177</v>
      </c>
      <c r="B187" s="54">
        <f t="shared" si="26"/>
        <v>1280</v>
      </c>
      <c r="C187" s="11">
        <f t="shared" si="29"/>
        <v>235520</v>
      </c>
      <c r="D187" s="11">
        <f t="shared" si="30"/>
        <v>981.33333333333337</v>
      </c>
      <c r="E187" s="55">
        <f t="shared" si="31"/>
        <v>2261.3333333333335</v>
      </c>
      <c r="F187" s="54">
        <f t="shared" si="27"/>
        <v>1150.9994400190415</v>
      </c>
      <c r="G187" s="11">
        <f t="shared" si="33"/>
        <v>317441.90371701476</v>
      </c>
      <c r="H187" s="11">
        <f t="shared" si="34"/>
        <v>1322.674598820895</v>
      </c>
      <c r="I187" s="55">
        <f t="shared" si="28"/>
        <v>2473.6740388399367</v>
      </c>
      <c r="J187" s="54">
        <f t="shared" si="35"/>
        <v>33068.760196964242</v>
      </c>
      <c r="K187" s="11">
        <f t="shared" si="32"/>
        <v>2000</v>
      </c>
      <c r="L187" s="11">
        <f t="shared" si="36"/>
        <v>119.90264682497768</v>
      </c>
      <c r="M187" s="11">
        <f t="shared" si="37"/>
        <v>137.78650082068435</v>
      </c>
      <c r="N187" s="55">
        <f t="shared" si="38"/>
        <v>257.68914764566205</v>
      </c>
    </row>
    <row r="188" spans="1:14" x14ac:dyDescent="0.2">
      <c r="A188" s="49">
        <f>ROWS($A$11:A188)</f>
        <v>178</v>
      </c>
      <c r="B188" s="54">
        <f t="shared" si="26"/>
        <v>1280</v>
      </c>
      <c r="C188" s="11">
        <f t="shared" si="29"/>
        <v>234240</v>
      </c>
      <c r="D188" s="11">
        <f t="shared" si="30"/>
        <v>976</v>
      </c>
      <c r="E188" s="55">
        <f t="shared" si="31"/>
        <v>2256</v>
      </c>
      <c r="F188" s="54">
        <f t="shared" si="27"/>
        <v>1155.7952710191209</v>
      </c>
      <c r="G188" s="11">
        <f t="shared" si="33"/>
        <v>316290.90427699575</v>
      </c>
      <c r="H188" s="11">
        <f t="shared" si="34"/>
        <v>1317.8787678208157</v>
      </c>
      <c r="I188" s="55">
        <f t="shared" si="28"/>
        <v>2473.6740388399367</v>
      </c>
      <c r="J188" s="54">
        <f t="shared" si="35"/>
        <v>30948.857550139262</v>
      </c>
      <c r="K188" s="11">
        <f t="shared" si="32"/>
        <v>2000</v>
      </c>
      <c r="L188" s="11">
        <f t="shared" si="36"/>
        <v>113.09380926290835</v>
      </c>
      <c r="M188" s="11">
        <f t="shared" si="37"/>
        <v>128.95357312558025</v>
      </c>
      <c r="N188" s="55">
        <f t="shared" si="38"/>
        <v>242.04738238848859</v>
      </c>
    </row>
    <row r="189" spans="1:14" x14ac:dyDescent="0.2">
      <c r="A189" s="49">
        <f>ROWS($A$11:A189)</f>
        <v>179</v>
      </c>
      <c r="B189" s="54">
        <f t="shared" si="26"/>
        <v>1280</v>
      </c>
      <c r="C189" s="11">
        <f t="shared" si="29"/>
        <v>232960</v>
      </c>
      <c r="D189" s="11">
        <f t="shared" si="30"/>
        <v>970.66666666666663</v>
      </c>
      <c r="E189" s="55">
        <f t="shared" si="31"/>
        <v>2250.6666666666665</v>
      </c>
      <c r="F189" s="54">
        <f t="shared" si="27"/>
        <v>1160.6110846483673</v>
      </c>
      <c r="G189" s="11">
        <f t="shared" si="33"/>
        <v>315135.10900597664</v>
      </c>
      <c r="H189" s="11">
        <f t="shared" si="34"/>
        <v>1313.0629541915694</v>
      </c>
      <c r="I189" s="55">
        <f t="shared" si="28"/>
        <v>2473.6740388399367</v>
      </c>
      <c r="J189" s="54">
        <f t="shared" si="35"/>
        <v>28835.763740876355</v>
      </c>
      <c r="K189" s="11">
        <f t="shared" si="32"/>
        <v>2000</v>
      </c>
      <c r="L189" s="11">
        <f t="shared" si="36"/>
        <v>106.19923352090815</v>
      </c>
      <c r="M189" s="11">
        <f t="shared" si="37"/>
        <v>120.14901558698482</v>
      </c>
      <c r="N189" s="55">
        <f t="shared" si="38"/>
        <v>226.34824910789297</v>
      </c>
    </row>
    <row r="190" spans="1:14" x14ac:dyDescent="0.2">
      <c r="A190" s="49">
        <f>ROWS($A$11:A190)</f>
        <v>180</v>
      </c>
      <c r="B190" s="54">
        <f t="shared" si="26"/>
        <v>1280</v>
      </c>
      <c r="C190" s="11">
        <f t="shared" si="29"/>
        <v>231680</v>
      </c>
      <c r="D190" s="11">
        <f t="shared" si="30"/>
        <v>965.33333333333337</v>
      </c>
      <c r="E190" s="55">
        <f t="shared" si="31"/>
        <v>2245.3333333333335</v>
      </c>
      <c r="F190" s="54">
        <f t="shared" si="27"/>
        <v>1165.4469641677354</v>
      </c>
      <c r="G190" s="11">
        <f t="shared" si="33"/>
        <v>313974.49792132829</v>
      </c>
      <c r="H190" s="11">
        <f t="shared" si="34"/>
        <v>1308.2270746722013</v>
      </c>
      <c r="I190" s="55">
        <f t="shared" si="28"/>
        <v>2473.6740388399367</v>
      </c>
      <c r="J190" s="54">
        <f t="shared" si="35"/>
        <v>26729.564507355448</v>
      </c>
      <c r="K190" s="11">
        <f t="shared" si="32"/>
        <v>2000</v>
      </c>
      <c r="L190" s="11">
        <f t="shared" si="36"/>
        <v>99.21789831615142</v>
      </c>
      <c r="M190" s="11">
        <f t="shared" si="37"/>
        <v>111.37318544731437</v>
      </c>
      <c r="N190" s="55">
        <f t="shared" si="38"/>
        <v>210.5910837634658</v>
      </c>
    </row>
    <row r="191" spans="1:14" x14ac:dyDescent="0.2">
      <c r="A191" s="49">
        <f>ROWS($A$11:A191)</f>
        <v>181</v>
      </c>
      <c r="B191" s="54">
        <f t="shared" si="26"/>
        <v>1280</v>
      </c>
      <c r="C191" s="11">
        <f t="shared" si="29"/>
        <v>230400</v>
      </c>
      <c r="D191" s="11">
        <f t="shared" si="30"/>
        <v>960</v>
      </c>
      <c r="E191" s="55">
        <f t="shared" si="31"/>
        <v>2240</v>
      </c>
      <c r="F191" s="54">
        <f t="shared" si="27"/>
        <v>1170.3029931851008</v>
      </c>
      <c r="G191" s="11">
        <f t="shared" si="33"/>
        <v>312809.05095716054</v>
      </c>
      <c r="H191" s="11">
        <f t="shared" si="34"/>
        <v>1303.3710456548356</v>
      </c>
      <c r="I191" s="55">
        <f t="shared" si="28"/>
        <v>2473.6740388399367</v>
      </c>
      <c r="J191" s="54">
        <f t="shared" si="35"/>
        <v>24630.346609039298</v>
      </c>
      <c r="K191" s="11">
        <f t="shared" si="32"/>
        <v>2000</v>
      </c>
      <c r="L191" s="11">
        <f t="shared" si="36"/>
        <v>92.148767024304505</v>
      </c>
      <c r="M191" s="11">
        <f t="shared" si="37"/>
        <v>102.62644420433041</v>
      </c>
      <c r="N191" s="55">
        <f t="shared" si="38"/>
        <v>194.77521122863493</v>
      </c>
    </row>
    <row r="192" spans="1:14" x14ac:dyDescent="0.2">
      <c r="A192" s="49">
        <f>ROWS($A$11:A192)</f>
        <v>182</v>
      </c>
      <c r="B192" s="54">
        <f t="shared" si="26"/>
        <v>1280</v>
      </c>
      <c r="C192" s="11">
        <f t="shared" si="29"/>
        <v>229120</v>
      </c>
      <c r="D192" s="11">
        <f t="shared" si="30"/>
        <v>954.66666666666663</v>
      </c>
      <c r="E192" s="55">
        <f t="shared" si="31"/>
        <v>2234.6666666666665</v>
      </c>
      <c r="F192" s="54">
        <f t="shared" si="27"/>
        <v>1175.1792556567054</v>
      </c>
      <c r="G192" s="11">
        <f t="shared" si="33"/>
        <v>311638.74796397542</v>
      </c>
      <c r="H192" s="11">
        <f t="shared" si="34"/>
        <v>1298.494783183231</v>
      </c>
      <c r="I192" s="55">
        <f t="shared" si="28"/>
        <v>2473.6740388399367</v>
      </c>
      <c r="J192" s="54">
        <f t="shared" si="35"/>
        <v>22538.197842014994</v>
      </c>
      <c r="K192" s="11">
        <f t="shared" si="32"/>
        <v>2000</v>
      </c>
      <c r="L192" s="11">
        <f t="shared" si="36"/>
        <v>84.990787367957523</v>
      </c>
      <c r="M192" s="11">
        <f t="shared" si="37"/>
        <v>93.909157675062474</v>
      </c>
      <c r="N192" s="55">
        <f t="shared" si="38"/>
        <v>178.89994504302001</v>
      </c>
    </row>
    <row r="193" spans="1:14" x14ac:dyDescent="0.2">
      <c r="A193" s="49">
        <f>ROWS($A$11:A193)</f>
        <v>183</v>
      </c>
      <c r="B193" s="54">
        <f t="shared" si="26"/>
        <v>1280</v>
      </c>
      <c r="C193" s="11">
        <f t="shared" si="29"/>
        <v>227840</v>
      </c>
      <c r="D193" s="11">
        <f t="shared" si="30"/>
        <v>949.33333333333337</v>
      </c>
      <c r="E193" s="55">
        <f t="shared" si="31"/>
        <v>2229.3333333333335</v>
      </c>
      <c r="F193" s="54">
        <f t="shared" si="27"/>
        <v>1180.0758358886085</v>
      </c>
      <c r="G193" s="11">
        <f t="shared" si="33"/>
        <v>310463.56870831869</v>
      </c>
      <c r="H193" s="11">
        <f t="shared" si="34"/>
        <v>1293.5982029513279</v>
      </c>
      <c r="I193" s="55">
        <f t="shared" si="28"/>
        <v>2473.6740388399367</v>
      </c>
      <c r="J193" s="54">
        <f t="shared" si="35"/>
        <v>20453.207054647035</v>
      </c>
      <c r="K193" s="11">
        <f t="shared" si="32"/>
        <v>2000</v>
      </c>
      <c r="L193" s="11">
        <f t="shared" si="36"/>
        <v>77.742891096802154</v>
      </c>
      <c r="M193" s="11">
        <f t="shared" si="37"/>
        <v>85.221696061029306</v>
      </c>
      <c r="N193" s="55">
        <f t="shared" si="38"/>
        <v>162.96458715783146</v>
      </c>
    </row>
    <row r="194" spans="1:14" x14ac:dyDescent="0.2">
      <c r="A194" s="49">
        <f>ROWS($A$11:A194)</f>
        <v>184</v>
      </c>
      <c r="B194" s="54">
        <f t="shared" si="26"/>
        <v>1280</v>
      </c>
      <c r="C194" s="11">
        <f t="shared" si="29"/>
        <v>226560</v>
      </c>
      <c r="D194" s="11">
        <f t="shared" si="30"/>
        <v>944</v>
      </c>
      <c r="E194" s="55">
        <f t="shared" si="31"/>
        <v>2224</v>
      </c>
      <c r="F194" s="54">
        <f t="shared" si="27"/>
        <v>1184.9928185381441</v>
      </c>
      <c r="G194" s="11">
        <f t="shared" si="33"/>
        <v>309283.49287243007</v>
      </c>
      <c r="H194" s="11">
        <f t="shared" si="34"/>
        <v>1288.6812203017919</v>
      </c>
      <c r="I194" s="55">
        <f t="shared" si="28"/>
        <v>2473.6740388399357</v>
      </c>
      <c r="J194" s="54">
        <f t="shared" si="35"/>
        <v>18375.464163550234</v>
      </c>
      <c r="K194" s="11">
        <f t="shared" si="32"/>
        <v>2000</v>
      </c>
      <c r="L194" s="11">
        <f t="shared" si="36"/>
        <v>70.403993659284865</v>
      </c>
      <c r="M194" s="11">
        <f t="shared" si="37"/>
        <v>76.564434014792639</v>
      </c>
      <c r="N194" s="55">
        <f t="shared" si="38"/>
        <v>146.9684276740775</v>
      </c>
    </row>
    <row r="195" spans="1:14" x14ac:dyDescent="0.2">
      <c r="A195" s="49">
        <f>ROWS($A$11:A195)</f>
        <v>185</v>
      </c>
      <c r="B195" s="54">
        <f t="shared" si="26"/>
        <v>1280</v>
      </c>
      <c r="C195" s="11">
        <f t="shared" si="29"/>
        <v>225280</v>
      </c>
      <c r="D195" s="11">
        <f t="shared" si="30"/>
        <v>938.66666666666663</v>
      </c>
      <c r="E195" s="55">
        <f t="shared" si="31"/>
        <v>2218.6666666666665</v>
      </c>
      <c r="F195" s="54">
        <f t="shared" si="27"/>
        <v>1189.9302886153864</v>
      </c>
      <c r="G195" s="11">
        <f t="shared" si="33"/>
        <v>308098.50005389191</v>
      </c>
      <c r="H195" s="11">
        <f t="shared" si="34"/>
        <v>1283.7437502245496</v>
      </c>
      <c r="I195" s="55">
        <f t="shared" si="28"/>
        <v>2473.6740388399357</v>
      </c>
      <c r="J195" s="54">
        <f t="shared" si="35"/>
        <v>16305.060169890949</v>
      </c>
      <c r="K195" s="11">
        <f t="shared" si="32"/>
        <v>2000</v>
      </c>
      <c r="L195" s="11">
        <f t="shared" si="36"/>
        <v>62.972993865454825</v>
      </c>
      <c r="M195" s="11">
        <f t="shared" si="37"/>
        <v>67.937750707878948</v>
      </c>
      <c r="N195" s="55">
        <f t="shared" si="38"/>
        <v>130.91074457333377</v>
      </c>
    </row>
    <row r="196" spans="1:14" x14ac:dyDescent="0.2">
      <c r="A196" s="49">
        <f>ROWS($A$11:A196)</f>
        <v>186</v>
      </c>
      <c r="B196" s="54">
        <f t="shared" si="26"/>
        <v>1280</v>
      </c>
      <c r="C196" s="11">
        <f t="shared" si="29"/>
        <v>224000</v>
      </c>
      <c r="D196" s="11">
        <f t="shared" si="30"/>
        <v>933.33333333333337</v>
      </c>
      <c r="E196" s="55">
        <f t="shared" si="31"/>
        <v>2213.3333333333335</v>
      </c>
      <c r="F196" s="54">
        <f t="shared" si="27"/>
        <v>1194.8883314846173</v>
      </c>
      <c r="G196" s="11">
        <f t="shared" si="33"/>
        <v>306908.56976527651</v>
      </c>
      <c r="H196" s="11">
        <f t="shared" si="34"/>
        <v>1278.7857073553189</v>
      </c>
      <c r="I196" s="55">
        <f t="shared" si="28"/>
        <v>2473.6740388399362</v>
      </c>
      <c r="J196" s="54">
        <f t="shared" si="35"/>
        <v>14242.087176025494</v>
      </c>
      <c r="K196" s="11">
        <f t="shared" si="32"/>
        <v>2000</v>
      </c>
      <c r="L196" s="11">
        <f t="shared" si="36"/>
        <v>55.448773540715024</v>
      </c>
      <c r="M196" s="11">
        <f t="shared" si="37"/>
        <v>59.342029900106226</v>
      </c>
      <c r="N196" s="55">
        <f t="shared" si="38"/>
        <v>114.79080344082125</v>
      </c>
    </row>
    <row r="197" spans="1:14" x14ac:dyDescent="0.2">
      <c r="A197" s="49">
        <f>ROWS($A$11:A197)</f>
        <v>187</v>
      </c>
      <c r="B197" s="54">
        <f t="shared" si="26"/>
        <v>1280</v>
      </c>
      <c r="C197" s="11">
        <f t="shared" si="29"/>
        <v>222720</v>
      </c>
      <c r="D197" s="11">
        <f t="shared" si="30"/>
        <v>928</v>
      </c>
      <c r="E197" s="55">
        <f t="shared" si="31"/>
        <v>2208</v>
      </c>
      <c r="F197" s="54">
        <f t="shared" si="27"/>
        <v>1199.8670328658034</v>
      </c>
      <c r="G197" s="11">
        <f t="shared" si="33"/>
        <v>305713.68143379188</v>
      </c>
      <c r="H197" s="11">
        <f t="shared" si="34"/>
        <v>1273.8070059741328</v>
      </c>
      <c r="I197" s="55">
        <f t="shared" si="28"/>
        <v>2473.6740388399362</v>
      </c>
      <c r="J197" s="54">
        <f t="shared" si="35"/>
        <v>12186.638402484779</v>
      </c>
      <c r="K197" s="11">
        <f t="shared" si="32"/>
        <v>2000</v>
      </c>
      <c r="L197" s="11">
        <f t="shared" si="36"/>
        <v>47.830197170173427</v>
      </c>
      <c r="M197" s="11">
        <f t="shared" si="37"/>
        <v>50.777660010353245</v>
      </c>
      <c r="N197" s="55">
        <f t="shared" si="38"/>
        <v>98.607857180526679</v>
      </c>
    </row>
    <row r="198" spans="1:14" x14ac:dyDescent="0.2">
      <c r="A198" s="49">
        <f>ROWS($A$11:A198)</f>
        <v>188</v>
      </c>
      <c r="B198" s="54">
        <f t="shared" si="26"/>
        <v>1280</v>
      </c>
      <c r="C198" s="11">
        <f t="shared" si="29"/>
        <v>221440</v>
      </c>
      <c r="D198" s="11">
        <f t="shared" si="30"/>
        <v>922.66666666666663</v>
      </c>
      <c r="E198" s="55">
        <f t="shared" si="31"/>
        <v>2202.6666666666665</v>
      </c>
      <c r="F198" s="54">
        <f t="shared" si="27"/>
        <v>1204.8664788360772</v>
      </c>
      <c r="G198" s="11">
        <f t="shared" si="33"/>
        <v>304513.81440092606</v>
      </c>
      <c r="H198" s="11">
        <f t="shared" si="34"/>
        <v>1268.8075600038585</v>
      </c>
      <c r="I198" s="55">
        <f t="shared" si="28"/>
        <v>2473.6740388399357</v>
      </c>
      <c r="J198" s="54">
        <f t="shared" si="35"/>
        <v>10138.808205314606</v>
      </c>
      <c r="K198" s="11">
        <f t="shared" si="32"/>
        <v>2000</v>
      </c>
      <c r="L198" s="11">
        <f t="shared" si="36"/>
        <v>40.116111533278861</v>
      </c>
      <c r="M198" s="11">
        <f t="shared" si="37"/>
        <v>42.245034188810862</v>
      </c>
      <c r="N198" s="55">
        <f t="shared" si="38"/>
        <v>82.361145722089731</v>
      </c>
    </row>
    <row r="199" spans="1:14" x14ac:dyDescent="0.2">
      <c r="A199" s="49">
        <f>ROWS($A$11:A199)</f>
        <v>189</v>
      </c>
      <c r="B199" s="54">
        <f t="shared" si="26"/>
        <v>1280</v>
      </c>
      <c r="C199" s="11">
        <f t="shared" si="29"/>
        <v>220160</v>
      </c>
      <c r="D199" s="11">
        <f t="shared" si="30"/>
        <v>917.33333333333337</v>
      </c>
      <c r="E199" s="55">
        <f t="shared" si="31"/>
        <v>2197.3333333333335</v>
      </c>
      <c r="F199" s="54">
        <f t="shared" si="27"/>
        <v>1209.8867558312277</v>
      </c>
      <c r="G199" s="11">
        <f t="shared" si="33"/>
        <v>303308.94792208995</v>
      </c>
      <c r="H199" s="11">
        <f t="shared" si="34"/>
        <v>1263.7872830087083</v>
      </c>
      <c r="I199" s="55">
        <f t="shared" si="28"/>
        <v>2473.6740388399357</v>
      </c>
      <c r="J199" s="54">
        <f t="shared" si="35"/>
        <v>8098.6920937813275</v>
      </c>
      <c r="K199" s="11">
        <f t="shared" si="32"/>
        <v>2000</v>
      </c>
      <c r="L199" s="11">
        <f t="shared" si="36"/>
        <v>32.305345328414134</v>
      </c>
      <c r="M199" s="11">
        <f t="shared" si="37"/>
        <v>33.744550390755528</v>
      </c>
      <c r="N199" s="55">
        <f t="shared" si="38"/>
        <v>66.049895719169655</v>
      </c>
    </row>
    <row r="200" spans="1:14" x14ac:dyDescent="0.2">
      <c r="A200" s="49">
        <f>ROWS($A$11:A200)</f>
        <v>190</v>
      </c>
      <c r="B200" s="54">
        <f t="shared" si="26"/>
        <v>1280</v>
      </c>
      <c r="C200" s="11">
        <f t="shared" si="29"/>
        <v>218880</v>
      </c>
      <c r="D200" s="11">
        <f t="shared" si="30"/>
        <v>912</v>
      </c>
      <c r="E200" s="55">
        <f t="shared" si="31"/>
        <v>2192</v>
      </c>
      <c r="F200" s="54">
        <f t="shared" si="27"/>
        <v>1214.9279506471912</v>
      </c>
      <c r="G200" s="11">
        <f t="shared" si="33"/>
        <v>302099.0611662587</v>
      </c>
      <c r="H200" s="11">
        <f t="shared" si="34"/>
        <v>1258.7460881927448</v>
      </c>
      <c r="I200" s="55">
        <f t="shared" si="28"/>
        <v>2473.6740388399357</v>
      </c>
      <c r="J200" s="54">
        <f t="shared" si="35"/>
        <v>6066.3867484529137</v>
      </c>
      <c r="K200" s="11">
        <f t="shared" si="32"/>
        <v>2000</v>
      </c>
      <c r="L200" s="11">
        <f t="shared" si="36"/>
        <v>24.396708787105446</v>
      </c>
      <c r="M200" s="11">
        <f t="shared" si="37"/>
        <v>25.276611451887142</v>
      </c>
      <c r="N200" s="55">
        <f t="shared" si="38"/>
        <v>49.673320238992588</v>
      </c>
    </row>
    <row r="201" spans="1:14" x14ac:dyDescent="0.2">
      <c r="A201" s="49">
        <f>ROWS($A$11:A201)</f>
        <v>191</v>
      </c>
      <c r="B201" s="54">
        <f t="shared" si="26"/>
        <v>1280</v>
      </c>
      <c r="C201" s="11">
        <f t="shared" si="29"/>
        <v>217600</v>
      </c>
      <c r="D201" s="11">
        <f t="shared" si="30"/>
        <v>906.66666666666663</v>
      </c>
      <c r="E201" s="55">
        <f t="shared" si="31"/>
        <v>2186.6666666666665</v>
      </c>
      <c r="F201" s="54">
        <f t="shared" si="27"/>
        <v>1219.9901504415545</v>
      </c>
      <c r="G201" s="11">
        <f t="shared" si="33"/>
        <v>300884.13321561151</v>
      </c>
      <c r="H201" s="11">
        <f t="shared" si="34"/>
        <v>1253.6838883983812</v>
      </c>
      <c r="I201" s="55">
        <f t="shared" si="28"/>
        <v>2473.6740388399357</v>
      </c>
      <c r="J201" s="54">
        <f t="shared" si="35"/>
        <v>4041.9900396658081</v>
      </c>
      <c r="K201" s="11">
        <f t="shared" si="32"/>
        <v>2000</v>
      </c>
      <c r="L201" s="11">
        <f t="shared" si="36"/>
        <v>16.388993277493615</v>
      </c>
      <c r="M201" s="11">
        <f t="shared" si="37"/>
        <v>16.841625165274202</v>
      </c>
      <c r="N201" s="55">
        <f t="shared" si="38"/>
        <v>33.23061844276782</v>
      </c>
    </row>
    <row r="202" spans="1:14" x14ac:dyDescent="0.2">
      <c r="A202" s="49">
        <f>ROWS($A$11:A202)</f>
        <v>192</v>
      </c>
      <c r="B202" s="54">
        <f t="shared" si="26"/>
        <v>1280</v>
      </c>
      <c r="C202" s="11">
        <f t="shared" si="29"/>
        <v>216320</v>
      </c>
      <c r="D202" s="11">
        <f t="shared" si="30"/>
        <v>901.33333333333337</v>
      </c>
      <c r="E202" s="55">
        <f t="shared" si="31"/>
        <v>2181.3333333333335</v>
      </c>
      <c r="F202" s="54">
        <f t="shared" si="27"/>
        <v>1225.073442735061</v>
      </c>
      <c r="G202" s="11">
        <f t="shared" si="33"/>
        <v>299664.14306516998</v>
      </c>
      <c r="H202" s="11">
        <f t="shared" si="34"/>
        <v>1248.600596104875</v>
      </c>
      <c r="I202" s="55">
        <f t="shared" si="28"/>
        <v>2473.6740388399357</v>
      </c>
      <c r="J202" s="54">
        <f t="shared" si="35"/>
        <v>2025.6010463883144</v>
      </c>
      <c r="K202" s="11">
        <f t="shared" si="32"/>
        <v>2000</v>
      </c>
      <c r="L202" s="11">
        <f t="shared" si="36"/>
        <v>8.2809708966981805</v>
      </c>
      <c r="M202" s="11">
        <f t="shared" si="37"/>
        <v>8.4400043599513097</v>
      </c>
      <c r="N202" s="55">
        <f t="shared" si="38"/>
        <v>16.720975256649488</v>
      </c>
    </row>
    <row r="203" spans="1:14" x14ac:dyDescent="0.2">
      <c r="A203" s="49">
        <f>ROWS($A$11:A203)</f>
        <v>193</v>
      </c>
      <c r="B203" s="54">
        <f t="shared" ref="B203:B266" si="39">IF(A203&gt;$B$3,"",$B$1/$B$3)</f>
        <v>1280</v>
      </c>
      <c r="C203" s="11">
        <f t="shared" si="29"/>
        <v>215040</v>
      </c>
      <c r="D203" s="11">
        <f t="shared" si="30"/>
        <v>896</v>
      </c>
      <c r="E203" s="55">
        <f t="shared" si="31"/>
        <v>2176</v>
      </c>
      <c r="F203" s="54">
        <f t="shared" ref="F203:F266" si="40">IFERROR(-PPMT(B$2/12,A203,B$3,B$1),"")</f>
        <v>1230.1779154131236</v>
      </c>
      <c r="G203" s="11">
        <f t="shared" si="33"/>
        <v>298439.06962243491</v>
      </c>
      <c r="H203" s="11">
        <f t="shared" si="34"/>
        <v>1243.4961234268121</v>
      </c>
      <c r="I203" s="55">
        <f t="shared" ref="I203:I266" si="41">IFERROR(F203+H203,"")</f>
        <v>2473.6740388399357</v>
      </c>
      <c r="J203" s="54">
        <f t="shared" si="35"/>
        <v>17.320075491616265</v>
      </c>
      <c r="K203" s="11">
        <f t="shared" si="32"/>
        <v>17.320075491616265</v>
      </c>
      <c r="L203" s="11">
        <f t="shared" si="36"/>
        <v>7.139405169045164E-2</v>
      </c>
      <c r="M203" s="11">
        <f t="shared" si="37"/>
        <v>7.2166981215067774E-2</v>
      </c>
      <c r="N203" s="55">
        <f t="shared" si="38"/>
        <v>0.14356103290551941</v>
      </c>
    </row>
    <row r="204" spans="1:14" x14ac:dyDescent="0.2">
      <c r="A204" s="49">
        <f>ROWS($A$11:A204)</f>
        <v>194</v>
      </c>
      <c r="B204" s="54">
        <f t="shared" si="39"/>
        <v>1280</v>
      </c>
      <c r="C204" s="11">
        <f t="shared" ref="C204:C267" si="42">IFERROR(C203-B204,"")</f>
        <v>213760</v>
      </c>
      <c r="D204" s="11">
        <f t="shared" ref="D204:D267" si="43">IFERROR(C204*$B$2/12,"")</f>
        <v>890.66666666666663</v>
      </c>
      <c r="E204" s="55">
        <f t="shared" ref="E204:E267" si="44">IFERROR(B204+D204,"")</f>
        <v>2170.6666666666665</v>
      </c>
      <c r="F204" s="54">
        <f t="shared" si="40"/>
        <v>1235.303656727345</v>
      </c>
      <c r="G204" s="11">
        <f t="shared" si="33"/>
        <v>297208.8917070218</v>
      </c>
      <c r="H204" s="11">
        <f t="shared" si="34"/>
        <v>1238.370382112591</v>
      </c>
      <c r="I204" s="55">
        <f t="shared" si="41"/>
        <v>2473.6740388399357</v>
      </c>
      <c r="J204" s="54" t="str">
        <f t="shared" si="35"/>
        <v/>
      </c>
      <c r="K204" s="11" t="str">
        <f t="shared" ref="K204:K267" si="45">IF(J204="","",IF(J204&lt;$B$4,J204,$B$4))</f>
        <v/>
      </c>
      <c r="L204" s="11" t="str">
        <f t="shared" si="36"/>
        <v/>
      </c>
      <c r="M204" s="11" t="str">
        <f t="shared" si="37"/>
        <v/>
      </c>
      <c r="N204" s="55">
        <f t="shared" si="38"/>
        <v>0</v>
      </c>
    </row>
    <row r="205" spans="1:14" x14ac:dyDescent="0.2">
      <c r="A205" s="49">
        <f>ROWS($A$11:A205)</f>
        <v>195</v>
      </c>
      <c r="B205" s="54">
        <f t="shared" si="39"/>
        <v>1280</v>
      </c>
      <c r="C205" s="11">
        <f t="shared" si="42"/>
        <v>212480</v>
      </c>
      <c r="D205" s="11">
        <f t="shared" si="43"/>
        <v>885.33333333333337</v>
      </c>
      <c r="E205" s="55">
        <f t="shared" si="44"/>
        <v>2165.3333333333335</v>
      </c>
      <c r="F205" s="54">
        <f t="shared" si="40"/>
        <v>1240.4507552970422</v>
      </c>
      <c r="G205" s="11">
        <f t="shared" ref="G205:G268" si="46">IFERROR(G204-F204,"")</f>
        <v>295973.58805029443</v>
      </c>
      <c r="H205" s="11">
        <f t="shared" ref="H205:H268" si="47">IFERROR(G205*B$2/12,"")</f>
        <v>1233.2232835428936</v>
      </c>
      <c r="I205" s="55">
        <f t="shared" si="41"/>
        <v>2473.6740388399357</v>
      </c>
      <c r="J205" s="54" t="str">
        <f t="shared" ref="J205:J268" si="48">IFERROR(IF((J204-K204-L204)&lt;0,"",J204-K204-L204),"")</f>
        <v/>
      </c>
      <c r="K205" s="11" t="str">
        <f t="shared" si="45"/>
        <v/>
      </c>
      <c r="L205" s="11" t="str">
        <f t="shared" ref="L205:L268" si="49">IFERROR(-PPMT(B$2/12,A205-A204,B$3-A204,J205),"")</f>
        <v/>
      </c>
      <c r="M205" s="11" t="str">
        <f t="shared" ref="M205:M268" si="50">IFERROR(IPMT($B$2/12,A205-A204,$B$3-A204,-J205),"")</f>
        <v/>
      </c>
      <c r="N205" s="55">
        <f t="shared" ref="N205:N268" si="51">SUM(L205:M205)</f>
        <v>0</v>
      </c>
    </row>
    <row r="206" spans="1:14" x14ac:dyDescent="0.2">
      <c r="A206" s="49">
        <f>ROWS($A$11:A206)</f>
        <v>196</v>
      </c>
      <c r="B206" s="54">
        <f t="shared" si="39"/>
        <v>1280</v>
      </c>
      <c r="C206" s="11">
        <f t="shared" si="42"/>
        <v>211200</v>
      </c>
      <c r="D206" s="11">
        <f t="shared" si="43"/>
        <v>880</v>
      </c>
      <c r="E206" s="55">
        <f t="shared" si="44"/>
        <v>2160</v>
      </c>
      <c r="F206" s="54">
        <f t="shared" si="40"/>
        <v>1245.6193001107797</v>
      </c>
      <c r="G206" s="11">
        <f t="shared" si="46"/>
        <v>294733.1372949974</v>
      </c>
      <c r="H206" s="11">
        <f t="shared" si="47"/>
        <v>1228.054738729156</v>
      </c>
      <c r="I206" s="55">
        <f t="shared" si="41"/>
        <v>2473.6740388399357</v>
      </c>
      <c r="J206" s="54" t="str">
        <f t="shared" si="48"/>
        <v/>
      </c>
      <c r="K206" s="11" t="str">
        <f t="shared" si="45"/>
        <v/>
      </c>
      <c r="L206" s="11" t="str">
        <f t="shared" si="49"/>
        <v/>
      </c>
      <c r="M206" s="11" t="str">
        <f t="shared" si="50"/>
        <v/>
      </c>
      <c r="N206" s="55">
        <f t="shared" si="51"/>
        <v>0</v>
      </c>
    </row>
    <row r="207" spans="1:14" x14ac:dyDescent="0.2">
      <c r="A207" s="49">
        <f>ROWS($A$11:A207)</f>
        <v>197</v>
      </c>
      <c r="B207" s="54">
        <f t="shared" si="39"/>
        <v>1280</v>
      </c>
      <c r="C207" s="11">
        <f t="shared" si="42"/>
        <v>209920</v>
      </c>
      <c r="D207" s="11">
        <f t="shared" si="43"/>
        <v>874.66666666666663</v>
      </c>
      <c r="E207" s="55">
        <f t="shared" si="44"/>
        <v>2154.6666666666665</v>
      </c>
      <c r="F207" s="54">
        <f t="shared" si="40"/>
        <v>1250.8093805279084</v>
      </c>
      <c r="G207" s="11">
        <f t="shared" si="46"/>
        <v>293487.51799488661</v>
      </c>
      <c r="H207" s="11">
        <f t="shared" si="47"/>
        <v>1222.8646583120276</v>
      </c>
      <c r="I207" s="55">
        <f t="shared" si="41"/>
        <v>2473.6740388399357</v>
      </c>
      <c r="J207" s="54" t="str">
        <f t="shared" si="48"/>
        <v/>
      </c>
      <c r="K207" s="11" t="str">
        <f t="shared" si="45"/>
        <v/>
      </c>
      <c r="L207" s="11" t="str">
        <f t="shared" si="49"/>
        <v/>
      </c>
      <c r="M207" s="11" t="str">
        <f t="shared" si="50"/>
        <v/>
      </c>
      <c r="N207" s="55">
        <f t="shared" si="51"/>
        <v>0</v>
      </c>
    </row>
    <row r="208" spans="1:14" x14ac:dyDescent="0.2">
      <c r="A208" s="49">
        <f>ROWS($A$11:A208)</f>
        <v>198</v>
      </c>
      <c r="B208" s="54">
        <f t="shared" si="39"/>
        <v>1280</v>
      </c>
      <c r="C208" s="11">
        <f t="shared" si="42"/>
        <v>208640</v>
      </c>
      <c r="D208" s="11">
        <f t="shared" si="43"/>
        <v>869.33333333333337</v>
      </c>
      <c r="E208" s="55">
        <f t="shared" si="44"/>
        <v>2149.3333333333335</v>
      </c>
      <c r="F208" s="54">
        <f t="shared" si="40"/>
        <v>1256.0210862801077</v>
      </c>
      <c r="G208" s="11">
        <f t="shared" si="46"/>
        <v>292236.70861435868</v>
      </c>
      <c r="H208" s="11">
        <f t="shared" si="47"/>
        <v>1217.6529525598278</v>
      </c>
      <c r="I208" s="55">
        <f t="shared" si="41"/>
        <v>2473.6740388399357</v>
      </c>
      <c r="J208" s="54" t="str">
        <f t="shared" si="48"/>
        <v/>
      </c>
      <c r="K208" s="11" t="str">
        <f t="shared" si="45"/>
        <v/>
      </c>
      <c r="L208" s="11" t="str">
        <f t="shared" si="49"/>
        <v/>
      </c>
      <c r="M208" s="11" t="str">
        <f t="shared" si="50"/>
        <v/>
      </c>
      <c r="N208" s="55">
        <f t="shared" si="51"/>
        <v>0</v>
      </c>
    </row>
    <row r="209" spans="1:14" x14ac:dyDescent="0.2">
      <c r="A209" s="49">
        <f>ROWS($A$11:A209)</f>
        <v>199</v>
      </c>
      <c r="B209" s="54">
        <f t="shared" si="39"/>
        <v>1280</v>
      </c>
      <c r="C209" s="11">
        <f t="shared" si="42"/>
        <v>207360</v>
      </c>
      <c r="D209" s="11">
        <f t="shared" si="43"/>
        <v>864</v>
      </c>
      <c r="E209" s="55">
        <f t="shared" si="44"/>
        <v>2144</v>
      </c>
      <c r="F209" s="54">
        <f t="shared" si="40"/>
        <v>1261.2545074729417</v>
      </c>
      <c r="G209" s="11">
        <f t="shared" si="46"/>
        <v>290980.68752807856</v>
      </c>
      <c r="H209" s="11">
        <f t="shared" si="47"/>
        <v>1212.4195313669941</v>
      </c>
      <c r="I209" s="55">
        <f t="shared" si="41"/>
        <v>2473.6740388399357</v>
      </c>
      <c r="J209" s="54" t="str">
        <f t="shared" si="48"/>
        <v/>
      </c>
      <c r="K209" s="11" t="str">
        <f t="shared" si="45"/>
        <v/>
      </c>
      <c r="L209" s="11" t="str">
        <f t="shared" si="49"/>
        <v/>
      </c>
      <c r="M209" s="11" t="str">
        <f t="shared" si="50"/>
        <v/>
      </c>
      <c r="N209" s="55">
        <f t="shared" si="51"/>
        <v>0</v>
      </c>
    </row>
    <row r="210" spans="1:14" x14ac:dyDescent="0.2">
      <c r="A210" s="49">
        <f>ROWS($A$11:A210)</f>
        <v>200</v>
      </c>
      <c r="B210" s="54">
        <f t="shared" si="39"/>
        <v>1280</v>
      </c>
      <c r="C210" s="11">
        <f t="shared" si="42"/>
        <v>206080</v>
      </c>
      <c r="D210" s="11">
        <f t="shared" si="43"/>
        <v>858.66666666666663</v>
      </c>
      <c r="E210" s="55">
        <f t="shared" si="44"/>
        <v>2138.6666666666665</v>
      </c>
      <c r="F210" s="54">
        <f t="shared" si="40"/>
        <v>1266.5097345874121</v>
      </c>
      <c r="G210" s="11">
        <f t="shared" si="46"/>
        <v>289719.43302060565</v>
      </c>
      <c r="H210" s="11">
        <f t="shared" si="47"/>
        <v>1207.1643042525236</v>
      </c>
      <c r="I210" s="55">
        <f t="shared" si="41"/>
        <v>2473.6740388399357</v>
      </c>
      <c r="J210" s="54" t="str">
        <f t="shared" si="48"/>
        <v/>
      </c>
      <c r="K210" s="11" t="str">
        <f t="shared" si="45"/>
        <v/>
      </c>
      <c r="L210" s="11" t="str">
        <f t="shared" si="49"/>
        <v/>
      </c>
      <c r="M210" s="11" t="str">
        <f t="shared" si="50"/>
        <v/>
      </c>
      <c r="N210" s="55">
        <f t="shared" si="51"/>
        <v>0</v>
      </c>
    </row>
    <row r="211" spans="1:14" x14ac:dyDescent="0.2">
      <c r="A211" s="49">
        <f>ROWS($A$11:A211)</f>
        <v>201</v>
      </c>
      <c r="B211" s="54">
        <f t="shared" si="39"/>
        <v>1280</v>
      </c>
      <c r="C211" s="11">
        <f t="shared" si="42"/>
        <v>204800</v>
      </c>
      <c r="D211" s="11">
        <f t="shared" si="43"/>
        <v>853.33333333333337</v>
      </c>
      <c r="E211" s="55">
        <f t="shared" si="44"/>
        <v>2133.3333333333335</v>
      </c>
      <c r="F211" s="54">
        <f t="shared" si="40"/>
        <v>1271.7868584815267</v>
      </c>
      <c r="G211" s="11">
        <f t="shared" si="46"/>
        <v>288452.92328601825</v>
      </c>
      <c r="H211" s="11">
        <f t="shared" si="47"/>
        <v>1201.8871803584095</v>
      </c>
      <c r="I211" s="55">
        <f t="shared" si="41"/>
        <v>2473.6740388399362</v>
      </c>
      <c r="J211" s="54" t="str">
        <f t="shared" si="48"/>
        <v/>
      </c>
      <c r="K211" s="11" t="str">
        <f t="shared" si="45"/>
        <v/>
      </c>
      <c r="L211" s="11" t="str">
        <f t="shared" si="49"/>
        <v/>
      </c>
      <c r="M211" s="11" t="str">
        <f t="shared" si="50"/>
        <v/>
      </c>
      <c r="N211" s="55">
        <f t="shared" si="51"/>
        <v>0</v>
      </c>
    </row>
    <row r="212" spans="1:14" x14ac:dyDescent="0.2">
      <c r="A212" s="49">
        <f>ROWS($A$11:A212)</f>
        <v>202</v>
      </c>
      <c r="B212" s="54">
        <f t="shared" si="39"/>
        <v>1280</v>
      </c>
      <c r="C212" s="11">
        <f t="shared" si="42"/>
        <v>203520</v>
      </c>
      <c r="D212" s="11">
        <f t="shared" si="43"/>
        <v>848</v>
      </c>
      <c r="E212" s="55">
        <f t="shared" si="44"/>
        <v>2128</v>
      </c>
      <c r="F212" s="54">
        <f t="shared" si="40"/>
        <v>1277.0859703918661</v>
      </c>
      <c r="G212" s="11">
        <f t="shared" si="46"/>
        <v>287181.13642753672</v>
      </c>
      <c r="H212" s="11">
        <f t="shared" si="47"/>
        <v>1196.5880684480696</v>
      </c>
      <c r="I212" s="55">
        <f t="shared" si="41"/>
        <v>2473.6740388399357</v>
      </c>
      <c r="J212" s="54" t="str">
        <f t="shared" si="48"/>
        <v/>
      </c>
      <c r="K212" s="11" t="str">
        <f t="shared" si="45"/>
        <v/>
      </c>
      <c r="L212" s="11" t="str">
        <f t="shared" si="49"/>
        <v/>
      </c>
      <c r="M212" s="11" t="str">
        <f t="shared" si="50"/>
        <v/>
      </c>
      <c r="N212" s="55">
        <f t="shared" si="51"/>
        <v>0</v>
      </c>
    </row>
    <row r="213" spans="1:14" x14ac:dyDescent="0.2">
      <c r="A213" s="49">
        <f>ROWS($A$11:A213)</f>
        <v>203</v>
      </c>
      <c r="B213" s="54">
        <f t="shared" si="39"/>
        <v>1280</v>
      </c>
      <c r="C213" s="11">
        <f t="shared" si="42"/>
        <v>202240</v>
      </c>
      <c r="D213" s="11">
        <f t="shared" si="43"/>
        <v>842.66666666666663</v>
      </c>
      <c r="E213" s="55">
        <f t="shared" si="44"/>
        <v>2122.6666666666665</v>
      </c>
      <c r="F213" s="54">
        <f t="shared" si="40"/>
        <v>1282.4071619351657</v>
      </c>
      <c r="G213" s="11">
        <f t="shared" si="46"/>
        <v>285904.05045714485</v>
      </c>
      <c r="H213" s="11">
        <f t="shared" si="47"/>
        <v>1191.2668769047702</v>
      </c>
      <c r="I213" s="55">
        <f t="shared" si="41"/>
        <v>2473.6740388399357</v>
      </c>
      <c r="J213" s="54" t="str">
        <f t="shared" si="48"/>
        <v/>
      </c>
      <c r="K213" s="11" t="str">
        <f t="shared" si="45"/>
        <v/>
      </c>
      <c r="L213" s="11" t="str">
        <f t="shared" si="49"/>
        <v/>
      </c>
      <c r="M213" s="11" t="str">
        <f t="shared" si="50"/>
        <v/>
      </c>
      <c r="N213" s="55">
        <f t="shared" si="51"/>
        <v>0</v>
      </c>
    </row>
    <row r="214" spans="1:14" x14ac:dyDescent="0.2">
      <c r="A214" s="49">
        <f>ROWS($A$11:A214)</f>
        <v>204</v>
      </c>
      <c r="B214" s="54">
        <f t="shared" si="39"/>
        <v>1280</v>
      </c>
      <c r="C214" s="11">
        <f t="shared" si="42"/>
        <v>200960</v>
      </c>
      <c r="D214" s="11">
        <f t="shared" si="43"/>
        <v>837.33333333333337</v>
      </c>
      <c r="E214" s="55">
        <f t="shared" si="44"/>
        <v>2117.3333333333335</v>
      </c>
      <c r="F214" s="54">
        <f t="shared" si="40"/>
        <v>1287.7505251098955</v>
      </c>
      <c r="G214" s="11">
        <f t="shared" si="46"/>
        <v>284621.64329520968</v>
      </c>
      <c r="H214" s="11">
        <f t="shared" si="47"/>
        <v>1185.9235137300404</v>
      </c>
      <c r="I214" s="55">
        <f t="shared" si="41"/>
        <v>2473.6740388399357</v>
      </c>
      <c r="J214" s="54" t="str">
        <f t="shared" si="48"/>
        <v/>
      </c>
      <c r="K214" s="11" t="str">
        <f t="shared" si="45"/>
        <v/>
      </c>
      <c r="L214" s="11" t="str">
        <f t="shared" si="49"/>
        <v/>
      </c>
      <c r="M214" s="11" t="str">
        <f t="shared" si="50"/>
        <v/>
      </c>
      <c r="N214" s="55">
        <f t="shared" si="51"/>
        <v>0</v>
      </c>
    </row>
    <row r="215" spans="1:14" x14ac:dyDescent="0.2">
      <c r="A215" s="49">
        <f>ROWS($A$11:A215)</f>
        <v>205</v>
      </c>
      <c r="B215" s="54">
        <f t="shared" si="39"/>
        <v>1280</v>
      </c>
      <c r="C215" s="11">
        <f t="shared" si="42"/>
        <v>199680</v>
      </c>
      <c r="D215" s="11">
        <f t="shared" si="43"/>
        <v>832</v>
      </c>
      <c r="E215" s="55">
        <f t="shared" si="44"/>
        <v>2112</v>
      </c>
      <c r="F215" s="54">
        <f t="shared" si="40"/>
        <v>1293.1161522978534</v>
      </c>
      <c r="G215" s="11">
        <f t="shared" si="46"/>
        <v>283333.8927700998</v>
      </c>
      <c r="H215" s="11">
        <f t="shared" si="47"/>
        <v>1180.5578865420825</v>
      </c>
      <c r="I215" s="55">
        <f t="shared" si="41"/>
        <v>2473.6740388399357</v>
      </c>
      <c r="J215" s="54" t="str">
        <f t="shared" si="48"/>
        <v/>
      </c>
      <c r="K215" s="11" t="str">
        <f t="shared" si="45"/>
        <v/>
      </c>
      <c r="L215" s="11" t="str">
        <f t="shared" si="49"/>
        <v/>
      </c>
      <c r="M215" s="11" t="str">
        <f t="shared" si="50"/>
        <v/>
      </c>
      <c r="N215" s="55">
        <f t="shared" si="51"/>
        <v>0</v>
      </c>
    </row>
    <row r="216" spans="1:14" x14ac:dyDescent="0.2">
      <c r="A216" s="49">
        <f>ROWS($A$11:A216)</f>
        <v>206</v>
      </c>
      <c r="B216" s="54">
        <f t="shared" si="39"/>
        <v>1280</v>
      </c>
      <c r="C216" s="11">
        <f t="shared" si="42"/>
        <v>198400</v>
      </c>
      <c r="D216" s="11">
        <f t="shared" si="43"/>
        <v>826.66666666666663</v>
      </c>
      <c r="E216" s="55">
        <f t="shared" si="44"/>
        <v>2106.6666666666665</v>
      </c>
      <c r="F216" s="54">
        <f t="shared" si="40"/>
        <v>1298.5041362657612</v>
      </c>
      <c r="G216" s="11">
        <f t="shared" si="46"/>
        <v>282040.77661780192</v>
      </c>
      <c r="H216" s="11">
        <f t="shared" si="47"/>
        <v>1175.1699025741748</v>
      </c>
      <c r="I216" s="55">
        <f t="shared" si="41"/>
        <v>2473.6740388399357</v>
      </c>
      <c r="J216" s="54" t="str">
        <f t="shared" si="48"/>
        <v/>
      </c>
      <c r="K216" s="11" t="str">
        <f t="shared" si="45"/>
        <v/>
      </c>
      <c r="L216" s="11" t="str">
        <f t="shared" si="49"/>
        <v/>
      </c>
      <c r="M216" s="11" t="str">
        <f t="shared" si="50"/>
        <v/>
      </c>
      <c r="N216" s="55">
        <f t="shared" si="51"/>
        <v>0</v>
      </c>
    </row>
    <row r="217" spans="1:14" x14ac:dyDescent="0.2">
      <c r="A217" s="49">
        <f>ROWS($A$11:A217)</f>
        <v>207</v>
      </c>
      <c r="B217" s="54">
        <f t="shared" si="39"/>
        <v>1280</v>
      </c>
      <c r="C217" s="11">
        <f t="shared" si="42"/>
        <v>197120</v>
      </c>
      <c r="D217" s="11">
        <f t="shared" si="43"/>
        <v>821.33333333333337</v>
      </c>
      <c r="E217" s="55">
        <f t="shared" si="44"/>
        <v>2101.3333333333335</v>
      </c>
      <c r="F217" s="54">
        <f t="shared" si="40"/>
        <v>1303.9145701668683</v>
      </c>
      <c r="G217" s="11">
        <f t="shared" si="46"/>
        <v>280742.27248153614</v>
      </c>
      <c r="H217" s="11">
        <f t="shared" si="47"/>
        <v>1169.7594686730674</v>
      </c>
      <c r="I217" s="55">
        <f t="shared" si="41"/>
        <v>2473.6740388399357</v>
      </c>
      <c r="J217" s="54" t="str">
        <f t="shared" si="48"/>
        <v/>
      </c>
      <c r="K217" s="11" t="str">
        <f t="shared" si="45"/>
        <v/>
      </c>
      <c r="L217" s="11" t="str">
        <f t="shared" si="49"/>
        <v/>
      </c>
      <c r="M217" s="11" t="str">
        <f t="shared" si="50"/>
        <v/>
      </c>
      <c r="N217" s="55">
        <f t="shared" si="51"/>
        <v>0</v>
      </c>
    </row>
    <row r="218" spans="1:14" x14ac:dyDescent="0.2">
      <c r="A218" s="49">
        <f>ROWS($A$11:A218)</f>
        <v>208</v>
      </c>
      <c r="B218" s="54">
        <f t="shared" si="39"/>
        <v>1280</v>
      </c>
      <c r="C218" s="11">
        <f t="shared" si="42"/>
        <v>195840</v>
      </c>
      <c r="D218" s="11">
        <f t="shared" si="43"/>
        <v>816</v>
      </c>
      <c r="E218" s="55">
        <f t="shared" si="44"/>
        <v>2096</v>
      </c>
      <c r="F218" s="54">
        <f t="shared" si="40"/>
        <v>1309.3475475425637</v>
      </c>
      <c r="G218" s="11">
        <f t="shared" si="46"/>
        <v>279438.3579113693</v>
      </c>
      <c r="H218" s="11">
        <f t="shared" si="47"/>
        <v>1164.3264912973721</v>
      </c>
      <c r="I218" s="55">
        <f t="shared" si="41"/>
        <v>2473.6740388399357</v>
      </c>
      <c r="J218" s="54" t="str">
        <f t="shared" si="48"/>
        <v/>
      </c>
      <c r="K218" s="11" t="str">
        <f t="shared" si="45"/>
        <v/>
      </c>
      <c r="L218" s="11" t="str">
        <f t="shared" si="49"/>
        <v/>
      </c>
      <c r="M218" s="11" t="str">
        <f t="shared" si="50"/>
        <v/>
      </c>
      <c r="N218" s="55">
        <f t="shared" si="51"/>
        <v>0</v>
      </c>
    </row>
    <row r="219" spans="1:14" x14ac:dyDescent="0.2">
      <c r="A219" s="49">
        <f>ROWS($A$11:A219)</f>
        <v>209</v>
      </c>
      <c r="B219" s="54">
        <f t="shared" si="39"/>
        <v>1280</v>
      </c>
      <c r="C219" s="11">
        <f t="shared" si="42"/>
        <v>194560</v>
      </c>
      <c r="D219" s="11">
        <f t="shared" si="43"/>
        <v>810.66666666666663</v>
      </c>
      <c r="E219" s="55">
        <f t="shared" si="44"/>
        <v>2090.6666666666665</v>
      </c>
      <c r="F219" s="54">
        <f t="shared" si="40"/>
        <v>1314.803162323991</v>
      </c>
      <c r="G219" s="11">
        <f t="shared" si="46"/>
        <v>278129.01036382676</v>
      </c>
      <c r="H219" s="11">
        <f t="shared" si="47"/>
        <v>1158.8708765159449</v>
      </c>
      <c r="I219" s="55">
        <f t="shared" si="41"/>
        <v>2473.6740388399357</v>
      </c>
      <c r="J219" s="54" t="str">
        <f t="shared" si="48"/>
        <v/>
      </c>
      <c r="K219" s="11" t="str">
        <f t="shared" si="45"/>
        <v/>
      </c>
      <c r="L219" s="11" t="str">
        <f t="shared" si="49"/>
        <v/>
      </c>
      <c r="M219" s="11" t="str">
        <f t="shared" si="50"/>
        <v/>
      </c>
      <c r="N219" s="55">
        <f t="shared" si="51"/>
        <v>0</v>
      </c>
    </row>
    <row r="220" spans="1:14" x14ac:dyDescent="0.2">
      <c r="A220" s="49">
        <f>ROWS($A$11:A220)</f>
        <v>210</v>
      </c>
      <c r="B220" s="54">
        <f t="shared" si="39"/>
        <v>1280</v>
      </c>
      <c r="C220" s="11">
        <f t="shared" si="42"/>
        <v>193280</v>
      </c>
      <c r="D220" s="11">
        <f t="shared" si="43"/>
        <v>805.33333333333337</v>
      </c>
      <c r="E220" s="55">
        <f t="shared" si="44"/>
        <v>2085.3333333333335</v>
      </c>
      <c r="F220" s="54">
        <f t="shared" si="40"/>
        <v>1320.2815088336743</v>
      </c>
      <c r="G220" s="11">
        <f t="shared" si="46"/>
        <v>276814.20720150275</v>
      </c>
      <c r="H220" s="11">
        <f t="shared" si="47"/>
        <v>1153.3925300062615</v>
      </c>
      <c r="I220" s="55">
        <f t="shared" si="41"/>
        <v>2473.6740388399357</v>
      </c>
      <c r="J220" s="54" t="str">
        <f t="shared" si="48"/>
        <v/>
      </c>
      <c r="K220" s="11" t="str">
        <f t="shared" si="45"/>
        <v/>
      </c>
      <c r="L220" s="11" t="str">
        <f t="shared" si="49"/>
        <v/>
      </c>
      <c r="M220" s="11" t="str">
        <f t="shared" si="50"/>
        <v/>
      </c>
      <c r="N220" s="55">
        <f t="shared" si="51"/>
        <v>0</v>
      </c>
    </row>
    <row r="221" spans="1:14" x14ac:dyDescent="0.2">
      <c r="A221" s="49">
        <f>ROWS($A$11:A221)</f>
        <v>211</v>
      </c>
      <c r="B221" s="54">
        <f t="shared" si="39"/>
        <v>1280</v>
      </c>
      <c r="C221" s="11">
        <f t="shared" si="42"/>
        <v>192000</v>
      </c>
      <c r="D221" s="11">
        <f t="shared" si="43"/>
        <v>800</v>
      </c>
      <c r="E221" s="55">
        <f t="shared" si="44"/>
        <v>2080</v>
      </c>
      <c r="F221" s="54">
        <f t="shared" si="40"/>
        <v>1325.7826817871478</v>
      </c>
      <c r="G221" s="11">
        <f t="shared" si="46"/>
        <v>275493.92569266906</v>
      </c>
      <c r="H221" s="11">
        <f t="shared" si="47"/>
        <v>1147.8913570527877</v>
      </c>
      <c r="I221" s="55">
        <f t="shared" si="41"/>
        <v>2473.6740388399357</v>
      </c>
      <c r="J221" s="54" t="str">
        <f t="shared" si="48"/>
        <v/>
      </c>
      <c r="K221" s="11" t="str">
        <f t="shared" si="45"/>
        <v/>
      </c>
      <c r="L221" s="11" t="str">
        <f t="shared" si="49"/>
        <v/>
      </c>
      <c r="M221" s="11" t="str">
        <f t="shared" si="50"/>
        <v/>
      </c>
      <c r="N221" s="55">
        <f t="shared" si="51"/>
        <v>0</v>
      </c>
    </row>
    <row r="222" spans="1:14" x14ac:dyDescent="0.2">
      <c r="A222" s="49">
        <f>ROWS($A$11:A222)</f>
        <v>212</v>
      </c>
      <c r="B222" s="54">
        <f t="shared" si="39"/>
        <v>1280</v>
      </c>
      <c r="C222" s="11">
        <f t="shared" si="42"/>
        <v>190720</v>
      </c>
      <c r="D222" s="11">
        <f t="shared" si="43"/>
        <v>794.66666666666663</v>
      </c>
      <c r="E222" s="55">
        <f t="shared" si="44"/>
        <v>2074.6666666666665</v>
      </c>
      <c r="F222" s="54">
        <f t="shared" si="40"/>
        <v>1331.3067762945943</v>
      </c>
      <c r="G222" s="11">
        <f t="shared" si="46"/>
        <v>274168.1430108819</v>
      </c>
      <c r="H222" s="11">
        <f t="shared" si="47"/>
        <v>1142.3672625453412</v>
      </c>
      <c r="I222" s="55">
        <f t="shared" si="41"/>
        <v>2473.6740388399357</v>
      </c>
      <c r="J222" s="54" t="str">
        <f t="shared" si="48"/>
        <v/>
      </c>
      <c r="K222" s="11" t="str">
        <f t="shared" si="45"/>
        <v/>
      </c>
      <c r="L222" s="11" t="str">
        <f t="shared" si="49"/>
        <v/>
      </c>
      <c r="M222" s="11" t="str">
        <f t="shared" si="50"/>
        <v/>
      </c>
      <c r="N222" s="55">
        <f t="shared" si="51"/>
        <v>0</v>
      </c>
    </row>
    <row r="223" spans="1:14" x14ac:dyDescent="0.2">
      <c r="A223" s="49">
        <f>ROWS($A$11:A223)</f>
        <v>213</v>
      </c>
      <c r="B223" s="54">
        <f t="shared" si="39"/>
        <v>1280</v>
      </c>
      <c r="C223" s="11">
        <f t="shared" si="42"/>
        <v>189440</v>
      </c>
      <c r="D223" s="11">
        <f t="shared" si="43"/>
        <v>789.33333333333337</v>
      </c>
      <c r="E223" s="55">
        <f t="shared" si="44"/>
        <v>2069.3333333333335</v>
      </c>
      <c r="F223" s="54">
        <f t="shared" si="40"/>
        <v>1336.8538878624886</v>
      </c>
      <c r="G223" s="11">
        <f t="shared" si="46"/>
        <v>272836.8362345873</v>
      </c>
      <c r="H223" s="11">
        <f t="shared" si="47"/>
        <v>1136.8201509774472</v>
      </c>
      <c r="I223" s="55">
        <f t="shared" si="41"/>
        <v>2473.6740388399357</v>
      </c>
      <c r="J223" s="54" t="str">
        <f t="shared" si="48"/>
        <v/>
      </c>
      <c r="K223" s="11" t="str">
        <f t="shared" si="45"/>
        <v/>
      </c>
      <c r="L223" s="11" t="str">
        <f t="shared" si="49"/>
        <v/>
      </c>
      <c r="M223" s="11" t="str">
        <f t="shared" si="50"/>
        <v/>
      </c>
      <c r="N223" s="55">
        <f t="shared" si="51"/>
        <v>0</v>
      </c>
    </row>
    <row r="224" spans="1:14" x14ac:dyDescent="0.2">
      <c r="A224" s="49">
        <f>ROWS($A$11:A224)</f>
        <v>214</v>
      </c>
      <c r="B224" s="54">
        <f t="shared" si="39"/>
        <v>1280</v>
      </c>
      <c r="C224" s="11">
        <f t="shared" si="42"/>
        <v>188160</v>
      </c>
      <c r="D224" s="11">
        <f t="shared" si="43"/>
        <v>784</v>
      </c>
      <c r="E224" s="55">
        <f t="shared" si="44"/>
        <v>2064</v>
      </c>
      <c r="F224" s="54">
        <f t="shared" si="40"/>
        <v>1342.424112395249</v>
      </c>
      <c r="G224" s="11">
        <f t="shared" si="46"/>
        <v>271499.98234672484</v>
      </c>
      <c r="H224" s="11">
        <f t="shared" si="47"/>
        <v>1131.2499264446869</v>
      </c>
      <c r="I224" s="55">
        <f t="shared" si="41"/>
        <v>2473.6740388399357</v>
      </c>
      <c r="J224" s="54" t="str">
        <f t="shared" si="48"/>
        <v/>
      </c>
      <c r="K224" s="11" t="str">
        <f t="shared" si="45"/>
        <v/>
      </c>
      <c r="L224" s="11" t="str">
        <f t="shared" si="49"/>
        <v/>
      </c>
      <c r="M224" s="11" t="str">
        <f t="shared" si="50"/>
        <v/>
      </c>
      <c r="N224" s="55">
        <f t="shared" si="51"/>
        <v>0</v>
      </c>
    </row>
    <row r="225" spans="1:14" x14ac:dyDescent="0.2">
      <c r="A225" s="49">
        <f>ROWS($A$11:A225)</f>
        <v>215</v>
      </c>
      <c r="B225" s="54">
        <f t="shared" si="39"/>
        <v>1280</v>
      </c>
      <c r="C225" s="11">
        <f t="shared" si="42"/>
        <v>186880</v>
      </c>
      <c r="D225" s="11">
        <f t="shared" si="43"/>
        <v>778.66666666666663</v>
      </c>
      <c r="E225" s="55">
        <f t="shared" si="44"/>
        <v>2058.6666666666665</v>
      </c>
      <c r="F225" s="54">
        <f t="shared" si="40"/>
        <v>1348.0175461968961</v>
      </c>
      <c r="G225" s="11">
        <f t="shared" si="46"/>
        <v>270157.55823432957</v>
      </c>
      <c r="H225" s="11">
        <f t="shared" si="47"/>
        <v>1125.6564926430399</v>
      </c>
      <c r="I225" s="55">
        <f t="shared" si="41"/>
        <v>2473.6740388399357</v>
      </c>
      <c r="J225" s="54" t="str">
        <f t="shared" si="48"/>
        <v/>
      </c>
      <c r="K225" s="11" t="str">
        <f t="shared" si="45"/>
        <v/>
      </c>
      <c r="L225" s="11" t="str">
        <f t="shared" si="49"/>
        <v/>
      </c>
      <c r="M225" s="11" t="str">
        <f t="shared" si="50"/>
        <v/>
      </c>
      <c r="N225" s="55">
        <f t="shared" si="51"/>
        <v>0</v>
      </c>
    </row>
    <row r="226" spans="1:14" x14ac:dyDescent="0.2">
      <c r="A226" s="49">
        <f>ROWS($A$11:A226)</f>
        <v>216</v>
      </c>
      <c r="B226" s="54">
        <f t="shared" si="39"/>
        <v>1280</v>
      </c>
      <c r="C226" s="11">
        <f t="shared" si="42"/>
        <v>185600</v>
      </c>
      <c r="D226" s="11">
        <f t="shared" si="43"/>
        <v>773.33333333333337</v>
      </c>
      <c r="E226" s="55">
        <f t="shared" si="44"/>
        <v>2053.3333333333335</v>
      </c>
      <c r="F226" s="54">
        <f t="shared" si="40"/>
        <v>1353.634285972716</v>
      </c>
      <c r="G226" s="11">
        <f t="shared" si="46"/>
        <v>268809.54068813269</v>
      </c>
      <c r="H226" s="11">
        <f t="shared" si="47"/>
        <v>1120.0397528672195</v>
      </c>
      <c r="I226" s="55">
        <f t="shared" si="41"/>
        <v>2473.6740388399357</v>
      </c>
      <c r="J226" s="54" t="str">
        <f t="shared" si="48"/>
        <v/>
      </c>
      <c r="K226" s="11" t="str">
        <f t="shared" si="45"/>
        <v/>
      </c>
      <c r="L226" s="11" t="str">
        <f t="shared" si="49"/>
        <v/>
      </c>
      <c r="M226" s="11" t="str">
        <f t="shared" si="50"/>
        <v/>
      </c>
      <c r="N226" s="55">
        <f t="shared" si="51"/>
        <v>0</v>
      </c>
    </row>
    <row r="227" spans="1:14" x14ac:dyDescent="0.2">
      <c r="A227" s="49">
        <f>ROWS($A$11:A227)</f>
        <v>217</v>
      </c>
      <c r="B227" s="54">
        <f t="shared" si="39"/>
        <v>1280</v>
      </c>
      <c r="C227" s="11">
        <f t="shared" si="42"/>
        <v>184320</v>
      </c>
      <c r="D227" s="11">
        <f t="shared" si="43"/>
        <v>768</v>
      </c>
      <c r="E227" s="55">
        <f t="shared" si="44"/>
        <v>2048</v>
      </c>
      <c r="F227" s="54">
        <f t="shared" si="40"/>
        <v>1359.2744288309359</v>
      </c>
      <c r="G227" s="11">
        <f t="shared" si="46"/>
        <v>267455.90640215995</v>
      </c>
      <c r="H227" s="11">
        <f t="shared" si="47"/>
        <v>1114.3996100089998</v>
      </c>
      <c r="I227" s="55">
        <f t="shared" si="41"/>
        <v>2473.6740388399357</v>
      </c>
      <c r="J227" s="54" t="str">
        <f t="shared" si="48"/>
        <v/>
      </c>
      <c r="K227" s="11" t="str">
        <f t="shared" si="45"/>
        <v/>
      </c>
      <c r="L227" s="11" t="str">
        <f t="shared" si="49"/>
        <v/>
      </c>
      <c r="M227" s="11" t="str">
        <f t="shared" si="50"/>
        <v/>
      </c>
      <c r="N227" s="55">
        <f t="shared" si="51"/>
        <v>0</v>
      </c>
    </row>
    <row r="228" spans="1:14" x14ac:dyDescent="0.2">
      <c r="A228" s="49">
        <f>ROWS($A$11:A228)</f>
        <v>218</v>
      </c>
      <c r="B228" s="54">
        <f t="shared" si="39"/>
        <v>1280</v>
      </c>
      <c r="C228" s="11">
        <f t="shared" si="42"/>
        <v>183040</v>
      </c>
      <c r="D228" s="11">
        <f t="shared" si="43"/>
        <v>762.66666666666663</v>
      </c>
      <c r="E228" s="55">
        <f t="shared" si="44"/>
        <v>2042.6666666666665</v>
      </c>
      <c r="F228" s="54">
        <f t="shared" si="40"/>
        <v>1364.938072284398</v>
      </c>
      <c r="G228" s="11">
        <f t="shared" si="46"/>
        <v>266096.631973329</v>
      </c>
      <c r="H228" s="11">
        <f t="shared" si="47"/>
        <v>1108.7359665555375</v>
      </c>
      <c r="I228" s="55">
        <f t="shared" si="41"/>
        <v>2473.6740388399357</v>
      </c>
      <c r="J228" s="54" t="str">
        <f t="shared" si="48"/>
        <v/>
      </c>
      <c r="K228" s="11" t="str">
        <f t="shared" si="45"/>
        <v/>
      </c>
      <c r="L228" s="11" t="str">
        <f t="shared" si="49"/>
        <v/>
      </c>
      <c r="M228" s="11" t="str">
        <f t="shared" si="50"/>
        <v/>
      </c>
      <c r="N228" s="55">
        <f t="shared" si="51"/>
        <v>0</v>
      </c>
    </row>
    <row r="229" spans="1:14" x14ac:dyDescent="0.2">
      <c r="A229" s="49">
        <f>ROWS($A$11:A229)</f>
        <v>219</v>
      </c>
      <c r="B229" s="54">
        <f t="shared" si="39"/>
        <v>1280</v>
      </c>
      <c r="C229" s="11">
        <f t="shared" si="42"/>
        <v>181760</v>
      </c>
      <c r="D229" s="11">
        <f t="shared" si="43"/>
        <v>757.33333333333337</v>
      </c>
      <c r="E229" s="55">
        <f t="shared" si="44"/>
        <v>2037.3333333333335</v>
      </c>
      <c r="F229" s="54">
        <f t="shared" si="40"/>
        <v>1370.6253142522498</v>
      </c>
      <c r="G229" s="11">
        <f t="shared" si="46"/>
        <v>264731.69390104461</v>
      </c>
      <c r="H229" s="11">
        <f t="shared" si="47"/>
        <v>1103.0487245876859</v>
      </c>
      <c r="I229" s="55">
        <f t="shared" si="41"/>
        <v>2473.6740388399357</v>
      </c>
      <c r="J229" s="54" t="str">
        <f t="shared" si="48"/>
        <v/>
      </c>
      <c r="K229" s="11" t="str">
        <f t="shared" si="45"/>
        <v/>
      </c>
      <c r="L229" s="11" t="str">
        <f t="shared" si="49"/>
        <v/>
      </c>
      <c r="M229" s="11" t="str">
        <f t="shared" si="50"/>
        <v/>
      </c>
      <c r="N229" s="55">
        <f t="shared" si="51"/>
        <v>0</v>
      </c>
    </row>
    <row r="230" spans="1:14" x14ac:dyDescent="0.2">
      <c r="A230" s="49">
        <f>ROWS($A$11:A230)</f>
        <v>220</v>
      </c>
      <c r="B230" s="54">
        <f t="shared" si="39"/>
        <v>1280</v>
      </c>
      <c r="C230" s="11">
        <f t="shared" si="42"/>
        <v>180480</v>
      </c>
      <c r="D230" s="11">
        <f t="shared" si="43"/>
        <v>752</v>
      </c>
      <c r="E230" s="55">
        <f t="shared" si="44"/>
        <v>2032</v>
      </c>
      <c r="F230" s="54">
        <f t="shared" si="40"/>
        <v>1376.3362530616341</v>
      </c>
      <c r="G230" s="11">
        <f t="shared" si="46"/>
        <v>263361.06858679233</v>
      </c>
      <c r="H230" s="11">
        <f t="shared" si="47"/>
        <v>1097.3377857783014</v>
      </c>
      <c r="I230" s="55">
        <f t="shared" si="41"/>
        <v>2473.6740388399357</v>
      </c>
      <c r="J230" s="54" t="str">
        <f t="shared" si="48"/>
        <v/>
      </c>
      <c r="K230" s="11" t="str">
        <f t="shared" si="45"/>
        <v/>
      </c>
      <c r="L230" s="11" t="str">
        <f t="shared" si="49"/>
        <v/>
      </c>
      <c r="M230" s="11" t="str">
        <f t="shared" si="50"/>
        <v/>
      </c>
      <c r="N230" s="55">
        <f t="shared" si="51"/>
        <v>0</v>
      </c>
    </row>
    <row r="231" spans="1:14" x14ac:dyDescent="0.2">
      <c r="A231" s="49">
        <f>ROWS($A$11:A231)</f>
        <v>221</v>
      </c>
      <c r="B231" s="54">
        <f t="shared" si="39"/>
        <v>1280</v>
      </c>
      <c r="C231" s="11">
        <f t="shared" si="42"/>
        <v>179200</v>
      </c>
      <c r="D231" s="11">
        <f t="shared" si="43"/>
        <v>746.66666666666663</v>
      </c>
      <c r="E231" s="55">
        <f t="shared" si="44"/>
        <v>2026.6666666666665</v>
      </c>
      <c r="F231" s="54">
        <f t="shared" si="40"/>
        <v>1382.0709874493909</v>
      </c>
      <c r="G231" s="11">
        <f t="shared" si="46"/>
        <v>261984.7323337307</v>
      </c>
      <c r="H231" s="11">
        <f t="shared" si="47"/>
        <v>1091.6030513905446</v>
      </c>
      <c r="I231" s="55">
        <f t="shared" si="41"/>
        <v>2473.6740388399357</v>
      </c>
      <c r="J231" s="54" t="str">
        <f t="shared" si="48"/>
        <v/>
      </c>
      <c r="K231" s="11" t="str">
        <f t="shared" si="45"/>
        <v/>
      </c>
      <c r="L231" s="11" t="str">
        <f t="shared" si="49"/>
        <v/>
      </c>
      <c r="M231" s="11" t="str">
        <f t="shared" si="50"/>
        <v/>
      </c>
      <c r="N231" s="55">
        <f t="shared" si="51"/>
        <v>0</v>
      </c>
    </row>
    <row r="232" spans="1:14" x14ac:dyDescent="0.2">
      <c r="A232" s="49">
        <f>ROWS($A$11:A232)</f>
        <v>222</v>
      </c>
      <c r="B232" s="54">
        <f t="shared" si="39"/>
        <v>1280</v>
      </c>
      <c r="C232" s="11">
        <f t="shared" si="42"/>
        <v>177920</v>
      </c>
      <c r="D232" s="11">
        <f t="shared" si="43"/>
        <v>741.33333333333337</v>
      </c>
      <c r="E232" s="55">
        <f t="shared" si="44"/>
        <v>2021.3333333333335</v>
      </c>
      <c r="F232" s="54">
        <f t="shared" si="40"/>
        <v>1387.8296165637632</v>
      </c>
      <c r="G232" s="11">
        <f t="shared" si="46"/>
        <v>260602.66134628133</v>
      </c>
      <c r="H232" s="11">
        <f t="shared" si="47"/>
        <v>1085.8444222761723</v>
      </c>
      <c r="I232" s="55">
        <f t="shared" si="41"/>
        <v>2473.6740388399357</v>
      </c>
      <c r="J232" s="54" t="str">
        <f t="shared" si="48"/>
        <v/>
      </c>
      <c r="K232" s="11" t="str">
        <f t="shared" si="45"/>
        <v/>
      </c>
      <c r="L232" s="11" t="str">
        <f t="shared" si="49"/>
        <v/>
      </c>
      <c r="M232" s="11" t="str">
        <f t="shared" si="50"/>
        <v/>
      </c>
      <c r="N232" s="55">
        <f t="shared" si="51"/>
        <v>0</v>
      </c>
    </row>
    <row r="233" spans="1:14" x14ac:dyDescent="0.2">
      <c r="A233" s="49">
        <f>ROWS($A$11:A233)</f>
        <v>223</v>
      </c>
      <c r="B233" s="54">
        <f t="shared" si="39"/>
        <v>1280</v>
      </c>
      <c r="C233" s="11">
        <f t="shared" si="42"/>
        <v>176640</v>
      </c>
      <c r="D233" s="11">
        <f t="shared" si="43"/>
        <v>736</v>
      </c>
      <c r="E233" s="55">
        <f t="shared" si="44"/>
        <v>2016</v>
      </c>
      <c r="F233" s="54">
        <f t="shared" si="40"/>
        <v>1393.6122399661124</v>
      </c>
      <c r="G233" s="11">
        <f t="shared" si="46"/>
        <v>259214.83172971755</v>
      </c>
      <c r="H233" s="11">
        <f t="shared" si="47"/>
        <v>1080.0617988738231</v>
      </c>
      <c r="I233" s="55">
        <f t="shared" si="41"/>
        <v>2473.6740388399357</v>
      </c>
      <c r="J233" s="54" t="str">
        <f t="shared" si="48"/>
        <v/>
      </c>
      <c r="K233" s="11" t="str">
        <f t="shared" si="45"/>
        <v/>
      </c>
      <c r="L233" s="11" t="str">
        <f t="shared" si="49"/>
        <v/>
      </c>
      <c r="M233" s="11" t="str">
        <f t="shared" si="50"/>
        <v/>
      </c>
      <c r="N233" s="55">
        <f t="shared" si="51"/>
        <v>0</v>
      </c>
    </row>
    <row r="234" spans="1:14" x14ac:dyDescent="0.2">
      <c r="A234" s="49">
        <f>ROWS($A$11:A234)</f>
        <v>224</v>
      </c>
      <c r="B234" s="54">
        <f t="shared" si="39"/>
        <v>1280</v>
      </c>
      <c r="C234" s="11">
        <f t="shared" si="42"/>
        <v>175360</v>
      </c>
      <c r="D234" s="11">
        <f t="shared" si="43"/>
        <v>730.66666666666663</v>
      </c>
      <c r="E234" s="55">
        <f t="shared" si="44"/>
        <v>2010.6666666666665</v>
      </c>
      <c r="F234" s="54">
        <f t="shared" si="40"/>
        <v>1399.4189576326378</v>
      </c>
      <c r="G234" s="11">
        <f t="shared" si="46"/>
        <v>257821.21948975144</v>
      </c>
      <c r="H234" s="11">
        <f t="shared" si="47"/>
        <v>1074.2550812072977</v>
      </c>
      <c r="I234" s="55">
        <f t="shared" si="41"/>
        <v>2473.6740388399357</v>
      </c>
      <c r="J234" s="54" t="str">
        <f t="shared" si="48"/>
        <v/>
      </c>
      <c r="K234" s="11" t="str">
        <f t="shared" si="45"/>
        <v/>
      </c>
      <c r="L234" s="11" t="str">
        <f t="shared" si="49"/>
        <v/>
      </c>
      <c r="M234" s="11" t="str">
        <f t="shared" si="50"/>
        <v/>
      </c>
      <c r="N234" s="55">
        <f t="shared" si="51"/>
        <v>0</v>
      </c>
    </row>
    <row r="235" spans="1:14" x14ac:dyDescent="0.2">
      <c r="A235" s="49">
        <f>ROWS($A$11:A235)</f>
        <v>225</v>
      </c>
      <c r="B235" s="54">
        <f t="shared" si="39"/>
        <v>1280</v>
      </c>
      <c r="C235" s="11">
        <f t="shared" si="42"/>
        <v>174080</v>
      </c>
      <c r="D235" s="11">
        <f t="shared" si="43"/>
        <v>725.33333333333337</v>
      </c>
      <c r="E235" s="55">
        <f t="shared" si="44"/>
        <v>2005.3333333333335</v>
      </c>
      <c r="F235" s="54">
        <f t="shared" si="40"/>
        <v>1405.2498699561072</v>
      </c>
      <c r="G235" s="11">
        <f t="shared" si="46"/>
        <v>256421.8005321188</v>
      </c>
      <c r="H235" s="11">
        <f t="shared" si="47"/>
        <v>1068.4241688838283</v>
      </c>
      <c r="I235" s="55">
        <f t="shared" si="41"/>
        <v>2473.6740388399357</v>
      </c>
      <c r="J235" s="54" t="str">
        <f t="shared" si="48"/>
        <v/>
      </c>
      <c r="K235" s="11" t="str">
        <f t="shared" si="45"/>
        <v/>
      </c>
      <c r="L235" s="11" t="str">
        <f t="shared" si="49"/>
        <v/>
      </c>
      <c r="M235" s="11" t="str">
        <f t="shared" si="50"/>
        <v/>
      </c>
      <c r="N235" s="55">
        <f t="shared" si="51"/>
        <v>0</v>
      </c>
    </row>
    <row r="236" spans="1:14" x14ac:dyDescent="0.2">
      <c r="A236" s="49">
        <f>ROWS($A$11:A236)</f>
        <v>226</v>
      </c>
      <c r="B236" s="54">
        <f t="shared" si="39"/>
        <v>1280</v>
      </c>
      <c r="C236" s="11">
        <f t="shared" si="42"/>
        <v>172800</v>
      </c>
      <c r="D236" s="11">
        <f t="shared" si="43"/>
        <v>720</v>
      </c>
      <c r="E236" s="55">
        <f t="shared" si="44"/>
        <v>2000</v>
      </c>
      <c r="F236" s="54">
        <f t="shared" si="40"/>
        <v>1411.1050777475909</v>
      </c>
      <c r="G236" s="11">
        <f t="shared" si="46"/>
        <v>255016.55066216268</v>
      </c>
      <c r="H236" s="11">
        <f t="shared" si="47"/>
        <v>1062.5689610923446</v>
      </c>
      <c r="I236" s="55">
        <f t="shared" si="41"/>
        <v>2473.6740388399357</v>
      </c>
      <c r="J236" s="54" t="str">
        <f t="shared" si="48"/>
        <v/>
      </c>
      <c r="K236" s="11" t="str">
        <f t="shared" si="45"/>
        <v/>
      </c>
      <c r="L236" s="11" t="str">
        <f t="shared" si="49"/>
        <v/>
      </c>
      <c r="M236" s="11" t="str">
        <f t="shared" si="50"/>
        <v/>
      </c>
      <c r="N236" s="55">
        <f t="shared" si="51"/>
        <v>0</v>
      </c>
    </row>
    <row r="237" spans="1:14" x14ac:dyDescent="0.2">
      <c r="A237" s="49">
        <f>ROWS($A$11:A237)</f>
        <v>227</v>
      </c>
      <c r="B237" s="54">
        <f t="shared" si="39"/>
        <v>1280</v>
      </c>
      <c r="C237" s="11">
        <f t="shared" si="42"/>
        <v>171520</v>
      </c>
      <c r="D237" s="11">
        <f t="shared" si="43"/>
        <v>714.66666666666663</v>
      </c>
      <c r="E237" s="55">
        <f t="shared" si="44"/>
        <v>1994.6666666666665</v>
      </c>
      <c r="F237" s="54">
        <f t="shared" si="40"/>
        <v>1416.9846822382058</v>
      </c>
      <c r="G237" s="11">
        <f t="shared" si="46"/>
        <v>253605.44558441508</v>
      </c>
      <c r="H237" s="11">
        <f t="shared" si="47"/>
        <v>1056.6893566017295</v>
      </c>
      <c r="I237" s="55">
        <f t="shared" si="41"/>
        <v>2473.6740388399353</v>
      </c>
      <c r="J237" s="54" t="str">
        <f t="shared" si="48"/>
        <v/>
      </c>
      <c r="K237" s="11" t="str">
        <f t="shared" si="45"/>
        <v/>
      </c>
      <c r="L237" s="11" t="str">
        <f t="shared" si="49"/>
        <v/>
      </c>
      <c r="M237" s="11" t="str">
        <f t="shared" si="50"/>
        <v/>
      </c>
      <c r="N237" s="55">
        <f t="shared" si="51"/>
        <v>0</v>
      </c>
    </row>
    <row r="238" spans="1:14" x14ac:dyDescent="0.2">
      <c r="A238" s="49">
        <f>ROWS($A$11:A238)</f>
        <v>228</v>
      </c>
      <c r="B238" s="54">
        <f t="shared" si="39"/>
        <v>1280</v>
      </c>
      <c r="C238" s="11">
        <f t="shared" si="42"/>
        <v>170240</v>
      </c>
      <c r="D238" s="11">
        <f t="shared" si="43"/>
        <v>709.33333333333337</v>
      </c>
      <c r="E238" s="55">
        <f t="shared" si="44"/>
        <v>1989.3333333333335</v>
      </c>
      <c r="F238" s="54">
        <f t="shared" si="40"/>
        <v>1422.8887850808651</v>
      </c>
      <c r="G238" s="11">
        <f t="shared" si="46"/>
        <v>252188.46090217688</v>
      </c>
      <c r="H238" s="11">
        <f t="shared" si="47"/>
        <v>1050.7852537590704</v>
      </c>
      <c r="I238" s="55">
        <f t="shared" si="41"/>
        <v>2473.6740388399357</v>
      </c>
      <c r="J238" s="54" t="str">
        <f t="shared" si="48"/>
        <v/>
      </c>
      <c r="K238" s="11" t="str">
        <f t="shared" si="45"/>
        <v/>
      </c>
      <c r="L238" s="11" t="str">
        <f t="shared" si="49"/>
        <v/>
      </c>
      <c r="M238" s="11" t="str">
        <f t="shared" si="50"/>
        <v/>
      </c>
      <c r="N238" s="55">
        <f t="shared" si="51"/>
        <v>0</v>
      </c>
    </row>
    <row r="239" spans="1:14" x14ac:dyDescent="0.2">
      <c r="A239" s="49">
        <f>ROWS($A$11:A239)</f>
        <v>229</v>
      </c>
      <c r="B239" s="54">
        <f t="shared" si="39"/>
        <v>1280</v>
      </c>
      <c r="C239" s="11">
        <f t="shared" si="42"/>
        <v>168960</v>
      </c>
      <c r="D239" s="11">
        <f t="shared" si="43"/>
        <v>704</v>
      </c>
      <c r="E239" s="55">
        <f t="shared" si="44"/>
        <v>1984</v>
      </c>
      <c r="F239" s="54">
        <f t="shared" si="40"/>
        <v>1428.8174883520355</v>
      </c>
      <c r="G239" s="11">
        <f t="shared" si="46"/>
        <v>250765.57211709602</v>
      </c>
      <c r="H239" s="11">
        <f t="shared" si="47"/>
        <v>1044.8565504879</v>
      </c>
      <c r="I239" s="55">
        <f t="shared" si="41"/>
        <v>2473.6740388399357</v>
      </c>
      <c r="J239" s="54" t="str">
        <f t="shared" si="48"/>
        <v/>
      </c>
      <c r="K239" s="11" t="str">
        <f t="shared" si="45"/>
        <v/>
      </c>
      <c r="L239" s="11" t="str">
        <f t="shared" si="49"/>
        <v/>
      </c>
      <c r="M239" s="11" t="str">
        <f t="shared" si="50"/>
        <v/>
      </c>
      <c r="N239" s="55">
        <f t="shared" si="51"/>
        <v>0</v>
      </c>
    </row>
    <row r="240" spans="1:14" x14ac:dyDescent="0.2">
      <c r="A240" s="49">
        <f>ROWS($A$11:A240)</f>
        <v>230</v>
      </c>
      <c r="B240" s="54">
        <f t="shared" si="39"/>
        <v>1280</v>
      </c>
      <c r="C240" s="11">
        <f t="shared" si="42"/>
        <v>167680</v>
      </c>
      <c r="D240" s="11">
        <f t="shared" si="43"/>
        <v>698.66666666666663</v>
      </c>
      <c r="E240" s="55">
        <f t="shared" si="44"/>
        <v>1978.6666666666665</v>
      </c>
      <c r="F240" s="54">
        <f t="shared" si="40"/>
        <v>1434.7708945535021</v>
      </c>
      <c r="G240" s="11">
        <f t="shared" si="46"/>
        <v>249336.75462874398</v>
      </c>
      <c r="H240" s="11">
        <f t="shared" si="47"/>
        <v>1038.9031442864332</v>
      </c>
      <c r="I240" s="55">
        <f t="shared" si="41"/>
        <v>2473.6740388399353</v>
      </c>
      <c r="J240" s="54" t="str">
        <f t="shared" si="48"/>
        <v/>
      </c>
      <c r="K240" s="11" t="str">
        <f t="shared" si="45"/>
        <v/>
      </c>
      <c r="L240" s="11" t="str">
        <f t="shared" si="49"/>
        <v/>
      </c>
      <c r="M240" s="11" t="str">
        <f t="shared" si="50"/>
        <v/>
      </c>
      <c r="N240" s="55">
        <f t="shared" si="51"/>
        <v>0</v>
      </c>
    </row>
    <row r="241" spans="1:14" x14ac:dyDescent="0.2">
      <c r="A241" s="49">
        <f>ROWS($A$11:A241)</f>
        <v>231</v>
      </c>
      <c r="B241" s="54">
        <f t="shared" si="39"/>
        <v>1280</v>
      </c>
      <c r="C241" s="11">
        <f t="shared" si="42"/>
        <v>166400</v>
      </c>
      <c r="D241" s="11">
        <f t="shared" si="43"/>
        <v>693.33333333333337</v>
      </c>
      <c r="E241" s="55">
        <f t="shared" si="44"/>
        <v>1973.3333333333335</v>
      </c>
      <c r="F241" s="54">
        <f t="shared" si="40"/>
        <v>1440.7491066141417</v>
      </c>
      <c r="G241" s="11">
        <f t="shared" si="46"/>
        <v>247901.98373419046</v>
      </c>
      <c r="H241" s="11">
        <f t="shared" si="47"/>
        <v>1032.9249322257936</v>
      </c>
      <c r="I241" s="55">
        <f t="shared" si="41"/>
        <v>2473.6740388399353</v>
      </c>
      <c r="J241" s="54" t="str">
        <f t="shared" si="48"/>
        <v/>
      </c>
      <c r="K241" s="11" t="str">
        <f t="shared" si="45"/>
        <v/>
      </c>
      <c r="L241" s="11" t="str">
        <f t="shared" si="49"/>
        <v/>
      </c>
      <c r="M241" s="11" t="str">
        <f t="shared" si="50"/>
        <v/>
      </c>
      <c r="N241" s="55">
        <f t="shared" si="51"/>
        <v>0</v>
      </c>
    </row>
    <row r="242" spans="1:14" x14ac:dyDescent="0.2">
      <c r="A242" s="49">
        <f>ROWS($A$11:A242)</f>
        <v>232</v>
      </c>
      <c r="B242" s="54">
        <f t="shared" si="39"/>
        <v>1280</v>
      </c>
      <c r="C242" s="11">
        <f t="shared" si="42"/>
        <v>165120</v>
      </c>
      <c r="D242" s="11">
        <f t="shared" si="43"/>
        <v>688</v>
      </c>
      <c r="E242" s="55">
        <f t="shared" si="44"/>
        <v>1968</v>
      </c>
      <c r="F242" s="54">
        <f t="shared" si="40"/>
        <v>1446.7522278917008</v>
      </c>
      <c r="G242" s="11">
        <f t="shared" si="46"/>
        <v>246461.23462757631</v>
      </c>
      <c r="H242" s="11">
        <f t="shared" si="47"/>
        <v>1026.9218109482347</v>
      </c>
      <c r="I242" s="55">
        <f t="shared" si="41"/>
        <v>2473.6740388399357</v>
      </c>
      <c r="J242" s="54" t="str">
        <f t="shared" si="48"/>
        <v/>
      </c>
      <c r="K242" s="11" t="str">
        <f t="shared" si="45"/>
        <v/>
      </c>
      <c r="L242" s="11" t="str">
        <f t="shared" si="49"/>
        <v/>
      </c>
      <c r="M242" s="11" t="str">
        <f t="shared" si="50"/>
        <v/>
      </c>
      <c r="N242" s="55">
        <f t="shared" si="51"/>
        <v>0</v>
      </c>
    </row>
    <row r="243" spans="1:14" x14ac:dyDescent="0.2">
      <c r="A243" s="49">
        <f>ROWS($A$11:A243)</f>
        <v>233</v>
      </c>
      <c r="B243" s="54">
        <f t="shared" si="39"/>
        <v>1280</v>
      </c>
      <c r="C243" s="11">
        <f t="shared" si="42"/>
        <v>163840</v>
      </c>
      <c r="D243" s="11">
        <f t="shared" si="43"/>
        <v>682.66666666666663</v>
      </c>
      <c r="E243" s="55">
        <f t="shared" si="44"/>
        <v>1962.6666666666665</v>
      </c>
      <c r="F243" s="54">
        <f t="shared" si="40"/>
        <v>1452.7803621745829</v>
      </c>
      <c r="G243" s="11">
        <f t="shared" si="46"/>
        <v>245014.48239968461</v>
      </c>
      <c r="H243" s="11">
        <f t="shared" si="47"/>
        <v>1020.8936766653527</v>
      </c>
      <c r="I243" s="55">
        <f t="shared" si="41"/>
        <v>2473.6740388399357</v>
      </c>
      <c r="J243" s="54" t="str">
        <f t="shared" si="48"/>
        <v/>
      </c>
      <c r="K243" s="11" t="str">
        <f t="shared" si="45"/>
        <v/>
      </c>
      <c r="L243" s="11" t="str">
        <f t="shared" si="49"/>
        <v/>
      </c>
      <c r="M243" s="11" t="str">
        <f t="shared" si="50"/>
        <v/>
      </c>
      <c r="N243" s="55">
        <f t="shared" si="51"/>
        <v>0</v>
      </c>
    </row>
    <row r="244" spans="1:14" x14ac:dyDescent="0.2">
      <c r="A244" s="49">
        <f>ROWS($A$11:A244)</f>
        <v>234</v>
      </c>
      <c r="B244" s="54">
        <f t="shared" si="39"/>
        <v>1280</v>
      </c>
      <c r="C244" s="11">
        <f t="shared" si="42"/>
        <v>162560</v>
      </c>
      <c r="D244" s="11">
        <f t="shared" si="43"/>
        <v>677.33333333333337</v>
      </c>
      <c r="E244" s="55">
        <f t="shared" si="44"/>
        <v>1957.3333333333335</v>
      </c>
      <c r="F244" s="54">
        <f t="shared" si="40"/>
        <v>1458.8336136836435</v>
      </c>
      <c r="G244" s="11">
        <f t="shared" si="46"/>
        <v>243561.70203751003</v>
      </c>
      <c r="H244" s="11">
        <f t="shared" si="47"/>
        <v>1014.8404251562919</v>
      </c>
      <c r="I244" s="55">
        <f t="shared" si="41"/>
        <v>2473.6740388399353</v>
      </c>
      <c r="J244" s="54" t="str">
        <f t="shared" si="48"/>
        <v/>
      </c>
      <c r="K244" s="11" t="str">
        <f t="shared" si="45"/>
        <v/>
      </c>
      <c r="L244" s="11" t="str">
        <f t="shared" si="49"/>
        <v/>
      </c>
      <c r="M244" s="11" t="str">
        <f t="shared" si="50"/>
        <v/>
      </c>
      <c r="N244" s="55">
        <f t="shared" si="51"/>
        <v>0</v>
      </c>
    </row>
    <row r="245" spans="1:14" x14ac:dyDescent="0.2">
      <c r="A245" s="49">
        <f>ROWS($A$11:A245)</f>
        <v>235</v>
      </c>
      <c r="B245" s="54">
        <f t="shared" si="39"/>
        <v>1280</v>
      </c>
      <c r="C245" s="11">
        <f t="shared" si="42"/>
        <v>161280</v>
      </c>
      <c r="D245" s="11">
        <f t="shared" si="43"/>
        <v>672</v>
      </c>
      <c r="E245" s="55">
        <f t="shared" si="44"/>
        <v>1952</v>
      </c>
      <c r="F245" s="54">
        <f t="shared" si="40"/>
        <v>1464.9120870739921</v>
      </c>
      <c r="G245" s="11">
        <f t="shared" si="46"/>
        <v>242102.86842382638</v>
      </c>
      <c r="H245" s="11">
        <f t="shared" si="47"/>
        <v>1008.7619517659433</v>
      </c>
      <c r="I245" s="55">
        <f t="shared" si="41"/>
        <v>2473.6740388399353</v>
      </c>
      <c r="J245" s="54" t="str">
        <f t="shared" si="48"/>
        <v/>
      </c>
      <c r="K245" s="11" t="str">
        <f t="shared" si="45"/>
        <v/>
      </c>
      <c r="L245" s="11" t="str">
        <f t="shared" si="49"/>
        <v/>
      </c>
      <c r="M245" s="11" t="str">
        <f t="shared" si="50"/>
        <v/>
      </c>
      <c r="N245" s="55">
        <f t="shared" si="51"/>
        <v>0</v>
      </c>
    </row>
    <row r="246" spans="1:14" x14ac:dyDescent="0.2">
      <c r="A246" s="49">
        <f>ROWS($A$11:A246)</f>
        <v>236</v>
      </c>
      <c r="B246" s="54">
        <f t="shared" si="39"/>
        <v>1280</v>
      </c>
      <c r="C246" s="11">
        <f t="shared" si="42"/>
        <v>160000</v>
      </c>
      <c r="D246" s="11">
        <f t="shared" si="43"/>
        <v>666.66666666666663</v>
      </c>
      <c r="E246" s="55">
        <f t="shared" si="44"/>
        <v>1946.6666666666665</v>
      </c>
      <c r="F246" s="54">
        <f t="shared" si="40"/>
        <v>1471.0158874368001</v>
      </c>
      <c r="G246" s="11">
        <f t="shared" si="46"/>
        <v>240637.9563367524</v>
      </c>
      <c r="H246" s="11">
        <f t="shared" si="47"/>
        <v>1002.658151403135</v>
      </c>
      <c r="I246" s="55">
        <f t="shared" si="41"/>
        <v>2473.6740388399348</v>
      </c>
      <c r="J246" s="54" t="str">
        <f t="shared" si="48"/>
        <v/>
      </c>
      <c r="K246" s="11" t="str">
        <f t="shared" si="45"/>
        <v/>
      </c>
      <c r="L246" s="11" t="str">
        <f t="shared" si="49"/>
        <v/>
      </c>
      <c r="M246" s="11" t="str">
        <f t="shared" si="50"/>
        <v/>
      </c>
      <c r="N246" s="55">
        <f t="shared" si="51"/>
        <v>0</v>
      </c>
    </row>
    <row r="247" spans="1:14" x14ac:dyDescent="0.2">
      <c r="A247" s="49">
        <f>ROWS($A$11:A247)</f>
        <v>237</v>
      </c>
      <c r="B247" s="54">
        <f t="shared" si="39"/>
        <v>1280</v>
      </c>
      <c r="C247" s="11">
        <f t="shared" si="42"/>
        <v>158720</v>
      </c>
      <c r="D247" s="11">
        <f t="shared" si="43"/>
        <v>661.33333333333337</v>
      </c>
      <c r="E247" s="55">
        <f t="shared" si="44"/>
        <v>1941.3333333333335</v>
      </c>
      <c r="F247" s="54">
        <f t="shared" si="40"/>
        <v>1477.1451203011204</v>
      </c>
      <c r="G247" s="11">
        <f t="shared" si="46"/>
        <v>239166.94044931559</v>
      </c>
      <c r="H247" s="11">
        <f t="shared" si="47"/>
        <v>996.52891853881499</v>
      </c>
      <c r="I247" s="55">
        <f t="shared" si="41"/>
        <v>2473.6740388399353</v>
      </c>
      <c r="J247" s="54" t="str">
        <f t="shared" si="48"/>
        <v/>
      </c>
      <c r="K247" s="11" t="str">
        <f t="shared" si="45"/>
        <v/>
      </c>
      <c r="L247" s="11" t="str">
        <f t="shared" si="49"/>
        <v/>
      </c>
      <c r="M247" s="11" t="str">
        <f t="shared" si="50"/>
        <v/>
      </c>
      <c r="N247" s="55">
        <f t="shared" si="51"/>
        <v>0</v>
      </c>
    </row>
    <row r="248" spans="1:14" x14ac:dyDescent="0.2">
      <c r="A248" s="49">
        <f>ROWS($A$11:A248)</f>
        <v>238</v>
      </c>
      <c r="B248" s="54">
        <f t="shared" si="39"/>
        <v>1280</v>
      </c>
      <c r="C248" s="11">
        <f t="shared" si="42"/>
        <v>157440</v>
      </c>
      <c r="D248" s="11">
        <f t="shared" si="43"/>
        <v>656</v>
      </c>
      <c r="E248" s="55">
        <f t="shared" si="44"/>
        <v>1936</v>
      </c>
      <c r="F248" s="54">
        <f t="shared" si="40"/>
        <v>1483.299891635708</v>
      </c>
      <c r="G248" s="11">
        <f t="shared" si="46"/>
        <v>237689.79532901448</v>
      </c>
      <c r="H248" s="11">
        <f t="shared" si="47"/>
        <v>990.37414720422703</v>
      </c>
      <c r="I248" s="55">
        <f t="shared" si="41"/>
        <v>2473.6740388399348</v>
      </c>
      <c r="J248" s="54" t="str">
        <f t="shared" si="48"/>
        <v/>
      </c>
      <c r="K248" s="11" t="str">
        <f t="shared" si="45"/>
        <v/>
      </c>
      <c r="L248" s="11" t="str">
        <f t="shared" si="49"/>
        <v/>
      </c>
      <c r="M248" s="11" t="str">
        <f t="shared" si="50"/>
        <v/>
      </c>
      <c r="N248" s="55">
        <f t="shared" si="51"/>
        <v>0</v>
      </c>
    </row>
    <row r="249" spans="1:14" x14ac:dyDescent="0.2">
      <c r="A249" s="49">
        <f>ROWS($A$11:A249)</f>
        <v>239</v>
      </c>
      <c r="B249" s="54">
        <f t="shared" si="39"/>
        <v>1280</v>
      </c>
      <c r="C249" s="11">
        <f t="shared" si="42"/>
        <v>156160</v>
      </c>
      <c r="D249" s="11">
        <f t="shared" si="43"/>
        <v>650.66666666666663</v>
      </c>
      <c r="E249" s="55">
        <f t="shared" si="44"/>
        <v>1930.6666666666665</v>
      </c>
      <c r="F249" s="54">
        <f t="shared" si="40"/>
        <v>1489.4803078508571</v>
      </c>
      <c r="G249" s="11">
        <f t="shared" si="46"/>
        <v>236206.49543737876</v>
      </c>
      <c r="H249" s="11">
        <f t="shared" si="47"/>
        <v>984.19373098907818</v>
      </c>
      <c r="I249" s="55">
        <f t="shared" si="41"/>
        <v>2473.6740388399353</v>
      </c>
      <c r="J249" s="54" t="str">
        <f t="shared" si="48"/>
        <v/>
      </c>
      <c r="K249" s="11" t="str">
        <f t="shared" si="45"/>
        <v/>
      </c>
      <c r="L249" s="11" t="str">
        <f t="shared" si="49"/>
        <v/>
      </c>
      <c r="M249" s="11" t="str">
        <f t="shared" si="50"/>
        <v/>
      </c>
      <c r="N249" s="55">
        <f t="shared" si="51"/>
        <v>0</v>
      </c>
    </row>
    <row r="250" spans="1:14" x14ac:dyDescent="0.2">
      <c r="A250" s="49">
        <f>ROWS($A$11:A250)</f>
        <v>240</v>
      </c>
      <c r="B250" s="54">
        <f t="shared" si="39"/>
        <v>1280</v>
      </c>
      <c r="C250" s="11">
        <f t="shared" si="42"/>
        <v>154880</v>
      </c>
      <c r="D250" s="11">
        <f t="shared" si="43"/>
        <v>645.33333333333337</v>
      </c>
      <c r="E250" s="55">
        <f t="shared" si="44"/>
        <v>1925.3333333333335</v>
      </c>
      <c r="F250" s="54">
        <f t="shared" si="40"/>
        <v>1495.6864758002357</v>
      </c>
      <c r="G250" s="11">
        <f t="shared" si="46"/>
        <v>234717.01512952789</v>
      </c>
      <c r="H250" s="11">
        <f t="shared" si="47"/>
        <v>977.98756303969958</v>
      </c>
      <c r="I250" s="55">
        <f t="shared" si="41"/>
        <v>2473.6740388399353</v>
      </c>
      <c r="J250" s="54" t="str">
        <f t="shared" si="48"/>
        <v/>
      </c>
      <c r="K250" s="11" t="str">
        <f t="shared" si="45"/>
        <v/>
      </c>
      <c r="L250" s="11" t="str">
        <f t="shared" si="49"/>
        <v/>
      </c>
      <c r="M250" s="11" t="str">
        <f t="shared" si="50"/>
        <v/>
      </c>
      <c r="N250" s="55">
        <f t="shared" si="51"/>
        <v>0</v>
      </c>
    </row>
    <row r="251" spans="1:14" x14ac:dyDescent="0.2">
      <c r="A251" s="49">
        <f>ROWS($A$11:A251)</f>
        <v>241</v>
      </c>
      <c r="B251" s="54">
        <f t="shared" si="39"/>
        <v>1280</v>
      </c>
      <c r="C251" s="11">
        <f t="shared" si="42"/>
        <v>153600</v>
      </c>
      <c r="D251" s="11">
        <f t="shared" si="43"/>
        <v>640</v>
      </c>
      <c r="E251" s="55">
        <f t="shared" si="44"/>
        <v>1920</v>
      </c>
      <c r="F251" s="54">
        <f t="shared" si="40"/>
        <v>1501.9185027827366</v>
      </c>
      <c r="G251" s="11">
        <f t="shared" si="46"/>
        <v>233221.32865372766</v>
      </c>
      <c r="H251" s="11">
        <f t="shared" si="47"/>
        <v>971.7555360571987</v>
      </c>
      <c r="I251" s="55">
        <f t="shared" si="41"/>
        <v>2473.6740388399353</v>
      </c>
      <c r="J251" s="54" t="str">
        <f t="shared" si="48"/>
        <v/>
      </c>
      <c r="K251" s="11" t="str">
        <f t="shared" si="45"/>
        <v/>
      </c>
      <c r="L251" s="11" t="str">
        <f t="shared" si="49"/>
        <v/>
      </c>
      <c r="M251" s="11" t="str">
        <f t="shared" si="50"/>
        <v/>
      </c>
      <c r="N251" s="55">
        <f t="shared" si="51"/>
        <v>0</v>
      </c>
    </row>
    <row r="252" spans="1:14" x14ac:dyDescent="0.2">
      <c r="A252" s="49">
        <f>ROWS($A$11:A252)</f>
        <v>242</v>
      </c>
      <c r="B252" s="54">
        <f t="shared" si="39"/>
        <v>1280</v>
      </c>
      <c r="C252" s="11">
        <f t="shared" si="42"/>
        <v>152320</v>
      </c>
      <c r="D252" s="11">
        <f t="shared" si="43"/>
        <v>634.66666666666663</v>
      </c>
      <c r="E252" s="55">
        <f t="shared" si="44"/>
        <v>1914.6666666666665</v>
      </c>
      <c r="F252" s="54">
        <f t="shared" si="40"/>
        <v>1508.1764965443315</v>
      </c>
      <c r="G252" s="11">
        <f t="shared" si="46"/>
        <v>231719.41015094492</v>
      </c>
      <c r="H252" s="11">
        <f t="shared" si="47"/>
        <v>965.49754229560392</v>
      </c>
      <c r="I252" s="55">
        <f t="shared" si="41"/>
        <v>2473.6740388399353</v>
      </c>
      <c r="J252" s="54" t="str">
        <f t="shared" si="48"/>
        <v/>
      </c>
      <c r="K252" s="11" t="str">
        <f t="shared" si="45"/>
        <v/>
      </c>
      <c r="L252" s="11" t="str">
        <f t="shared" si="49"/>
        <v/>
      </c>
      <c r="M252" s="11" t="str">
        <f t="shared" si="50"/>
        <v/>
      </c>
      <c r="N252" s="55">
        <f t="shared" si="51"/>
        <v>0</v>
      </c>
    </row>
    <row r="253" spans="1:14" x14ac:dyDescent="0.2">
      <c r="A253" s="49">
        <f>ROWS($A$11:A253)</f>
        <v>243</v>
      </c>
      <c r="B253" s="54">
        <f t="shared" si="39"/>
        <v>1280</v>
      </c>
      <c r="C253" s="11">
        <f t="shared" si="42"/>
        <v>151040</v>
      </c>
      <c r="D253" s="11">
        <f t="shared" si="43"/>
        <v>629.33333333333337</v>
      </c>
      <c r="E253" s="55">
        <f t="shared" si="44"/>
        <v>1909.3333333333335</v>
      </c>
      <c r="F253" s="54">
        <f t="shared" si="40"/>
        <v>1514.4605652799328</v>
      </c>
      <c r="G253" s="11">
        <f t="shared" si="46"/>
        <v>230211.2336544006</v>
      </c>
      <c r="H253" s="11">
        <f t="shared" si="47"/>
        <v>959.21347356000251</v>
      </c>
      <c r="I253" s="55">
        <f t="shared" si="41"/>
        <v>2473.6740388399353</v>
      </c>
      <c r="J253" s="54" t="str">
        <f t="shared" si="48"/>
        <v/>
      </c>
      <c r="K253" s="11" t="str">
        <f t="shared" si="45"/>
        <v/>
      </c>
      <c r="L253" s="11" t="str">
        <f t="shared" si="49"/>
        <v/>
      </c>
      <c r="M253" s="11" t="str">
        <f t="shared" si="50"/>
        <v/>
      </c>
      <c r="N253" s="55">
        <f t="shared" si="51"/>
        <v>0</v>
      </c>
    </row>
    <row r="254" spans="1:14" x14ac:dyDescent="0.2">
      <c r="A254" s="49">
        <f>ROWS($A$11:A254)</f>
        <v>244</v>
      </c>
      <c r="B254" s="54">
        <f t="shared" si="39"/>
        <v>1280</v>
      </c>
      <c r="C254" s="11">
        <f t="shared" si="42"/>
        <v>149760</v>
      </c>
      <c r="D254" s="11">
        <f t="shared" si="43"/>
        <v>624</v>
      </c>
      <c r="E254" s="55">
        <f t="shared" si="44"/>
        <v>1904</v>
      </c>
      <c r="F254" s="54">
        <f t="shared" si="40"/>
        <v>1520.7708176352658</v>
      </c>
      <c r="G254" s="11">
        <f t="shared" si="46"/>
        <v>228696.77308912066</v>
      </c>
      <c r="H254" s="11">
        <f t="shared" si="47"/>
        <v>952.90322120466953</v>
      </c>
      <c r="I254" s="55">
        <f t="shared" si="41"/>
        <v>2473.6740388399353</v>
      </c>
      <c r="J254" s="54" t="str">
        <f t="shared" si="48"/>
        <v/>
      </c>
      <c r="K254" s="11" t="str">
        <f t="shared" si="45"/>
        <v/>
      </c>
      <c r="L254" s="11" t="str">
        <f t="shared" si="49"/>
        <v/>
      </c>
      <c r="M254" s="11" t="str">
        <f t="shared" si="50"/>
        <v/>
      </c>
      <c r="N254" s="55">
        <f t="shared" si="51"/>
        <v>0</v>
      </c>
    </row>
    <row r="255" spans="1:14" x14ac:dyDescent="0.2">
      <c r="A255" s="49">
        <f>ROWS($A$11:A255)</f>
        <v>245</v>
      </c>
      <c r="B255" s="54">
        <f t="shared" si="39"/>
        <v>1280</v>
      </c>
      <c r="C255" s="11">
        <f t="shared" si="42"/>
        <v>148480</v>
      </c>
      <c r="D255" s="11">
        <f t="shared" si="43"/>
        <v>618.66666666666663</v>
      </c>
      <c r="E255" s="55">
        <f t="shared" si="44"/>
        <v>1898.6666666666665</v>
      </c>
      <c r="F255" s="54">
        <f t="shared" si="40"/>
        <v>1527.1073627087462</v>
      </c>
      <c r="G255" s="11">
        <f t="shared" si="46"/>
        <v>227176.0022714854</v>
      </c>
      <c r="H255" s="11">
        <f t="shared" si="47"/>
        <v>946.56667613118918</v>
      </c>
      <c r="I255" s="55">
        <f t="shared" si="41"/>
        <v>2473.6740388399353</v>
      </c>
      <c r="J255" s="54" t="str">
        <f t="shared" si="48"/>
        <v/>
      </c>
      <c r="K255" s="11" t="str">
        <f t="shared" si="45"/>
        <v/>
      </c>
      <c r="L255" s="11" t="str">
        <f t="shared" si="49"/>
        <v/>
      </c>
      <c r="M255" s="11" t="str">
        <f t="shared" si="50"/>
        <v/>
      </c>
      <c r="N255" s="55">
        <f t="shared" si="51"/>
        <v>0</v>
      </c>
    </row>
    <row r="256" spans="1:14" x14ac:dyDescent="0.2">
      <c r="A256" s="49">
        <f>ROWS($A$11:A256)</f>
        <v>246</v>
      </c>
      <c r="B256" s="54">
        <f t="shared" si="39"/>
        <v>1280</v>
      </c>
      <c r="C256" s="11">
        <f t="shared" si="42"/>
        <v>147200</v>
      </c>
      <c r="D256" s="11">
        <f t="shared" si="43"/>
        <v>613.33333333333337</v>
      </c>
      <c r="E256" s="55">
        <f t="shared" si="44"/>
        <v>1893.3333333333335</v>
      </c>
      <c r="F256" s="54">
        <f t="shared" si="40"/>
        <v>1533.4703100533659</v>
      </c>
      <c r="G256" s="11">
        <f t="shared" si="46"/>
        <v>225648.89490877665</v>
      </c>
      <c r="H256" s="11">
        <f t="shared" si="47"/>
        <v>940.20372878656951</v>
      </c>
      <c r="I256" s="55">
        <f t="shared" si="41"/>
        <v>2473.6740388399353</v>
      </c>
      <c r="J256" s="54" t="str">
        <f t="shared" si="48"/>
        <v/>
      </c>
      <c r="K256" s="11" t="str">
        <f t="shared" si="45"/>
        <v/>
      </c>
      <c r="L256" s="11" t="str">
        <f t="shared" si="49"/>
        <v/>
      </c>
      <c r="M256" s="11" t="str">
        <f t="shared" si="50"/>
        <v/>
      </c>
      <c r="N256" s="55">
        <f t="shared" si="51"/>
        <v>0</v>
      </c>
    </row>
    <row r="257" spans="1:14" x14ac:dyDescent="0.2">
      <c r="A257" s="49">
        <f>ROWS($A$11:A257)</f>
        <v>247</v>
      </c>
      <c r="B257" s="54">
        <f t="shared" si="39"/>
        <v>1280</v>
      </c>
      <c r="C257" s="11">
        <f t="shared" si="42"/>
        <v>145920</v>
      </c>
      <c r="D257" s="11">
        <f t="shared" si="43"/>
        <v>608</v>
      </c>
      <c r="E257" s="55">
        <f t="shared" si="44"/>
        <v>1888</v>
      </c>
      <c r="F257" s="54">
        <f t="shared" si="40"/>
        <v>1539.859769678588</v>
      </c>
      <c r="G257" s="11">
        <f t="shared" si="46"/>
        <v>224115.4245987233</v>
      </c>
      <c r="H257" s="11">
        <f t="shared" si="47"/>
        <v>933.81426916134717</v>
      </c>
      <c r="I257" s="55">
        <f t="shared" si="41"/>
        <v>2473.6740388399353</v>
      </c>
      <c r="J257" s="54" t="str">
        <f t="shared" si="48"/>
        <v/>
      </c>
      <c r="K257" s="11" t="str">
        <f t="shared" si="45"/>
        <v/>
      </c>
      <c r="L257" s="11" t="str">
        <f t="shared" si="49"/>
        <v/>
      </c>
      <c r="M257" s="11" t="str">
        <f t="shared" si="50"/>
        <v/>
      </c>
      <c r="N257" s="55">
        <f t="shared" si="51"/>
        <v>0</v>
      </c>
    </row>
    <row r="258" spans="1:14" x14ac:dyDescent="0.2">
      <c r="A258" s="49">
        <f>ROWS($A$11:A258)</f>
        <v>248</v>
      </c>
      <c r="B258" s="54">
        <f t="shared" si="39"/>
        <v>1280</v>
      </c>
      <c r="C258" s="11">
        <f t="shared" si="42"/>
        <v>144640</v>
      </c>
      <c r="D258" s="11">
        <f t="shared" si="43"/>
        <v>602.66666666666663</v>
      </c>
      <c r="E258" s="55">
        <f t="shared" si="44"/>
        <v>1882.6666666666665</v>
      </c>
      <c r="F258" s="54">
        <f t="shared" si="40"/>
        <v>1546.2758520522489</v>
      </c>
      <c r="G258" s="11">
        <f t="shared" si="46"/>
        <v>222575.56482904471</v>
      </c>
      <c r="H258" s="11">
        <f t="shared" si="47"/>
        <v>927.39818678768643</v>
      </c>
      <c r="I258" s="55">
        <f t="shared" si="41"/>
        <v>2473.6740388399353</v>
      </c>
      <c r="J258" s="54" t="str">
        <f t="shared" si="48"/>
        <v/>
      </c>
      <c r="K258" s="11" t="str">
        <f t="shared" si="45"/>
        <v/>
      </c>
      <c r="L258" s="11" t="str">
        <f t="shared" si="49"/>
        <v/>
      </c>
      <c r="M258" s="11" t="str">
        <f t="shared" si="50"/>
        <v/>
      </c>
      <c r="N258" s="55">
        <f t="shared" si="51"/>
        <v>0</v>
      </c>
    </row>
    <row r="259" spans="1:14" x14ac:dyDescent="0.2">
      <c r="A259" s="49">
        <f>ROWS($A$11:A259)</f>
        <v>249</v>
      </c>
      <c r="B259" s="54">
        <f t="shared" si="39"/>
        <v>1280</v>
      </c>
      <c r="C259" s="11">
        <f t="shared" si="42"/>
        <v>143360</v>
      </c>
      <c r="D259" s="11">
        <f t="shared" si="43"/>
        <v>597.33333333333337</v>
      </c>
      <c r="E259" s="55">
        <f t="shared" si="44"/>
        <v>1877.3333333333335</v>
      </c>
      <c r="F259" s="54">
        <f t="shared" si="40"/>
        <v>1552.7186681024664</v>
      </c>
      <c r="G259" s="11">
        <f t="shared" si="46"/>
        <v>221029.28897699245</v>
      </c>
      <c r="H259" s="11">
        <f t="shared" si="47"/>
        <v>920.95537073746857</v>
      </c>
      <c r="I259" s="55">
        <f t="shared" si="41"/>
        <v>2473.6740388399348</v>
      </c>
      <c r="J259" s="54" t="str">
        <f t="shared" si="48"/>
        <v/>
      </c>
      <c r="K259" s="11" t="str">
        <f t="shared" si="45"/>
        <v/>
      </c>
      <c r="L259" s="11" t="str">
        <f t="shared" si="49"/>
        <v/>
      </c>
      <c r="M259" s="11" t="str">
        <f t="shared" si="50"/>
        <v/>
      </c>
      <c r="N259" s="55">
        <f t="shared" si="51"/>
        <v>0</v>
      </c>
    </row>
    <row r="260" spans="1:14" x14ac:dyDescent="0.2">
      <c r="A260" s="49">
        <f>ROWS($A$11:A260)</f>
        <v>250</v>
      </c>
      <c r="B260" s="54">
        <f t="shared" si="39"/>
        <v>1280</v>
      </c>
      <c r="C260" s="11">
        <f t="shared" si="42"/>
        <v>142080</v>
      </c>
      <c r="D260" s="11">
        <f t="shared" si="43"/>
        <v>592</v>
      </c>
      <c r="E260" s="55">
        <f t="shared" si="44"/>
        <v>1872</v>
      </c>
      <c r="F260" s="54">
        <f t="shared" si="40"/>
        <v>1559.1883292195603</v>
      </c>
      <c r="G260" s="11">
        <f t="shared" si="46"/>
        <v>219476.57030888999</v>
      </c>
      <c r="H260" s="11">
        <f t="shared" si="47"/>
        <v>914.48570962037502</v>
      </c>
      <c r="I260" s="55">
        <f t="shared" si="41"/>
        <v>2473.6740388399353</v>
      </c>
      <c r="J260" s="54" t="str">
        <f t="shared" si="48"/>
        <v/>
      </c>
      <c r="K260" s="11" t="str">
        <f t="shared" si="45"/>
        <v/>
      </c>
      <c r="L260" s="11" t="str">
        <f t="shared" si="49"/>
        <v/>
      </c>
      <c r="M260" s="11" t="str">
        <f t="shared" si="50"/>
        <v/>
      </c>
      <c r="N260" s="55">
        <f t="shared" si="51"/>
        <v>0</v>
      </c>
    </row>
    <row r="261" spans="1:14" x14ac:dyDescent="0.2">
      <c r="A261" s="49">
        <f>ROWS($A$11:A261)</f>
        <v>251</v>
      </c>
      <c r="B261" s="54">
        <f t="shared" si="39"/>
        <v>1280</v>
      </c>
      <c r="C261" s="11">
        <f t="shared" si="42"/>
        <v>140800</v>
      </c>
      <c r="D261" s="11">
        <f t="shared" si="43"/>
        <v>586.66666666666663</v>
      </c>
      <c r="E261" s="55">
        <f t="shared" si="44"/>
        <v>1866.6666666666665</v>
      </c>
      <c r="F261" s="54">
        <f t="shared" si="40"/>
        <v>1565.6849472579752</v>
      </c>
      <c r="G261" s="11">
        <f t="shared" si="46"/>
        <v>217917.38197967043</v>
      </c>
      <c r="H261" s="11">
        <f t="shared" si="47"/>
        <v>907.98909158196022</v>
      </c>
      <c r="I261" s="55">
        <f t="shared" si="41"/>
        <v>2473.6740388399353</v>
      </c>
      <c r="J261" s="54" t="str">
        <f t="shared" si="48"/>
        <v/>
      </c>
      <c r="K261" s="11" t="str">
        <f t="shared" si="45"/>
        <v/>
      </c>
      <c r="L261" s="11" t="str">
        <f t="shared" si="49"/>
        <v/>
      </c>
      <c r="M261" s="11" t="str">
        <f t="shared" si="50"/>
        <v/>
      </c>
      <c r="N261" s="55">
        <f t="shared" si="51"/>
        <v>0</v>
      </c>
    </row>
    <row r="262" spans="1:14" x14ac:dyDescent="0.2">
      <c r="A262" s="49">
        <f>ROWS($A$11:A262)</f>
        <v>252</v>
      </c>
      <c r="B262" s="54">
        <f t="shared" si="39"/>
        <v>1280</v>
      </c>
      <c r="C262" s="11">
        <f t="shared" si="42"/>
        <v>139520</v>
      </c>
      <c r="D262" s="11">
        <f t="shared" si="43"/>
        <v>581.33333333333337</v>
      </c>
      <c r="E262" s="55">
        <f t="shared" si="44"/>
        <v>1861.3333333333335</v>
      </c>
      <c r="F262" s="54">
        <f t="shared" si="40"/>
        <v>1572.2086345382168</v>
      </c>
      <c r="G262" s="11">
        <f t="shared" si="46"/>
        <v>216351.69703241246</v>
      </c>
      <c r="H262" s="11">
        <f t="shared" si="47"/>
        <v>901.46540430171865</v>
      </c>
      <c r="I262" s="55">
        <f t="shared" si="41"/>
        <v>2473.6740388399353</v>
      </c>
      <c r="J262" s="54" t="str">
        <f t="shared" si="48"/>
        <v/>
      </c>
      <c r="K262" s="11" t="str">
        <f t="shared" si="45"/>
        <v/>
      </c>
      <c r="L262" s="11" t="str">
        <f t="shared" si="49"/>
        <v/>
      </c>
      <c r="M262" s="11" t="str">
        <f t="shared" si="50"/>
        <v/>
      </c>
      <c r="N262" s="55">
        <f t="shared" si="51"/>
        <v>0</v>
      </c>
    </row>
    <row r="263" spans="1:14" x14ac:dyDescent="0.2">
      <c r="A263" s="49">
        <f>ROWS($A$11:A263)</f>
        <v>253</v>
      </c>
      <c r="B263" s="54">
        <f t="shared" si="39"/>
        <v>1280</v>
      </c>
      <c r="C263" s="11">
        <f t="shared" si="42"/>
        <v>138240</v>
      </c>
      <c r="D263" s="11">
        <f t="shared" si="43"/>
        <v>576</v>
      </c>
      <c r="E263" s="55">
        <f t="shared" si="44"/>
        <v>1856</v>
      </c>
      <c r="F263" s="54">
        <f t="shared" si="40"/>
        <v>1578.7595038487927</v>
      </c>
      <c r="G263" s="11">
        <f t="shared" si="46"/>
        <v>214779.48839787423</v>
      </c>
      <c r="H263" s="11">
        <f t="shared" si="47"/>
        <v>894.91453499114266</v>
      </c>
      <c r="I263" s="55">
        <f t="shared" si="41"/>
        <v>2473.6740388399353</v>
      </c>
      <c r="J263" s="54" t="str">
        <f t="shared" si="48"/>
        <v/>
      </c>
      <c r="K263" s="11" t="str">
        <f t="shared" si="45"/>
        <v/>
      </c>
      <c r="L263" s="11" t="str">
        <f t="shared" si="49"/>
        <v/>
      </c>
      <c r="M263" s="11" t="str">
        <f t="shared" si="50"/>
        <v/>
      </c>
      <c r="N263" s="55">
        <f t="shared" si="51"/>
        <v>0</v>
      </c>
    </row>
    <row r="264" spans="1:14" x14ac:dyDescent="0.2">
      <c r="A264" s="49">
        <f>ROWS($A$11:A264)</f>
        <v>254</v>
      </c>
      <c r="B264" s="54">
        <f t="shared" si="39"/>
        <v>1280</v>
      </c>
      <c r="C264" s="11">
        <f t="shared" si="42"/>
        <v>136960</v>
      </c>
      <c r="D264" s="11">
        <f t="shared" si="43"/>
        <v>570.66666666666663</v>
      </c>
      <c r="E264" s="55">
        <f t="shared" si="44"/>
        <v>1850.6666666666665</v>
      </c>
      <c r="F264" s="54">
        <f t="shared" si="40"/>
        <v>1585.3376684481627</v>
      </c>
      <c r="G264" s="11">
        <f t="shared" si="46"/>
        <v>213200.72889402544</v>
      </c>
      <c r="H264" s="11">
        <f t="shared" si="47"/>
        <v>888.33637039177268</v>
      </c>
      <c r="I264" s="55">
        <f t="shared" si="41"/>
        <v>2473.6740388399353</v>
      </c>
      <c r="J264" s="54" t="str">
        <f t="shared" si="48"/>
        <v/>
      </c>
      <c r="K264" s="11" t="str">
        <f t="shared" si="45"/>
        <v/>
      </c>
      <c r="L264" s="11" t="str">
        <f t="shared" si="49"/>
        <v/>
      </c>
      <c r="M264" s="11" t="str">
        <f t="shared" si="50"/>
        <v/>
      </c>
      <c r="N264" s="55">
        <f t="shared" si="51"/>
        <v>0</v>
      </c>
    </row>
    <row r="265" spans="1:14" x14ac:dyDescent="0.2">
      <c r="A265" s="49">
        <f>ROWS($A$11:A265)</f>
        <v>255</v>
      </c>
      <c r="B265" s="54">
        <f t="shared" si="39"/>
        <v>1280</v>
      </c>
      <c r="C265" s="11">
        <f t="shared" si="42"/>
        <v>135680</v>
      </c>
      <c r="D265" s="11">
        <f t="shared" si="43"/>
        <v>565.33333333333337</v>
      </c>
      <c r="E265" s="55">
        <f t="shared" si="44"/>
        <v>1845.3333333333335</v>
      </c>
      <c r="F265" s="54">
        <f t="shared" si="40"/>
        <v>1591.9432420666965</v>
      </c>
      <c r="G265" s="11">
        <f t="shared" si="46"/>
        <v>211615.39122557727</v>
      </c>
      <c r="H265" s="11">
        <f t="shared" si="47"/>
        <v>881.73079677323869</v>
      </c>
      <c r="I265" s="55">
        <f t="shared" si="41"/>
        <v>2473.6740388399353</v>
      </c>
      <c r="J265" s="54" t="str">
        <f t="shared" si="48"/>
        <v/>
      </c>
      <c r="K265" s="11" t="str">
        <f t="shared" si="45"/>
        <v/>
      </c>
      <c r="L265" s="11" t="str">
        <f t="shared" si="49"/>
        <v/>
      </c>
      <c r="M265" s="11" t="str">
        <f t="shared" si="50"/>
        <v/>
      </c>
      <c r="N265" s="55">
        <f t="shared" si="51"/>
        <v>0</v>
      </c>
    </row>
    <row r="266" spans="1:14" x14ac:dyDescent="0.2">
      <c r="A266" s="49">
        <f>ROWS($A$11:A266)</f>
        <v>256</v>
      </c>
      <c r="B266" s="54">
        <f t="shared" si="39"/>
        <v>1280</v>
      </c>
      <c r="C266" s="11">
        <f t="shared" si="42"/>
        <v>134400</v>
      </c>
      <c r="D266" s="11">
        <f t="shared" si="43"/>
        <v>560</v>
      </c>
      <c r="E266" s="55">
        <f t="shared" si="44"/>
        <v>1840</v>
      </c>
      <c r="F266" s="54">
        <f t="shared" si="40"/>
        <v>1598.5763389086412</v>
      </c>
      <c r="G266" s="11">
        <f t="shared" si="46"/>
        <v>210023.44798351059</v>
      </c>
      <c r="H266" s="11">
        <f t="shared" si="47"/>
        <v>875.09769993129419</v>
      </c>
      <c r="I266" s="55">
        <f t="shared" si="41"/>
        <v>2473.6740388399353</v>
      </c>
      <c r="J266" s="54" t="str">
        <f t="shared" si="48"/>
        <v/>
      </c>
      <c r="K266" s="11" t="str">
        <f t="shared" si="45"/>
        <v/>
      </c>
      <c r="L266" s="11" t="str">
        <f t="shared" si="49"/>
        <v/>
      </c>
      <c r="M266" s="11" t="str">
        <f t="shared" si="50"/>
        <v/>
      </c>
      <c r="N266" s="55">
        <f t="shared" si="51"/>
        <v>0</v>
      </c>
    </row>
    <row r="267" spans="1:14" x14ac:dyDescent="0.2">
      <c r="A267" s="49">
        <f>ROWS($A$11:A267)</f>
        <v>257</v>
      </c>
      <c r="B267" s="54">
        <f t="shared" ref="B267:B330" si="52">IF(A267&gt;$B$3,"",$B$1/$B$3)</f>
        <v>1280</v>
      </c>
      <c r="C267" s="11">
        <f t="shared" si="42"/>
        <v>133120</v>
      </c>
      <c r="D267" s="11">
        <f t="shared" si="43"/>
        <v>554.66666666666663</v>
      </c>
      <c r="E267" s="55">
        <f t="shared" si="44"/>
        <v>1834.6666666666665</v>
      </c>
      <c r="F267" s="54">
        <f t="shared" ref="F267:F330" si="53">IFERROR(-PPMT(B$2/12,A267,B$3,B$1),"")</f>
        <v>1605.2370736540938</v>
      </c>
      <c r="G267" s="11">
        <f t="shared" si="46"/>
        <v>208424.87164460195</v>
      </c>
      <c r="H267" s="11">
        <f t="shared" si="47"/>
        <v>868.43696518584147</v>
      </c>
      <c r="I267" s="55">
        <f t="shared" ref="I267:I330" si="54">IFERROR(F267+H267,"")</f>
        <v>2473.6740388399353</v>
      </c>
      <c r="J267" s="54" t="str">
        <f t="shared" si="48"/>
        <v/>
      </c>
      <c r="K267" s="11" t="str">
        <f t="shared" si="45"/>
        <v/>
      </c>
      <c r="L267" s="11" t="str">
        <f t="shared" si="49"/>
        <v/>
      </c>
      <c r="M267" s="11" t="str">
        <f t="shared" si="50"/>
        <v/>
      </c>
      <c r="N267" s="55">
        <f t="shared" si="51"/>
        <v>0</v>
      </c>
    </row>
    <row r="268" spans="1:14" x14ac:dyDescent="0.2">
      <c r="A268" s="49">
        <f>ROWS($A$11:A268)</f>
        <v>258</v>
      </c>
      <c r="B268" s="54">
        <f t="shared" si="52"/>
        <v>1280</v>
      </c>
      <c r="C268" s="11">
        <f t="shared" ref="C268:C331" si="55">IFERROR(C267-B268,"")</f>
        <v>131840</v>
      </c>
      <c r="D268" s="11">
        <f t="shared" ref="D268:D331" si="56">IFERROR(C268*$B$2/12,"")</f>
        <v>549.33333333333337</v>
      </c>
      <c r="E268" s="55">
        <f t="shared" ref="E268:E331" si="57">IFERROR(B268+D268,"")</f>
        <v>1829.3333333333335</v>
      </c>
      <c r="F268" s="54">
        <f t="shared" si="53"/>
        <v>1611.925561460986</v>
      </c>
      <c r="G268" s="11">
        <f t="shared" si="46"/>
        <v>206819.63457094785</v>
      </c>
      <c r="H268" s="11">
        <f t="shared" si="47"/>
        <v>861.74847737894936</v>
      </c>
      <c r="I268" s="55">
        <f t="shared" si="54"/>
        <v>2473.6740388399353</v>
      </c>
      <c r="J268" s="54" t="str">
        <f t="shared" si="48"/>
        <v/>
      </c>
      <c r="K268" s="11" t="str">
        <f t="shared" ref="K268:K331" si="58">IF(J268="","",IF(J268&lt;$B$4,J268,$B$4))</f>
        <v/>
      </c>
      <c r="L268" s="11" t="str">
        <f t="shared" si="49"/>
        <v/>
      </c>
      <c r="M268" s="11" t="str">
        <f t="shared" si="50"/>
        <v/>
      </c>
      <c r="N268" s="55">
        <f t="shared" si="51"/>
        <v>0</v>
      </c>
    </row>
    <row r="269" spans="1:14" x14ac:dyDescent="0.2">
      <c r="A269" s="49">
        <f>ROWS($A$11:A269)</f>
        <v>259</v>
      </c>
      <c r="B269" s="54">
        <f t="shared" si="52"/>
        <v>1280</v>
      </c>
      <c r="C269" s="11">
        <f t="shared" si="55"/>
        <v>130560</v>
      </c>
      <c r="D269" s="11">
        <f t="shared" si="56"/>
        <v>544</v>
      </c>
      <c r="E269" s="55">
        <f t="shared" si="57"/>
        <v>1824</v>
      </c>
      <c r="F269" s="54">
        <f t="shared" si="53"/>
        <v>1618.6419179670734</v>
      </c>
      <c r="G269" s="11">
        <f t="shared" ref="G269:G332" si="59">IFERROR(G268-F268,"")</f>
        <v>205207.70900948686</v>
      </c>
      <c r="H269" s="11">
        <f t="shared" ref="H269:H332" si="60">IFERROR(G269*B$2/12,"")</f>
        <v>855.03212087286192</v>
      </c>
      <c r="I269" s="55">
        <f t="shared" si="54"/>
        <v>2473.6740388399353</v>
      </c>
      <c r="J269" s="54" t="str">
        <f t="shared" ref="J269:J332" si="61">IFERROR(IF((J268-K268-L268)&lt;0,"",J268-K268-L268),"")</f>
        <v/>
      </c>
      <c r="K269" s="11" t="str">
        <f t="shared" si="58"/>
        <v/>
      </c>
      <c r="L269" s="11" t="str">
        <f t="shared" ref="L269:L332" si="62">IFERROR(-PPMT(B$2/12,A269-A268,B$3-A268,J269),"")</f>
        <v/>
      </c>
      <c r="M269" s="11" t="str">
        <f t="shared" ref="M269:M332" si="63">IFERROR(IPMT($B$2/12,A269-A268,$B$3-A268,-J269),"")</f>
        <v/>
      </c>
      <c r="N269" s="55">
        <f t="shared" ref="N269:N332" si="64">SUM(L269:M269)</f>
        <v>0</v>
      </c>
    </row>
    <row r="270" spans="1:14" x14ac:dyDescent="0.2">
      <c r="A270" s="49">
        <f>ROWS($A$11:A270)</f>
        <v>260</v>
      </c>
      <c r="B270" s="54">
        <f t="shared" si="52"/>
        <v>1280</v>
      </c>
      <c r="C270" s="11">
        <f t="shared" si="55"/>
        <v>129280</v>
      </c>
      <c r="D270" s="11">
        <f t="shared" si="56"/>
        <v>538.66666666666663</v>
      </c>
      <c r="E270" s="55">
        <f t="shared" si="57"/>
        <v>1818.6666666666665</v>
      </c>
      <c r="F270" s="54">
        <f t="shared" si="53"/>
        <v>1625.3862592919361</v>
      </c>
      <c r="G270" s="11">
        <f t="shared" si="59"/>
        <v>203589.0670915198</v>
      </c>
      <c r="H270" s="11">
        <f t="shared" si="60"/>
        <v>848.28777954799932</v>
      </c>
      <c r="I270" s="55">
        <f t="shared" si="54"/>
        <v>2473.6740388399353</v>
      </c>
      <c r="J270" s="54" t="str">
        <f t="shared" si="61"/>
        <v/>
      </c>
      <c r="K270" s="11" t="str">
        <f t="shared" si="58"/>
        <v/>
      </c>
      <c r="L270" s="11" t="str">
        <f t="shared" si="62"/>
        <v/>
      </c>
      <c r="M270" s="11" t="str">
        <f t="shared" si="63"/>
        <v/>
      </c>
      <c r="N270" s="55">
        <f t="shared" si="64"/>
        <v>0</v>
      </c>
    </row>
    <row r="271" spans="1:14" x14ac:dyDescent="0.2">
      <c r="A271" s="49">
        <f>ROWS($A$11:A271)</f>
        <v>261</v>
      </c>
      <c r="B271" s="54">
        <f t="shared" si="52"/>
        <v>1280</v>
      </c>
      <c r="C271" s="11">
        <f t="shared" si="55"/>
        <v>128000</v>
      </c>
      <c r="D271" s="11">
        <f t="shared" si="56"/>
        <v>533.33333333333337</v>
      </c>
      <c r="E271" s="55">
        <f t="shared" si="57"/>
        <v>1813.3333333333335</v>
      </c>
      <c r="F271" s="54">
        <f t="shared" si="53"/>
        <v>1632.1587020389859</v>
      </c>
      <c r="G271" s="11">
        <f t="shared" si="59"/>
        <v>201963.68083222787</v>
      </c>
      <c r="H271" s="11">
        <f t="shared" si="60"/>
        <v>841.51533680094951</v>
      </c>
      <c r="I271" s="55">
        <f t="shared" si="54"/>
        <v>2473.6740388399353</v>
      </c>
      <c r="J271" s="54" t="str">
        <f t="shared" si="61"/>
        <v/>
      </c>
      <c r="K271" s="11" t="str">
        <f t="shared" si="58"/>
        <v/>
      </c>
      <c r="L271" s="11" t="str">
        <f t="shared" si="62"/>
        <v/>
      </c>
      <c r="M271" s="11" t="str">
        <f t="shared" si="63"/>
        <v/>
      </c>
      <c r="N271" s="55">
        <f t="shared" si="64"/>
        <v>0</v>
      </c>
    </row>
    <row r="272" spans="1:14" x14ac:dyDescent="0.2">
      <c r="A272" s="49">
        <f>ROWS($A$11:A272)</f>
        <v>262</v>
      </c>
      <c r="B272" s="54">
        <f t="shared" si="52"/>
        <v>1280</v>
      </c>
      <c r="C272" s="11">
        <f t="shared" si="55"/>
        <v>126720</v>
      </c>
      <c r="D272" s="11">
        <f t="shared" si="56"/>
        <v>528</v>
      </c>
      <c r="E272" s="55">
        <f t="shared" si="57"/>
        <v>1808</v>
      </c>
      <c r="F272" s="54">
        <f t="shared" si="53"/>
        <v>1638.9593632974818</v>
      </c>
      <c r="G272" s="11">
        <f t="shared" si="59"/>
        <v>200331.52213018888</v>
      </c>
      <c r="H272" s="11">
        <f t="shared" si="60"/>
        <v>834.71467554245373</v>
      </c>
      <c r="I272" s="55">
        <f t="shared" si="54"/>
        <v>2473.6740388399357</v>
      </c>
      <c r="J272" s="54" t="str">
        <f t="shared" si="61"/>
        <v/>
      </c>
      <c r="K272" s="11" t="str">
        <f t="shared" si="58"/>
        <v/>
      </c>
      <c r="L272" s="11" t="str">
        <f t="shared" si="62"/>
        <v/>
      </c>
      <c r="M272" s="11" t="str">
        <f t="shared" si="63"/>
        <v/>
      </c>
      <c r="N272" s="55">
        <f t="shared" si="64"/>
        <v>0</v>
      </c>
    </row>
    <row r="273" spans="1:14" x14ac:dyDescent="0.2">
      <c r="A273" s="49">
        <f>ROWS($A$11:A273)</f>
        <v>263</v>
      </c>
      <c r="B273" s="54">
        <f t="shared" si="52"/>
        <v>1280</v>
      </c>
      <c r="C273" s="11">
        <f t="shared" si="55"/>
        <v>125440</v>
      </c>
      <c r="D273" s="11">
        <f t="shared" si="56"/>
        <v>522.66666666666663</v>
      </c>
      <c r="E273" s="55">
        <f t="shared" si="57"/>
        <v>1802.6666666666665</v>
      </c>
      <c r="F273" s="54">
        <f t="shared" si="53"/>
        <v>1645.7883606445544</v>
      </c>
      <c r="G273" s="11">
        <f t="shared" si="59"/>
        <v>198692.56276689141</v>
      </c>
      <c r="H273" s="11">
        <f t="shared" si="60"/>
        <v>827.88567819538093</v>
      </c>
      <c r="I273" s="55">
        <f t="shared" si="54"/>
        <v>2473.6740388399353</v>
      </c>
      <c r="J273" s="54" t="str">
        <f t="shared" si="61"/>
        <v/>
      </c>
      <c r="K273" s="11" t="str">
        <f t="shared" si="58"/>
        <v/>
      </c>
      <c r="L273" s="11" t="str">
        <f t="shared" si="62"/>
        <v/>
      </c>
      <c r="M273" s="11" t="str">
        <f t="shared" si="63"/>
        <v/>
      </c>
      <c r="N273" s="55">
        <f t="shared" si="64"/>
        <v>0</v>
      </c>
    </row>
    <row r="274" spans="1:14" x14ac:dyDescent="0.2">
      <c r="A274" s="49">
        <f>ROWS($A$11:A274)</f>
        <v>264</v>
      </c>
      <c r="B274" s="54">
        <f t="shared" si="52"/>
        <v>1280</v>
      </c>
      <c r="C274" s="11">
        <f t="shared" si="55"/>
        <v>124160</v>
      </c>
      <c r="D274" s="11">
        <f t="shared" si="56"/>
        <v>517.33333333333337</v>
      </c>
      <c r="E274" s="55">
        <f t="shared" si="57"/>
        <v>1797.3333333333335</v>
      </c>
      <c r="F274" s="54">
        <f t="shared" si="53"/>
        <v>1652.6458121472401</v>
      </c>
      <c r="G274" s="11">
        <f t="shared" si="59"/>
        <v>197046.77440624684</v>
      </c>
      <c r="H274" s="11">
        <f t="shared" si="60"/>
        <v>821.02822669269517</v>
      </c>
      <c r="I274" s="55">
        <f t="shared" si="54"/>
        <v>2473.6740388399353</v>
      </c>
      <c r="J274" s="54" t="str">
        <f t="shared" si="61"/>
        <v/>
      </c>
      <c r="K274" s="11" t="str">
        <f t="shared" si="58"/>
        <v/>
      </c>
      <c r="L274" s="11" t="str">
        <f t="shared" si="62"/>
        <v/>
      </c>
      <c r="M274" s="11" t="str">
        <f t="shared" si="63"/>
        <v/>
      </c>
      <c r="N274" s="55">
        <f t="shared" si="64"/>
        <v>0</v>
      </c>
    </row>
    <row r="275" spans="1:14" x14ac:dyDescent="0.2">
      <c r="A275" s="49">
        <f>ROWS($A$11:A275)</f>
        <v>265</v>
      </c>
      <c r="B275" s="54">
        <f t="shared" si="52"/>
        <v>1280</v>
      </c>
      <c r="C275" s="11">
        <f t="shared" si="55"/>
        <v>122880</v>
      </c>
      <c r="D275" s="11">
        <f t="shared" si="56"/>
        <v>512</v>
      </c>
      <c r="E275" s="55">
        <f t="shared" si="57"/>
        <v>1792</v>
      </c>
      <c r="F275" s="54">
        <f t="shared" si="53"/>
        <v>1659.5318363645204</v>
      </c>
      <c r="G275" s="11">
        <f t="shared" si="59"/>
        <v>195394.1285940996</v>
      </c>
      <c r="H275" s="11">
        <f t="shared" si="60"/>
        <v>814.14220247541505</v>
      </c>
      <c r="I275" s="55">
        <f t="shared" si="54"/>
        <v>2473.6740388399353</v>
      </c>
      <c r="J275" s="54" t="str">
        <f t="shared" si="61"/>
        <v/>
      </c>
      <c r="K275" s="11" t="str">
        <f t="shared" si="58"/>
        <v/>
      </c>
      <c r="L275" s="11" t="str">
        <f t="shared" si="62"/>
        <v/>
      </c>
      <c r="M275" s="11" t="str">
        <f t="shared" si="63"/>
        <v/>
      </c>
      <c r="N275" s="55">
        <f t="shared" si="64"/>
        <v>0</v>
      </c>
    </row>
    <row r="276" spans="1:14" x14ac:dyDescent="0.2">
      <c r="A276" s="49">
        <f>ROWS($A$11:A276)</f>
        <v>266</v>
      </c>
      <c r="B276" s="54">
        <f t="shared" si="52"/>
        <v>1280</v>
      </c>
      <c r="C276" s="11">
        <f t="shared" si="55"/>
        <v>121600</v>
      </c>
      <c r="D276" s="11">
        <f t="shared" si="56"/>
        <v>506.66666666666669</v>
      </c>
      <c r="E276" s="55">
        <f t="shared" si="57"/>
        <v>1786.6666666666667</v>
      </c>
      <c r="F276" s="54">
        <f t="shared" si="53"/>
        <v>1666.4465523493725</v>
      </c>
      <c r="G276" s="11">
        <f t="shared" si="59"/>
        <v>193734.59675773507</v>
      </c>
      <c r="H276" s="11">
        <f t="shared" si="60"/>
        <v>807.22748649056291</v>
      </c>
      <c r="I276" s="55">
        <f t="shared" si="54"/>
        <v>2473.6740388399353</v>
      </c>
      <c r="J276" s="54" t="str">
        <f t="shared" si="61"/>
        <v/>
      </c>
      <c r="K276" s="11" t="str">
        <f t="shared" si="58"/>
        <v/>
      </c>
      <c r="L276" s="11" t="str">
        <f t="shared" si="62"/>
        <v/>
      </c>
      <c r="M276" s="11" t="str">
        <f t="shared" si="63"/>
        <v/>
      </c>
      <c r="N276" s="55">
        <f t="shared" si="64"/>
        <v>0</v>
      </c>
    </row>
    <row r="277" spans="1:14" x14ac:dyDescent="0.2">
      <c r="A277" s="49">
        <f>ROWS($A$11:A277)</f>
        <v>267</v>
      </c>
      <c r="B277" s="54">
        <f t="shared" si="52"/>
        <v>1280</v>
      </c>
      <c r="C277" s="11">
        <f t="shared" si="55"/>
        <v>120320</v>
      </c>
      <c r="D277" s="11">
        <f t="shared" si="56"/>
        <v>501.33333333333331</v>
      </c>
      <c r="E277" s="55">
        <f t="shared" si="57"/>
        <v>1781.3333333333333</v>
      </c>
      <c r="F277" s="54">
        <f t="shared" si="53"/>
        <v>1673.3900796508283</v>
      </c>
      <c r="G277" s="11">
        <f t="shared" si="59"/>
        <v>192068.1502053857</v>
      </c>
      <c r="H277" s="11">
        <f t="shared" si="60"/>
        <v>800.28395918910712</v>
      </c>
      <c r="I277" s="55">
        <f t="shared" si="54"/>
        <v>2473.6740388399353</v>
      </c>
      <c r="J277" s="54" t="str">
        <f t="shared" si="61"/>
        <v/>
      </c>
      <c r="K277" s="11" t="str">
        <f t="shared" si="58"/>
        <v/>
      </c>
      <c r="L277" s="11" t="str">
        <f t="shared" si="62"/>
        <v/>
      </c>
      <c r="M277" s="11" t="str">
        <f t="shared" si="63"/>
        <v/>
      </c>
      <c r="N277" s="55">
        <f t="shared" si="64"/>
        <v>0</v>
      </c>
    </row>
    <row r="278" spans="1:14" x14ac:dyDescent="0.2">
      <c r="A278" s="49">
        <f>ROWS($A$11:A278)</f>
        <v>268</v>
      </c>
      <c r="B278" s="54">
        <f t="shared" si="52"/>
        <v>1280</v>
      </c>
      <c r="C278" s="11">
        <f t="shared" si="55"/>
        <v>119040</v>
      </c>
      <c r="D278" s="11">
        <f t="shared" si="56"/>
        <v>496</v>
      </c>
      <c r="E278" s="55">
        <f t="shared" si="57"/>
        <v>1776</v>
      </c>
      <c r="F278" s="54">
        <f t="shared" si="53"/>
        <v>1680.3625383160397</v>
      </c>
      <c r="G278" s="11">
        <f t="shared" si="59"/>
        <v>190394.76012573487</v>
      </c>
      <c r="H278" s="11">
        <f t="shared" si="60"/>
        <v>793.31150052389523</v>
      </c>
      <c r="I278" s="55">
        <f t="shared" si="54"/>
        <v>2473.6740388399348</v>
      </c>
      <c r="J278" s="54" t="str">
        <f t="shared" si="61"/>
        <v/>
      </c>
      <c r="K278" s="11" t="str">
        <f t="shared" si="58"/>
        <v/>
      </c>
      <c r="L278" s="11" t="str">
        <f t="shared" si="62"/>
        <v/>
      </c>
      <c r="M278" s="11" t="str">
        <f t="shared" si="63"/>
        <v/>
      </c>
      <c r="N278" s="55">
        <f t="shared" si="64"/>
        <v>0</v>
      </c>
    </row>
    <row r="279" spans="1:14" x14ac:dyDescent="0.2">
      <c r="A279" s="49">
        <f>ROWS($A$11:A279)</f>
        <v>269</v>
      </c>
      <c r="B279" s="54">
        <f t="shared" si="52"/>
        <v>1280</v>
      </c>
      <c r="C279" s="11">
        <f t="shared" si="55"/>
        <v>117760</v>
      </c>
      <c r="D279" s="11">
        <f t="shared" si="56"/>
        <v>490.66666666666669</v>
      </c>
      <c r="E279" s="55">
        <f t="shared" si="57"/>
        <v>1770.6666666666667</v>
      </c>
      <c r="F279" s="54">
        <f t="shared" si="53"/>
        <v>1687.3640488923568</v>
      </c>
      <c r="G279" s="11">
        <f t="shared" si="59"/>
        <v>188714.39758741885</v>
      </c>
      <c r="H279" s="11">
        <f t="shared" si="60"/>
        <v>786.30998994757863</v>
      </c>
      <c r="I279" s="55">
        <f t="shared" si="54"/>
        <v>2473.6740388399353</v>
      </c>
      <c r="J279" s="54" t="str">
        <f t="shared" si="61"/>
        <v/>
      </c>
      <c r="K279" s="11" t="str">
        <f t="shared" si="58"/>
        <v/>
      </c>
      <c r="L279" s="11" t="str">
        <f t="shared" si="62"/>
        <v/>
      </c>
      <c r="M279" s="11" t="str">
        <f t="shared" si="63"/>
        <v/>
      </c>
      <c r="N279" s="55">
        <f t="shared" si="64"/>
        <v>0</v>
      </c>
    </row>
    <row r="280" spans="1:14" x14ac:dyDescent="0.2">
      <c r="A280" s="49">
        <f>ROWS($A$11:A280)</f>
        <v>270</v>
      </c>
      <c r="B280" s="54">
        <f t="shared" si="52"/>
        <v>1280</v>
      </c>
      <c r="C280" s="11">
        <f t="shared" si="55"/>
        <v>116480</v>
      </c>
      <c r="D280" s="11">
        <f t="shared" si="56"/>
        <v>485.33333333333331</v>
      </c>
      <c r="E280" s="55">
        <f t="shared" si="57"/>
        <v>1765.3333333333333</v>
      </c>
      <c r="F280" s="54">
        <f t="shared" si="53"/>
        <v>1694.3947324294086</v>
      </c>
      <c r="G280" s="11">
        <f t="shared" si="59"/>
        <v>187027.03353852648</v>
      </c>
      <c r="H280" s="11">
        <f t="shared" si="60"/>
        <v>779.27930641052706</v>
      </c>
      <c r="I280" s="55">
        <f t="shared" si="54"/>
        <v>2473.6740388399357</v>
      </c>
      <c r="J280" s="54" t="str">
        <f t="shared" si="61"/>
        <v/>
      </c>
      <c r="K280" s="11" t="str">
        <f t="shared" si="58"/>
        <v/>
      </c>
      <c r="L280" s="11" t="str">
        <f t="shared" si="62"/>
        <v/>
      </c>
      <c r="M280" s="11" t="str">
        <f t="shared" si="63"/>
        <v/>
      </c>
      <c r="N280" s="55">
        <f t="shared" si="64"/>
        <v>0</v>
      </c>
    </row>
    <row r="281" spans="1:14" x14ac:dyDescent="0.2">
      <c r="A281" s="49">
        <f>ROWS($A$11:A281)</f>
        <v>271</v>
      </c>
      <c r="B281" s="54">
        <f t="shared" si="52"/>
        <v>1280</v>
      </c>
      <c r="C281" s="11">
        <f t="shared" si="55"/>
        <v>115200</v>
      </c>
      <c r="D281" s="11">
        <f t="shared" si="56"/>
        <v>480</v>
      </c>
      <c r="E281" s="55">
        <f t="shared" si="57"/>
        <v>1760</v>
      </c>
      <c r="F281" s="54">
        <f t="shared" si="53"/>
        <v>1701.4547104811975</v>
      </c>
      <c r="G281" s="11">
        <f t="shared" si="59"/>
        <v>185332.63880609706</v>
      </c>
      <c r="H281" s="11">
        <f t="shared" si="60"/>
        <v>772.2193283587377</v>
      </c>
      <c r="I281" s="55">
        <f t="shared" si="54"/>
        <v>2473.6740388399353</v>
      </c>
      <c r="J281" s="54" t="str">
        <f t="shared" si="61"/>
        <v/>
      </c>
      <c r="K281" s="11" t="str">
        <f t="shared" si="58"/>
        <v/>
      </c>
      <c r="L281" s="11" t="str">
        <f t="shared" si="62"/>
        <v/>
      </c>
      <c r="M281" s="11" t="str">
        <f t="shared" si="63"/>
        <v/>
      </c>
      <c r="N281" s="55">
        <f t="shared" si="64"/>
        <v>0</v>
      </c>
    </row>
    <row r="282" spans="1:14" x14ac:dyDescent="0.2">
      <c r="A282" s="49">
        <f>ROWS($A$11:A282)</f>
        <v>272</v>
      </c>
      <c r="B282" s="54">
        <f t="shared" si="52"/>
        <v>1280</v>
      </c>
      <c r="C282" s="11">
        <f t="shared" si="55"/>
        <v>113920</v>
      </c>
      <c r="D282" s="11">
        <f t="shared" si="56"/>
        <v>474.66666666666669</v>
      </c>
      <c r="E282" s="55">
        <f t="shared" si="57"/>
        <v>1754.6666666666667</v>
      </c>
      <c r="F282" s="54">
        <f t="shared" si="53"/>
        <v>1708.5441051082025</v>
      </c>
      <c r="G282" s="11">
        <f t="shared" si="59"/>
        <v>183631.18409561587</v>
      </c>
      <c r="H282" s="11">
        <f t="shared" si="60"/>
        <v>765.12993373173276</v>
      </c>
      <c r="I282" s="55">
        <f t="shared" si="54"/>
        <v>2473.6740388399353</v>
      </c>
      <c r="J282" s="54" t="str">
        <f t="shared" si="61"/>
        <v/>
      </c>
      <c r="K282" s="11" t="str">
        <f t="shared" si="58"/>
        <v/>
      </c>
      <c r="L282" s="11" t="str">
        <f t="shared" si="62"/>
        <v/>
      </c>
      <c r="M282" s="11" t="str">
        <f t="shared" si="63"/>
        <v/>
      </c>
      <c r="N282" s="55">
        <f t="shared" si="64"/>
        <v>0</v>
      </c>
    </row>
    <row r="283" spans="1:14" x14ac:dyDescent="0.2">
      <c r="A283" s="49">
        <f>ROWS($A$11:A283)</f>
        <v>273</v>
      </c>
      <c r="B283" s="54">
        <f t="shared" si="52"/>
        <v>1280</v>
      </c>
      <c r="C283" s="11">
        <f t="shared" si="55"/>
        <v>112640</v>
      </c>
      <c r="D283" s="11">
        <f t="shared" si="56"/>
        <v>469.33333333333331</v>
      </c>
      <c r="E283" s="55">
        <f t="shared" si="57"/>
        <v>1749.3333333333333</v>
      </c>
      <c r="F283" s="54">
        <f t="shared" si="53"/>
        <v>1715.6630388794867</v>
      </c>
      <c r="G283" s="11">
        <f t="shared" si="59"/>
        <v>181922.63999050765</v>
      </c>
      <c r="H283" s="11">
        <f t="shared" si="60"/>
        <v>758.01099996044866</v>
      </c>
      <c r="I283" s="55">
        <f t="shared" si="54"/>
        <v>2473.6740388399353</v>
      </c>
      <c r="J283" s="54" t="str">
        <f t="shared" si="61"/>
        <v/>
      </c>
      <c r="K283" s="11" t="str">
        <f t="shared" si="58"/>
        <v/>
      </c>
      <c r="L283" s="11" t="str">
        <f t="shared" si="62"/>
        <v/>
      </c>
      <c r="M283" s="11" t="str">
        <f t="shared" si="63"/>
        <v/>
      </c>
      <c r="N283" s="55">
        <f t="shared" si="64"/>
        <v>0</v>
      </c>
    </row>
    <row r="284" spans="1:14" x14ac:dyDescent="0.2">
      <c r="A284" s="49">
        <f>ROWS($A$11:A284)</f>
        <v>274</v>
      </c>
      <c r="B284" s="54">
        <f t="shared" si="52"/>
        <v>1280</v>
      </c>
      <c r="C284" s="11">
        <f t="shared" si="55"/>
        <v>111360</v>
      </c>
      <c r="D284" s="11">
        <f t="shared" si="56"/>
        <v>464</v>
      </c>
      <c r="E284" s="55">
        <f t="shared" si="57"/>
        <v>1744</v>
      </c>
      <c r="F284" s="54">
        <f t="shared" si="53"/>
        <v>1722.8116348748179</v>
      </c>
      <c r="G284" s="11">
        <f t="shared" si="59"/>
        <v>180206.97695162817</v>
      </c>
      <c r="H284" s="11">
        <f t="shared" si="60"/>
        <v>750.86240396511732</v>
      </c>
      <c r="I284" s="55">
        <f t="shared" si="54"/>
        <v>2473.6740388399353</v>
      </c>
      <c r="J284" s="54" t="str">
        <f t="shared" si="61"/>
        <v/>
      </c>
      <c r="K284" s="11" t="str">
        <f t="shared" si="58"/>
        <v/>
      </c>
      <c r="L284" s="11" t="str">
        <f t="shared" si="62"/>
        <v/>
      </c>
      <c r="M284" s="11" t="str">
        <f t="shared" si="63"/>
        <v/>
      </c>
      <c r="N284" s="55">
        <f t="shared" si="64"/>
        <v>0</v>
      </c>
    </row>
    <row r="285" spans="1:14" x14ac:dyDescent="0.2">
      <c r="A285" s="49">
        <f>ROWS($A$11:A285)</f>
        <v>275</v>
      </c>
      <c r="B285" s="54">
        <f t="shared" si="52"/>
        <v>1280</v>
      </c>
      <c r="C285" s="11">
        <f t="shared" si="55"/>
        <v>110080</v>
      </c>
      <c r="D285" s="11">
        <f t="shared" si="56"/>
        <v>458.66666666666669</v>
      </c>
      <c r="E285" s="55">
        <f t="shared" si="57"/>
        <v>1738.6666666666667</v>
      </c>
      <c r="F285" s="54">
        <f t="shared" si="53"/>
        <v>1729.9900166867963</v>
      </c>
      <c r="G285" s="11">
        <f t="shared" si="59"/>
        <v>178484.16531675335</v>
      </c>
      <c r="H285" s="11">
        <f t="shared" si="60"/>
        <v>743.68402215313893</v>
      </c>
      <c r="I285" s="55">
        <f t="shared" si="54"/>
        <v>2473.6740388399353</v>
      </c>
      <c r="J285" s="54" t="str">
        <f t="shared" si="61"/>
        <v/>
      </c>
      <c r="K285" s="11" t="str">
        <f t="shared" si="58"/>
        <v/>
      </c>
      <c r="L285" s="11" t="str">
        <f t="shared" si="62"/>
        <v/>
      </c>
      <c r="M285" s="11" t="str">
        <f t="shared" si="63"/>
        <v/>
      </c>
      <c r="N285" s="55">
        <f t="shared" si="64"/>
        <v>0</v>
      </c>
    </row>
    <row r="286" spans="1:14" x14ac:dyDescent="0.2">
      <c r="A286" s="49">
        <f>ROWS($A$11:A286)</f>
        <v>276</v>
      </c>
      <c r="B286" s="54">
        <f t="shared" si="52"/>
        <v>1280</v>
      </c>
      <c r="C286" s="11">
        <f t="shared" si="55"/>
        <v>108800</v>
      </c>
      <c r="D286" s="11">
        <f t="shared" si="56"/>
        <v>453.33333333333331</v>
      </c>
      <c r="E286" s="55">
        <f t="shared" si="57"/>
        <v>1733.3333333333333</v>
      </c>
      <c r="F286" s="54">
        <f t="shared" si="53"/>
        <v>1737.1983084229912</v>
      </c>
      <c r="G286" s="11">
        <f t="shared" si="59"/>
        <v>176754.17530006656</v>
      </c>
      <c r="H286" s="11">
        <f t="shared" si="60"/>
        <v>736.47573041694397</v>
      </c>
      <c r="I286" s="55">
        <f t="shared" si="54"/>
        <v>2473.6740388399353</v>
      </c>
      <c r="J286" s="54" t="str">
        <f t="shared" si="61"/>
        <v/>
      </c>
      <c r="K286" s="11" t="str">
        <f t="shared" si="58"/>
        <v/>
      </c>
      <c r="L286" s="11" t="str">
        <f t="shared" si="62"/>
        <v/>
      </c>
      <c r="M286" s="11" t="str">
        <f t="shared" si="63"/>
        <v/>
      </c>
      <c r="N286" s="55">
        <f t="shared" si="64"/>
        <v>0</v>
      </c>
    </row>
    <row r="287" spans="1:14" x14ac:dyDescent="0.2">
      <c r="A287" s="49">
        <f>ROWS($A$11:A287)</f>
        <v>277</v>
      </c>
      <c r="B287" s="54">
        <f t="shared" si="52"/>
        <v>1280</v>
      </c>
      <c r="C287" s="11">
        <f t="shared" si="55"/>
        <v>107520</v>
      </c>
      <c r="D287" s="11">
        <f t="shared" si="56"/>
        <v>448</v>
      </c>
      <c r="E287" s="55">
        <f t="shared" si="57"/>
        <v>1728</v>
      </c>
      <c r="F287" s="54">
        <f t="shared" si="53"/>
        <v>1744.436634708087</v>
      </c>
      <c r="G287" s="11">
        <f t="shared" si="59"/>
        <v>175016.97699164358</v>
      </c>
      <c r="H287" s="11">
        <f t="shared" si="60"/>
        <v>729.23740413184817</v>
      </c>
      <c r="I287" s="55">
        <f t="shared" si="54"/>
        <v>2473.6740388399353</v>
      </c>
      <c r="J287" s="54" t="str">
        <f t="shared" si="61"/>
        <v/>
      </c>
      <c r="K287" s="11" t="str">
        <f t="shared" si="58"/>
        <v/>
      </c>
      <c r="L287" s="11" t="str">
        <f t="shared" si="62"/>
        <v/>
      </c>
      <c r="M287" s="11" t="str">
        <f t="shared" si="63"/>
        <v/>
      </c>
      <c r="N287" s="55">
        <f t="shared" si="64"/>
        <v>0</v>
      </c>
    </row>
    <row r="288" spans="1:14" x14ac:dyDescent="0.2">
      <c r="A288" s="49">
        <f>ROWS($A$11:A288)</f>
        <v>278</v>
      </c>
      <c r="B288" s="54">
        <f t="shared" si="52"/>
        <v>1280</v>
      </c>
      <c r="C288" s="11">
        <f t="shared" si="55"/>
        <v>106240</v>
      </c>
      <c r="D288" s="11">
        <f t="shared" si="56"/>
        <v>442.66666666666669</v>
      </c>
      <c r="E288" s="55">
        <f t="shared" si="57"/>
        <v>1722.6666666666667</v>
      </c>
      <c r="F288" s="54">
        <f t="shared" si="53"/>
        <v>1751.7051206860376</v>
      </c>
      <c r="G288" s="11">
        <f t="shared" si="59"/>
        <v>173272.5403569355</v>
      </c>
      <c r="H288" s="11">
        <f t="shared" si="60"/>
        <v>721.9689181538979</v>
      </c>
      <c r="I288" s="55">
        <f t="shared" si="54"/>
        <v>2473.6740388399357</v>
      </c>
      <c r="J288" s="54" t="str">
        <f t="shared" si="61"/>
        <v/>
      </c>
      <c r="K288" s="11" t="str">
        <f t="shared" si="58"/>
        <v/>
      </c>
      <c r="L288" s="11" t="str">
        <f t="shared" si="62"/>
        <v/>
      </c>
      <c r="M288" s="11" t="str">
        <f t="shared" si="63"/>
        <v/>
      </c>
      <c r="N288" s="55">
        <f t="shared" si="64"/>
        <v>0</v>
      </c>
    </row>
    <row r="289" spans="1:14" x14ac:dyDescent="0.2">
      <c r="A289" s="49">
        <f>ROWS($A$11:A289)</f>
        <v>279</v>
      </c>
      <c r="B289" s="54">
        <f t="shared" si="52"/>
        <v>1280</v>
      </c>
      <c r="C289" s="11">
        <f t="shared" si="55"/>
        <v>104960</v>
      </c>
      <c r="D289" s="11">
        <f t="shared" si="56"/>
        <v>437.33333333333331</v>
      </c>
      <c r="E289" s="55">
        <f t="shared" si="57"/>
        <v>1717.3333333333333</v>
      </c>
      <c r="F289" s="54">
        <f t="shared" si="53"/>
        <v>1759.0038920222291</v>
      </c>
      <c r="G289" s="11">
        <f t="shared" si="59"/>
        <v>171520.83523624946</v>
      </c>
      <c r="H289" s="11">
        <f t="shared" si="60"/>
        <v>714.67014681770615</v>
      </c>
      <c r="I289" s="55">
        <f t="shared" si="54"/>
        <v>2473.6740388399353</v>
      </c>
      <c r="J289" s="54" t="str">
        <f t="shared" si="61"/>
        <v/>
      </c>
      <c r="K289" s="11" t="str">
        <f t="shared" si="58"/>
        <v/>
      </c>
      <c r="L289" s="11" t="str">
        <f t="shared" si="62"/>
        <v/>
      </c>
      <c r="M289" s="11" t="str">
        <f t="shared" si="63"/>
        <v/>
      </c>
      <c r="N289" s="55">
        <f t="shared" si="64"/>
        <v>0</v>
      </c>
    </row>
    <row r="290" spans="1:14" x14ac:dyDescent="0.2">
      <c r="A290" s="49">
        <f>ROWS($A$11:A290)</f>
        <v>280</v>
      </c>
      <c r="B290" s="54">
        <f t="shared" si="52"/>
        <v>1280</v>
      </c>
      <c r="C290" s="11">
        <f t="shared" si="55"/>
        <v>103680</v>
      </c>
      <c r="D290" s="11">
        <f t="shared" si="56"/>
        <v>432</v>
      </c>
      <c r="E290" s="55">
        <f t="shared" si="57"/>
        <v>1712</v>
      </c>
      <c r="F290" s="54">
        <f t="shared" si="53"/>
        <v>1766.3330749056552</v>
      </c>
      <c r="G290" s="11">
        <f t="shared" si="59"/>
        <v>169761.83134422722</v>
      </c>
      <c r="H290" s="11">
        <f t="shared" si="60"/>
        <v>707.34096393428001</v>
      </c>
      <c r="I290" s="55">
        <f t="shared" si="54"/>
        <v>2473.6740388399353</v>
      </c>
      <c r="J290" s="54" t="str">
        <f t="shared" si="61"/>
        <v/>
      </c>
      <c r="K290" s="11" t="str">
        <f t="shared" si="58"/>
        <v/>
      </c>
      <c r="L290" s="11" t="str">
        <f t="shared" si="62"/>
        <v/>
      </c>
      <c r="M290" s="11" t="str">
        <f t="shared" si="63"/>
        <v/>
      </c>
      <c r="N290" s="55">
        <f t="shared" si="64"/>
        <v>0</v>
      </c>
    </row>
    <row r="291" spans="1:14" x14ac:dyDescent="0.2">
      <c r="A291" s="49">
        <f>ROWS($A$11:A291)</f>
        <v>281</v>
      </c>
      <c r="B291" s="54">
        <f t="shared" si="52"/>
        <v>1280</v>
      </c>
      <c r="C291" s="11">
        <f t="shared" si="55"/>
        <v>102400</v>
      </c>
      <c r="D291" s="11">
        <f t="shared" si="56"/>
        <v>426.66666666666669</v>
      </c>
      <c r="E291" s="55">
        <f t="shared" si="57"/>
        <v>1706.6666666666667</v>
      </c>
      <c r="F291" s="54">
        <f t="shared" si="53"/>
        <v>1773.6927960510955</v>
      </c>
      <c r="G291" s="11">
        <f t="shared" si="59"/>
        <v>167995.49826932157</v>
      </c>
      <c r="H291" s="11">
        <f t="shared" si="60"/>
        <v>699.98124278883995</v>
      </c>
      <c r="I291" s="55">
        <f t="shared" si="54"/>
        <v>2473.6740388399353</v>
      </c>
      <c r="J291" s="54" t="str">
        <f t="shared" si="61"/>
        <v/>
      </c>
      <c r="K291" s="11" t="str">
        <f t="shared" si="58"/>
        <v/>
      </c>
      <c r="L291" s="11" t="str">
        <f t="shared" si="62"/>
        <v/>
      </c>
      <c r="M291" s="11" t="str">
        <f t="shared" si="63"/>
        <v/>
      </c>
      <c r="N291" s="55">
        <f t="shared" si="64"/>
        <v>0</v>
      </c>
    </row>
    <row r="292" spans="1:14" x14ac:dyDescent="0.2">
      <c r="A292" s="49">
        <f>ROWS($A$11:A292)</f>
        <v>282</v>
      </c>
      <c r="B292" s="54">
        <f t="shared" si="52"/>
        <v>1280</v>
      </c>
      <c r="C292" s="11">
        <f t="shared" si="55"/>
        <v>101120</v>
      </c>
      <c r="D292" s="11">
        <f t="shared" si="56"/>
        <v>421.33333333333331</v>
      </c>
      <c r="E292" s="55">
        <f t="shared" si="57"/>
        <v>1701.3333333333333</v>
      </c>
      <c r="F292" s="54">
        <f t="shared" si="53"/>
        <v>1781.0831827013083</v>
      </c>
      <c r="G292" s="11">
        <f t="shared" si="59"/>
        <v>166221.80547327048</v>
      </c>
      <c r="H292" s="11">
        <f t="shared" si="60"/>
        <v>692.59085613862692</v>
      </c>
      <c r="I292" s="55">
        <f t="shared" si="54"/>
        <v>2473.6740388399353</v>
      </c>
      <c r="J292" s="54" t="str">
        <f t="shared" si="61"/>
        <v/>
      </c>
      <c r="K292" s="11" t="str">
        <f t="shared" si="58"/>
        <v/>
      </c>
      <c r="L292" s="11" t="str">
        <f t="shared" si="62"/>
        <v/>
      </c>
      <c r="M292" s="11" t="str">
        <f t="shared" si="63"/>
        <v/>
      </c>
      <c r="N292" s="55">
        <f t="shared" si="64"/>
        <v>0</v>
      </c>
    </row>
    <row r="293" spans="1:14" x14ac:dyDescent="0.2">
      <c r="A293" s="49">
        <f>ROWS($A$11:A293)</f>
        <v>283</v>
      </c>
      <c r="B293" s="54">
        <f t="shared" si="52"/>
        <v>1280</v>
      </c>
      <c r="C293" s="11">
        <f t="shared" si="55"/>
        <v>99840</v>
      </c>
      <c r="D293" s="11">
        <f t="shared" si="56"/>
        <v>416</v>
      </c>
      <c r="E293" s="55">
        <f t="shared" si="57"/>
        <v>1696</v>
      </c>
      <c r="F293" s="54">
        <f t="shared" si="53"/>
        <v>1788.5043626292302</v>
      </c>
      <c r="G293" s="11">
        <f t="shared" si="59"/>
        <v>164440.72229056916</v>
      </c>
      <c r="H293" s="11">
        <f t="shared" si="60"/>
        <v>685.16967621070489</v>
      </c>
      <c r="I293" s="55">
        <f t="shared" si="54"/>
        <v>2473.6740388399348</v>
      </c>
      <c r="J293" s="54" t="str">
        <f t="shared" si="61"/>
        <v/>
      </c>
      <c r="K293" s="11" t="str">
        <f t="shared" si="58"/>
        <v/>
      </c>
      <c r="L293" s="11" t="str">
        <f t="shared" si="62"/>
        <v/>
      </c>
      <c r="M293" s="11" t="str">
        <f t="shared" si="63"/>
        <v/>
      </c>
      <c r="N293" s="55">
        <f t="shared" si="64"/>
        <v>0</v>
      </c>
    </row>
    <row r="294" spans="1:14" x14ac:dyDescent="0.2">
      <c r="A294" s="49">
        <f>ROWS($A$11:A294)</f>
        <v>284</v>
      </c>
      <c r="B294" s="54">
        <f t="shared" si="52"/>
        <v>1280</v>
      </c>
      <c r="C294" s="11">
        <f t="shared" si="55"/>
        <v>98560</v>
      </c>
      <c r="D294" s="11">
        <f t="shared" si="56"/>
        <v>410.66666666666669</v>
      </c>
      <c r="E294" s="55">
        <f t="shared" si="57"/>
        <v>1690.6666666666667</v>
      </c>
      <c r="F294" s="54">
        <f t="shared" si="53"/>
        <v>1795.9564641401855</v>
      </c>
      <c r="G294" s="11">
        <f t="shared" si="59"/>
        <v>162652.21792793993</v>
      </c>
      <c r="H294" s="11">
        <f t="shared" si="60"/>
        <v>677.71757469974966</v>
      </c>
      <c r="I294" s="55">
        <f t="shared" si="54"/>
        <v>2473.6740388399353</v>
      </c>
      <c r="J294" s="54" t="str">
        <f t="shared" si="61"/>
        <v/>
      </c>
      <c r="K294" s="11" t="str">
        <f t="shared" si="58"/>
        <v/>
      </c>
      <c r="L294" s="11" t="str">
        <f t="shared" si="62"/>
        <v/>
      </c>
      <c r="M294" s="11" t="str">
        <f t="shared" si="63"/>
        <v/>
      </c>
      <c r="N294" s="55">
        <f t="shared" si="64"/>
        <v>0</v>
      </c>
    </row>
    <row r="295" spans="1:14" x14ac:dyDescent="0.2">
      <c r="A295" s="49">
        <f>ROWS($A$11:A295)</f>
        <v>285</v>
      </c>
      <c r="B295" s="54">
        <f t="shared" si="52"/>
        <v>1280</v>
      </c>
      <c r="C295" s="11">
        <f t="shared" si="55"/>
        <v>97280</v>
      </c>
      <c r="D295" s="11">
        <f t="shared" si="56"/>
        <v>405.33333333333331</v>
      </c>
      <c r="E295" s="55">
        <f t="shared" si="57"/>
        <v>1685.3333333333333</v>
      </c>
      <c r="F295" s="54">
        <f t="shared" si="53"/>
        <v>1803.4396160741028</v>
      </c>
      <c r="G295" s="11">
        <f t="shared" si="59"/>
        <v>160856.26146379975</v>
      </c>
      <c r="H295" s="11">
        <f t="shared" si="60"/>
        <v>670.23442276583228</v>
      </c>
      <c r="I295" s="55">
        <f t="shared" si="54"/>
        <v>2473.6740388399348</v>
      </c>
      <c r="J295" s="54" t="str">
        <f t="shared" si="61"/>
        <v/>
      </c>
      <c r="K295" s="11" t="str">
        <f t="shared" si="58"/>
        <v/>
      </c>
      <c r="L295" s="11" t="str">
        <f t="shared" si="62"/>
        <v/>
      </c>
      <c r="M295" s="11" t="str">
        <f t="shared" si="63"/>
        <v/>
      </c>
      <c r="N295" s="55">
        <f t="shared" si="64"/>
        <v>0</v>
      </c>
    </row>
    <row r="296" spans="1:14" x14ac:dyDescent="0.2">
      <c r="A296" s="49">
        <f>ROWS($A$11:A296)</f>
        <v>286</v>
      </c>
      <c r="B296" s="54">
        <f t="shared" si="52"/>
        <v>1280</v>
      </c>
      <c r="C296" s="11">
        <f t="shared" si="55"/>
        <v>96000</v>
      </c>
      <c r="D296" s="11">
        <f t="shared" si="56"/>
        <v>400</v>
      </c>
      <c r="E296" s="55">
        <f t="shared" si="57"/>
        <v>1680</v>
      </c>
      <c r="F296" s="54">
        <f t="shared" si="53"/>
        <v>1810.9539478077452</v>
      </c>
      <c r="G296" s="11">
        <f t="shared" si="59"/>
        <v>159052.82184772563</v>
      </c>
      <c r="H296" s="11">
        <f t="shared" si="60"/>
        <v>662.72009103219023</v>
      </c>
      <c r="I296" s="55">
        <f t="shared" si="54"/>
        <v>2473.6740388399353</v>
      </c>
      <c r="J296" s="54" t="str">
        <f t="shared" si="61"/>
        <v/>
      </c>
      <c r="K296" s="11" t="str">
        <f t="shared" si="58"/>
        <v/>
      </c>
      <c r="L296" s="11" t="str">
        <f t="shared" si="62"/>
        <v/>
      </c>
      <c r="M296" s="11" t="str">
        <f t="shared" si="63"/>
        <v/>
      </c>
      <c r="N296" s="55">
        <f t="shared" si="64"/>
        <v>0</v>
      </c>
    </row>
    <row r="297" spans="1:14" x14ac:dyDescent="0.2">
      <c r="A297" s="49">
        <f>ROWS($A$11:A297)</f>
        <v>287</v>
      </c>
      <c r="B297" s="54">
        <f t="shared" si="52"/>
        <v>1280</v>
      </c>
      <c r="C297" s="11">
        <f t="shared" si="55"/>
        <v>94720</v>
      </c>
      <c r="D297" s="11">
        <f t="shared" si="56"/>
        <v>394.66666666666669</v>
      </c>
      <c r="E297" s="55">
        <f t="shared" si="57"/>
        <v>1674.6666666666667</v>
      </c>
      <c r="F297" s="54">
        <f t="shared" si="53"/>
        <v>1818.4995892569439</v>
      </c>
      <c r="G297" s="11">
        <f t="shared" si="59"/>
        <v>157241.86789991788</v>
      </c>
      <c r="H297" s="11">
        <f t="shared" si="60"/>
        <v>655.1744495829912</v>
      </c>
      <c r="I297" s="55">
        <f t="shared" si="54"/>
        <v>2473.6740388399348</v>
      </c>
      <c r="J297" s="54" t="str">
        <f t="shared" si="61"/>
        <v/>
      </c>
      <c r="K297" s="11" t="str">
        <f t="shared" si="58"/>
        <v/>
      </c>
      <c r="L297" s="11" t="str">
        <f t="shared" si="62"/>
        <v/>
      </c>
      <c r="M297" s="11" t="str">
        <f t="shared" si="63"/>
        <v/>
      </c>
      <c r="N297" s="55">
        <f t="shared" si="64"/>
        <v>0</v>
      </c>
    </row>
    <row r="298" spans="1:14" x14ac:dyDescent="0.2">
      <c r="A298" s="49">
        <f>ROWS($A$11:A298)</f>
        <v>288</v>
      </c>
      <c r="B298" s="54">
        <f t="shared" si="52"/>
        <v>1280</v>
      </c>
      <c r="C298" s="11">
        <f t="shared" si="55"/>
        <v>93440</v>
      </c>
      <c r="D298" s="11">
        <f t="shared" si="56"/>
        <v>389.33333333333331</v>
      </c>
      <c r="E298" s="55">
        <f t="shared" si="57"/>
        <v>1669.3333333333333</v>
      </c>
      <c r="F298" s="54">
        <f t="shared" si="53"/>
        <v>1826.0766708788481</v>
      </c>
      <c r="G298" s="11">
        <f t="shared" si="59"/>
        <v>155423.36831066094</v>
      </c>
      <c r="H298" s="11">
        <f t="shared" si="60"/>
        <v>647.59736796108734</v>
      </c>
      <c r="I298" s="55">
        <f t="shared" si="54"/>
        <v>2473.6740388399353</v>
      </c>
      <c r="J298" s="54" t="str">
        <f t="shared" si="61"/>
        <v/>
      </c>
      <c r="K298" s="11" t="str">
        <f t="shared" si="58"/>
        <v/>
      </c>
      <c r="L298" s="11" t="str">
        <f t="shared" si="62"/>
        <v/>
      </c>
      <c r="M298" s="11" t="str">
        <f t="shared" si="63"/>
        <v/>
      </c>
      <c r="N298" s="55">
        <f t="shared" si="64"/>
        <v>0</v>
      </c>
    </row>
    <row r="299" spans="1:14" x14ac:dyDescent="0.2">
      <c r="A299" s="49">
        <f>ROWS($A$11:A299)</f>
        <v>289</v>
      </c>
      <c r="B299" s="54">
        <f t="shared" si="52"/>
        <v>1280</v>
      </c>
      <c r="C299" s="11">
        <f t="shared" si="55"/>
        <v>92160</v>
      </c>
      <c r="D299" s="11">
        <f t="shared" si="56"/>
        <v>384</v>
      </c>
      <c r="E299" s="55">
        <f t="shared" si="57"/>
        <v>1664</v>
      </c>
      <c r="F299" s="54">
        <f t="shared" si="53"/>
        <v>1833.6853236741767</v>
      </c>
      <c r="G299" s="11">
        <f t="shared" si="59"/>
        <v>153597.29163978208</v>
      </c>
      <c r="H299" s="11">
        <f t="shared" si="60"/>
        <v>639.98871516575866</v>
      </c>
      <c r="I299" s="55">
        <f t="shared" si="54"/>
        <v>2473.6740388399353</v>
      </c>
      <c r="J299" s="54" t="str">
        <f t="shared" si="61"/>
        <v/>
      </c>
      <c r="K299" s="11" t="str">
        <f t="shared" si="58"/>
        <v/>
      </c>
      <c r="L299" s="11" t="str">
        <f t="shared" si="62"/>
        <v/>
      </c>
      <c r="M299" s="11" t="str">
        <f t="shared" si="63"/>
        <v/>
      </c>
      <c r="N299" s="55">
        <f t="shared" si="64"/>
        <v>0</v>
      </c>
    </row>
    <row r="300" spans="1:14" x14ac:dyDescent="0.2">
      <c r="A300" s="49">
        <f>ROWS($A$11:A300)</f>
        <v>290</v>
      </c>
      <c r="B300" s="54">
        <f t="shared" si="52"/>
        <v>1280</v>
      </c>
      <c r="C300" s="11">
        <f t="shared" si="55"/>
        <v>90880</v>
      </c>
      <c r="D300" s="11">
        <f t="shared" si="56"/>
        <v>378.66666666666669</v>
      </c>
      <c r="E300" s="55">
        <f t="shared" si="57"/>
        <v>1658.6666666666667</v>
      </c>
      <c r="F300" s="54">
        <f t="shared" si="53"/>
        <v>1841.3256791894858</v>
      </c>
      <c r="G300" s="11">
        <f t="shared" si="59"/>
        <v>151763.60631610791</v>
      </c>
      <c r="H300" s="11">
        <f t="shared" si="60"/>
        <v>632.34835965044965</v>
      </c>
      <c r="I300" s="55">
        <f t="shared" si="54"/>
        <v>2473.6740388399353</v>
      </c>
      <c r="J300" s="54" t="str">
        <f t="shared" si="61"/>
        <v/>
      </c>
      <c r="K300" s="11" t="str">
        <f t="shared" si="58"/>
        <v/>
      </c>
      <c r="L300" s="11" t="str">
        <f t="shared" si="62"/>
        <v/>
      </c>
      <c r="M300" s="11" t="str">
        <f t="shared" si="63"/>
        <v/>
      </c>
      <c r="N300" s="55">
        <f t="shared" si="64"/>
        <v>0</v>
      </c>
    </row>
    <row r="301" spans="1:14" x14ac:dyDescent="0.2">
      <c r="A301" s="49">
        <f>ROWS($A$11:A301)</f>
        <v>291</v>
      </c>
      <c r="B301" s="54">
        <f t="shared" si="52"/>
        <v>1280</v>
      </c>
      <c r="C301" s="11">
        <f t="shared" si="55"/>
        <v>89600</v>
      </c>
      <c r="D301" s="11">
        <f t="shared" si="56"/>
        <v>373.33333333333331</v>
      </c>
      <c r="E301" s="55">
        <f t="shared" si="57"/>
        <v>1653.3333333333333</v>
      </c>
      <c r="F301" s="54">
        <f t="shared" si="53"/>
        <v>1848.9978695194418</v>
      </c>
      <c r="G301" s="11">
        <f t="shared" si="59"/>
        <v>149922.28063691841</v>
      </c>
      <c r="H301" s="11">
        <f t="shared" si="60"/>
        <v>624.67616932049339</v>
      </c>
      <c r="I301" s="55">
        <f t="shared" si="54"/>
        <v>2473.6740388399353</v>
      </c>
      <c r="J301" s="54" t="str">
        <f t="shared" si="61"/>
        <v/>
      </c>
      <c r="K301" s="11" t="str">
        <f t="shared" si="58"/>
        <v/>
      </c>
      <c r="L301" s="11" t="str">
        <f t="shared" si="62"/>
        <v/>
      </c>
      <c r="M301" s="11" t="str">
        <f t="shared" si="63"/>
        <v/>
      </c>
      <c r="N301" s="55">
        <f t="shared" si="64"/>
        <v>0</v>
      </c>
    </row>
    <row r="302" spans="1:14" x14ac:dyDescent="0.2">
      <c r="A302" s="49">
        <f>ROWS($A$11:A302)</f>
        <v>292</v>
      </c>
      <c r="B302" s="54">
        <f t="shared" si="52"/>
        <v>1280</v>
      </c>
      <c r="C302" s="11">
        <f t="shared" si="55"/>
        <v>88320</v>
      </c>
      <c r="D302" s="11">
        <f t="shared" si="56"/>
        <v>368</v>
      </c>
      <c r="E302" s="55">
        <f t="shared" si="57"/>
        <v>1648</v>
      </c>
      <c r="F302" s="54">
        <f t="shared" si="53"/>
        <v>1856.7020273091057</v>
      </c>
      <c r="G302" s="11">
        <f t="shared" si="59"/>
        <v>148073.28276739898</v>
      </c>
      <c r="H302" s="11">
        <f t="shared" si="60"/>
        <v>616.97201153082915</v>
      </c>
      <c r="I302" s="55">
        <f t="shared" si="54"/>
        <v>2473.6740388399348</v>
      </c>
      <c r="J302" s="54" t="str">
        <f t="shared" si="61"/>
        <v/>
      </c>
      <c r="K302" s="11" t="str">
        <f t="shared" si="58"/>
        <v/>
      </c>
      <c r="L302" s="11" t="str">
        <f t="shared" si="62"/>
        <v/>
      </c>
      <c r="M302" s="11" t="str">
        <f t="shared" si="63"/>
        <v/>
      </c>
      <c r="N302" s="55">
        <f t="shared" si="64"/>
        <v>0</v>
      </c>
    </row>
    <row r="303" spans="1:14" x14ac:dyDescent="0.2">
      <c r="A303" s="49">
        <f>ROWS($A$11:A303)</f>
        <v>293</v>
      </c>
      <c r="B303" s="54">
        <f t="shared" si="52"/>
        <v>1280</v>
      </c>
      <c r="C303" s="11">
        <f t="shared" si="55"/>
        <v>87040</v>
      </c>
      <c r="D303" s="11">
        <f t="shared" si="56"/>
        <v>362.66666666666669</v>
      </c>
      <c r="E303" s="55">
        <f t="shared" si="57"/>
        <v>1642.6666666666667</v>
      </c>
      <c r="F303" s="54">
        <f t="shared" si="53"/>
        <v>1864.4382857562273</v>
      </c>
      <c r="G303" s="11">
        <f t="shared" si="59"/>
        <v>146216.58074008988</v>
      </c>
      <c r="H303" s="11">
        <f t="shared" si="60"/>
        <v>609.23575308370789</v>
      </c>
      <c r="I303" s="55">
        <f t="shared" si="54"/>
        <v>2473.6740388399353</v>
      </c>
      <c r="J303" s="54" t="str">
        <f t="shared" si="61"/>
        <v/>
      </c>
      <c r="K303" s="11" t="str">
        <f t="shared" si="58"/>
        <v/>
      </c>
      <c r="L303" s="11" t="str">
        <f t="shared" si="62"/>
        <v/>
      </c>
      <c r="M303" s="11" t="str">
        <f t="shared" si="63"/>
        <v/>
      </c>
      <c r="N303" s="55">
        <f t="shared" si="64"/>
        <v>0</v>
      </c>
    </row>
    <row r="304" spans="1:14" x14ac:dyDescent="0.2">
      <c r="A304" s="49">
        <f>ROWS($A$11:A304)</f>
        <v>294</v>
      </c>
      <c r="B304" s="54">
        <f t="shared" si="52"/>
        <v>1280</v>
      </c>
      <c r="C304" s="11">
        <f t="shared" si="55"/>
        <v>85760</v>
      </c>
      <c r="D304" s="11">
        <f t="shared" si="56"/>
        <v>357.33333333333331</v>
      </c>
      <c r="E304" s="55">
        <f t="shared" si="57"/>
        <v>1637.3333333333333</v>
      </c>
      <c r="F304" s="54">
        <f t="shared" si="53"/>
        <v>1872.2067786135451</v>
      </c>
      <c r="G304" s="11">
        <f t="shared" si="59"/>
        <v>144352.14245433366</v>
      </c>
      <c r="H304" s="11">
        <f t="shared" si="60"/>
        <v>601.46726022639029</v>
      </c>
      <c r="I304" s="55">
        <f t="shared" si="54"/>
        <v>2473.6740388399353</v>
      </c>
      <c r="J304" s="54" t="str">
        <f t="shared" si="61"/>
        <v/>
      </c>
      <c r="K304" s="11" t="str">
        <f t="shared" si="58"/>
        <v/>
      </c>
      <c r="L304" s="11" t="str">
        <f t="shared" si="62"/>
        <v/>
      </c>
      <c r="M304" s="11" t="str">
        <f t="shared" si="63"/>
        <v/>
      </c>
      <c r="N304" s="55">
        <f t="shared" si="64"/>
        <v>0</v>
      </c>
    </row>
    <row r="305" spans="1:14" x14ac:dyDescent="0.2">
      <c r="A305" s="49">
        <f>ROWS($A$11:A305)</f>
        <v>295</v>
      </c>
      <c r="B305" s="54">
        <f t="shared" si="52"/>
        <v>1280</v>
      </c>
      <c r="C305" s="11">
        <f t="shared" si="55"/>
        <v>84480</v>
      </c>
      <c r="D305" s="11">
        <f t="shared" si="56"/>
        <v>352</v>
      </c>
      <c r="E305" s="55">
        <f t="shared" si="57"/>
        <v>1632</v>
      </c>
      <c r="F305" s="54">
        <f t="shared" si="53"/>
        <v>1880.0076401911012</v>
      </c>
      <c r="G305" s="11">
        <f t="shared" si="59"/>
        <v>142479.9356757201</v>
      </c>
      <c r="H305" s="11">
        <f t="shared" si="60"/>
        <v>593.66639864883382</v>
      </c>
      <c r="I305" s="55">
        <f t="shared" si="54"/>
        <v>2473.6740388399348</v>
      </c>
      <c r="J305" s="54" t="str">
        <f t="shared" si="61"/>
        <v/>
      </c>
      <c r="K305" s="11" t="str">
        <f t="shared" si="58"/>
        <v/>
      </c>
      <c r="L305" s="11" t="str">
        <f t="shared" si="62"/>
        <v/>
      </c>
      <c r="M305" s="11" t="str">
        <f t="shared" si="63"/>
        <v/>
      </c>
      <c r="N305" s="55">
        <f t="shared" si="64"/>
        <v>0</v>
      </c>
    </row>
    <row r="306" spans="1:14" x14ac:dyDescent="0.2">
      <c r="A306" s="49">
        <f>ROWS($A$11:A306)</f>
        <v>296</v>
      </c>
      <c r="B306" s="54">
        <f t="shared" si="52"/>
        <v>1280</v>
      </c>
      <c r="C306" s="11">
        <f t="shared" si="55"/>
        <v>83200</v>
      </c>
      <c r="D306" s="11">
        <f t="shared" si="56"/>
        <v>346.66666666666669</v>
      </c>
      <c r="E306" s="55">
        <f t="shared" si="57"/>
        <v>1626.6666666666667</v>
      </c>
      <c r="F306" s="54">
        <f t="shared" si="53"/>
        <v>1887.8410053585644</v>
      </c>
      <c r="G306" s="11">
        <f t="shared" si="59"/>
        <v>140599.92803552901</v>
      </c>
      <c r="H306" s="11">
        <f t="shared" si="60"/>
        <v>585.83303348137088</v>
      </c>
      <c r="I306" s="55">
        <f t="shared" si="54"/>
        <v>2473.6740388399353</v>
      </c>
      <c r="J306" s="54" t="str">
        <f t="shared" si="61"/>
        <v/>
      </c>
      <c r="K306" s="11" t="str">
        <f t="shared" si="58"/>
        <v/>
      </c>
      <c r="L306" s="11" t="str">
        <f t="shared" si="62"/>
        <v/>
      </c>
      <c r="M306" s="11" t="str">
        <f t="shared" si="63"/>
        <v/>
      </c>
      <c r="N306" s="55">
        <f t="shared" si="64"/>
        <v>0</v>
      </c>
    </row>
    <row r="307" spans="1:14" x14ac:dyDescent="0.2">
      <c r="A307" s="49">
        <f>ROWS($A$11:A307)</f>
        <v>297</v>
      </c>
      <c r="B307" s="54">
        <f t="shared" si="52"/>
        <v>1280</v>
      </c>
      <c r="C307" s="11">
        <f t="shared" si="55"/>
        <v>81920</v>
      </c>
      <c r="D307" s="11">
        <f t="shared" si="56"/>
        <v>341.33333333333331</v>
      </c>
      <c r="E307" s="55">
        <f t="shared" si="57"/>
        <v>1621.3333333333333</v>
      </c>
      <c r="F307" s="54">
        <f t="shared" si="53"/>
        <v>1895.7070095475581</v>
      </c>
      <c r="G307" s="11">
        <f t="shared" si="59"/>
        <v>138712.08703017046</v>
      </c>
      <c r="H307" s="11">
        <f t="shared" si="60"/>
        <v>577.96702929237688</v>
      </c>
      <c r="I307" s="55">
        <f t="shared" si="54"/>
        <v>2473.6740388399348</v>
      </c>
      <c r="J307" s="54" t="str">
        <f t="shared" si="61"/>
        <v/>
      </c>
      <c r="K307" s="11" t="str">
        <f t="shared" si="58"/>
        <v/>
      </c>
      <c r="L307" s="11" t="str">
        <f t="shared" si="62"/>
        <v/>
      </c>
      <c r="M307" s="11" t="str">
        <f t="shared" si="63"/>
        <v/>
      </c>
      <c r="N307" s="55">
        <f t="shared" si="64"/>
        <v>0</v>
      </c>
    </row>
    <row r="308" spans="1:14" x14ac:dyDescent="0.2">
      <c r="A308" s="49">
        <f>ROWS($A$11:A308)</f>
        <v>298</v>
      </c>
      <c r="B308" s="54">
        <f t="shared" si="52"/>
        <v>1280</v>
      </c>
      <c r="C308" s="11">
        <f t="shared" si="55"/>
        <v>80640</v>
      </c>
      <c r="D308" s="11">
        <f t="shared" si="56"/>
        <v>336</v>
      </c>
      <c r="E308" s="55">
        <f t="shared" si="57"/>
        <v>1616</v>
      </c>
      <c r="F308" s="54">
        <f t="shared" si="53"/>
        <v>1903.6057887540064</v>
      </c>
      <c r="G308" s="11">
        <f t="shared" si="59"/>
        <v>136816.38002062289</v>
      </c>
      <c r="H308" s="11">
        <f t="shared" si="60"/>
        <v>570.06825008592875</v>
      </c>
      <c r="I308" s="55">
        <f t="shared" si="54"/>
        <v>2473.6740388399353</v>
      </c>
      <c r="J308" s="54" t="str">
        <f t="shared" si="61"/>
        <v/>
      </c>
      <c r="K308" s="11" t="str">
        <f t="shared" si="58"/>
        <v/>
      </c>
      <c r="L308" s="11" t="str">
        <f t="shared" si="62"/>
        <v/>
      </c>
      <c r="M308" s="11" t="str">
        <f t="shared" si="63"/>
        <v/>
      </c>
      <c r="N308" s="55">
        <f t="shared" si="64"/>
        <v>0</v>
      </c>
    </row>
    <row r="309" spans="1:14" x14ac:dyDescent="0.2">
      <c r="A309" s="49">
        <f>ROWS($A$11:A309)</f>
        <v>299</v>
      </c>
      <c r="B309" s="54">
        <f t="shared" si="52"/>
        <v>1280</v>
      </c>
      <c r="C309" s="11">
        <f t="shared" si="55"/>
        <v>79360</v>
      </c>
      <c r="D309" s="11">
        <f t="shared" si="56"/>
        <v>330.66666666666669</v>
      </c>
      <c r="E309" s="55">
        <f t="shared" si="57"/>
        <v>1610.6666666666667</v>
      </c>
      <c r="F309" s="54">
        <f t="shared" si="53"/>
        <v>1911.5374795404814</v>
      </c>
      <c r="G309" s="11">
        <f t="shared" si="59"/>
        <v>134912.77423186888</v>
      </c>
      <c r="H309" s="11">
        <f t="shared" si="60"/>
        <v>562.13655929945378</v>
      </c>
      <c r="I309" s="55">
        <f t="shared" si="54"/>
        <v>2473.6740388399353</v>
      </c>
      <c r="J309" s="54" t="str">
        <f t="shared" si="61"/>
        <v/>
      </c>
      <c r="K309" s="11" t="str">
        <f t="shared" si="58"/>
        <v/>
      </c>
      <c r="L309" s="11" t="str">
        <f t="shared" si="62"/>
        <v/>
      </c>
      <c r="M309" s="11" t="str">
        <f t="shared" si="63"/>
        <v/>
      </c>
      <c r="N309" s="55">
        <f t="shared" si="64"/>
        <v>0</v>
      </c>
    </row>
    <row r="310" spans="1:14" x14ac:dyDescent="0.2">
      <c r="A310" s="49">
        <f>ROWS($A$11:A310)</f>
        <v>300</v>
      </c>
      <c r="B310" s="54">
        <f t="shared" si="52"/>
        <v>1280</v>
      </c>
      <c r="C310" s="11">
        <f t="shared" si="55"/>
        <v>78080</v>
      </c>
      <c r="D310" s="11">
        <f t="shared" si="56"/>
        <v>325.33333333333331</v>
      </c>
      <c r="E310" s="55">
        <f t="shared" si="57"/>
        <v>1605.3333333333333</v>
      </c>
      <c r="F310" s="54">
        <f t="shared" si="53"/>
        <v>1919.5022190385669</v>
      </c>
      <c r="G310" s="11">
        <f t="shared" si="59"/>
        <v>133001.2367523284</v>
      </c>
      <c r="H310" s="11">
        <f t="shared" si="60"/>
        <v>554.17181980136831</v>
      </c>
      <c r="I310" s="55">
        <f t="shared" si="54"/>
        <v>2473.6740388399353</v>
      </c>
      <c r="J310" s="54" t="str">
        <f t="shared" si="61"/>
        <v/>
      </c>
      <c r="K310" s="11" t="str">
        <f t="shared" si="58"/>
        <v/>
      </c>
      <c r="L310" s="11" t="str">
        <f t="shared" si="62"/>
        <v/>
      </c>
      <c r="M310" s="11" t="str">
        <f t="shared" si="63"/>
        <v/>
      </c>
      <c r="N310" s="55">
        <f t="shared" si="64"/>
        <v>0</v>
      </c>
    </row>
    <row r="311" spans="1:14" x14ac:dyDescent="0.2">
      <c r="A311" s="49">
        <f>ROWS($A$11:A311)</f>
        <v>301</v>
      </c>
      <c r="B311" s="54">
        <f t="shared" si="52"/>
        <v>1280</v>
      </c>
      <c r="C311" s="11">
        <f t="shared" si="55"/>
        <v>76800</v>
      </c>
      <c r="D311" s="11">
        <f t="shared" si="56"/>
        <v>320</v>
      </c>
      <c r="E311" s="55">
        <f t="shared" si="57"/>
        <v>1600</v>
      </c>
      <c r="F311" s="54">
        <f t="shared" si="53"/>
        <v>1927.5001449512274</v>
      </c>
      <c r="G311" s="11">
        <f t="shared" si="59"/>
        <v>131081.73453328983</v>
      </c>
      <c r="H311" s="11">
        <f t="shared" si="60"/>
        <v>546.17389388870765</v>
      </c>
      <c r="I311" s="55">
        <f t="shared" si="54"/>
        <v>2473.6740388399348</v>
      </c>
      <c r="J311" s="54" t="str">
        <f t="shared" si="61"/>
        <v/>
      </c>
      <c r="K311" s="11" t="str">
        <f t="shared" si="58"/>
        <v/>
      </c>
      <c r="L311" s="11" t="str">
        <f t="shared" si="62"/>
        <v/>
      </c>
      <c r="M311" s="11" t="str">
        <f t="shared" si="63"/>
        <v/>
      </c>
      <c r="N311" s="55">
        <f t="shared" si="64"/>
        <v>0</v>
      </c>
    </row>
    <row r="312" spans="1:14" x14ac:dyDescent="0.2">
      <c r="A312" s="49">
        <f>ROWS($A$11:A312)</f>
        <v>302</v>
      </c>
      <c r="B312" s="54">
        <f t="shared" si="52"/>
        <v>1280</v>
      </c>
      <c r="C312" s="11">
        <f t="shared" si="55"/>
        <v>75520</v>
      </c>
      <c r="D312" s="11">
        <f t="shared" si="56"/>
        <v>314.66666666666669</v>
      </c>
      <c r="E312" s="55">
        <f t="shared" si="57"/>
        <v>1594.6666666666667</v>
      </c>
      <c r="F312" s="54">
        <f t="shared" si="53"/>
        <v>1935.531395555191</v>
      </c>
      <c r="G312" s="11">
        <f t="shared" si="59"/>
        <v>129154.23438833861</v>
      </c>
      <c r="H312" s="11">
        <f t="shared" si="60"/>
        <v>538.14264328474417</v>
      </c>
      <c r="I312" s="55">
        <f t="shared" si="54"/>
        <v>2473.6740388399353</v>
      </c>
      <c r="J312" s="54" t="str">
        <f t="shared" si="61"/>
        <v/>
      </c>
      <c r="K312" s="11" t="str">
        <f t="shared" si="58"/>
        <v/>
      </c>
      <c r="L312" s="11" t="str">
        <f t="shared" si="62"/>
        <v/>
      </c>
      <c r="M312" s="11" t="str">
        <f t="shared" si="63"/>
        <v/>
      </c>
      <c r="N312" s="55">
        <f t="shared" si="64"/>
        <v>0</v>
      </c>
    </row>
    <row r="313" spans="1:14" x14ac:dyDescent="0.2">
      <c r="A313" s="49">
        <f>ROWS($A$11:A313)</f>
        <v>303</v>
      </c>
      <c r="B313" s="54">
        <f t="shared" si="52"/>
        <v>1280</v>
      </c>
      <c r="C313" s="11">
        <f t="shared" si="55"/>
        <v>74240</v>
      </c>
      <c r="D313" s="11">
        <f t="shared" si="56"/>
        <v>309.33333333333331</v>
      </c>
      <c r="E313" s="55">
        <f t="shared" si="57"/>
        <v>1589.3333333333333</v>
      </c>
      <c r="F313" s="54">
        <f t="shared" si="53"/>
        <v>1943.5961097033373</v>
      </c>
      <c r="G313" s="11">
        <f t="shared" si="59"/>
        <v>127218.70299278341</v>
      </c>
      <c r="H313" s="11">
        <f t="shared" si="60"/>
        <v>530.07792913659762</v>
      </c>
      <c r="I313" s="55">
        <f t="shared" si="54"/>
        <v>2473.6740388399348</v>
      </c>
      <c r="J313" s="54" t="str">
        <f t="shared" si="61"/>
        <v/>
      </c>
      <c r="K313" s="11" t="str">
        <f t="shared" si="58"/>
        <v/>
      </c>
      <c r="L313" s="11" t="str">
        <f t="shared" si="62"/>
        <v/>
      </c>
      <c r="M313" s="11" t="str">
        <f t="shared" si="63"/>
        <v/>
      </c>
      <c r="N313" s="55">
        <f t="shared" si="64"/>
        <v>0</v>
      </c>
    </row>
    <row r="314" spans="1:14" x14ac:dyDescent="0.2">
      <c r="A314" s="49">
        <f>ROWS($A$11:A314)</f>
        <v>304</v>
      </c>
      <c r="B314" s="54">
        <f t="shared" si="52"/>
        <v>1280</v>
      </c>
      <c r="C314" s="11">
        <f t="shared" si="55"/>
        <v>72960</v>
      </c>
      <c r="D314" s="11">
        <f t="shared" si="56"/>
        <v>304</v>
      </c>
      <c r="E314" s="55">
        <f t="shared" si="57"/>
        <v>1584</v>
      </c>
      <c r="F314" s="54">
        <f t="shared" si="53"/>
        <v>1951.6944268271013</v>
      </c>
      <c r="G314" s="11">
        <f t="shared" si="59"/>
        <v>125275.10688308007</v>
      </c>
      <c r="H314" s="11">
        <f t="shared" si="60"/>
        <v>521.97961201283363</v>
      </c>
      <c r="I314" s="55">
        <f t="shared" si="54"/>
        <v>2473.6740388399348</v>
      </c>
      <c r="J314" s="54" t="str">
        <f t="shared" si="61"/>
        <v/>
      </c>
      <c r="K314" s="11" t="str">
        <f t="shared" si="58"/>
        <v/>
      </c>
      <c r="L314" s="11" t="str">
        <f t="shared" si="62"/>
        <v/>
      </c>
      <c r="M314" s="11" t="str">
        <f t="shared" si="63"/>
        <v/>
      </c>
      <c r="N314" s="55">
        <f t="shared" si="64"/>
        <v>0</v>
      </c>
    </row>
    <row r="315" spans="1:14" x14ac:dyDescent="0.2">
      <c r="A315" s="49">
        <f>ROWS($A$11:A315)</f>
        <v>305</v>
      </c>
      <c r="B315" s="54">
        <f t="shared" si="52"/>
        <v>1280</v>
      </c>
      <c r="C315" s="11">
        <f t="shared" si="55"/>
        <v>71680</v>
      </c>
      <c r="D315" s="11">
        <f t="shared" si="56"/>
        <v>298.66666666666669</v>
      </c>
      <c r="E315" s="55">
        <f t="shared" si="57"/>
        <v>1578.6666666666667</v>
      </c>
      <c r="F315" s="54">
        <f t="shared" si="53"/>
        <v>1959.8264869388811</v>
      </c>
      <c r="G315" s="11">
        <f t="shared" si="59"/>
        <v>123323.41245625296</v>
      </c>
      <c r="H315" s="11">
        <f t="shared" si="60"/>
        <v>513.84755190105409</v>
      </c>
      <c r="I315" s="55">
        <f t="shared" si="54"/>
        <v>2473.6740388399353</v>
      </c>
      <c r="J315" s="54" t="str">
        <f t="shared" si="61"/>
        <v/>
      </c>
      <c r="K315" s="11" t="str">
        <f t="shared" si="58"/>
        <v/>
      </c>
      <c r="L315" s="11" t="str">
        <f t="shared" si="62"/>
        <v/>
      </c>
      <c r="M315" s="11" t="str">
        <f t="shared" si="63"/>
        <v/>
      </c>
      <c r="N315" s="55">
        <f t="shared" si="64"/>
        <v>0</v>
      </c>
    </row>
    <row r="316" spans="1:14" x14ac:dyDescent="0.2">
      <c r="A316" s="49">
        <f>ROWS($A$11:A316)</f>
        <v>306</v>
      </c>
      <c r="B316" s="54">
        <f t="shared" si="52"/>
        <v>1280</v>
      </c>
      <c r="C316" s="11">
        <f t="shared" si="55"/>
        <v>70400</v>
      </c>
      <c r="D316" s="11">
        <f t="shared" si="56"/>
        <v>293.33333333333331</v>
      </c>
      <c r="E316" s="55">
        <f t="shared" si="57"/>
        <v>1573.3333333333333</v>
      </c>
      <c r="F316" s="54">
        <f t="shared" si="53"/>
        <v>1967.9924306344597</v>
      </c>
      <c r="G316" s="11">
        <f t="shared" si="59"/>
        <v>121363.58596931408</v>
      </c>
      <c r="H316" s="11">
        <f t="shared" si="60"/>
        <v>505.68160820547536</v>
      </c>
      <c r="I316" s="55">
        <f t="shared" si="54"/>
        <v>2473.6740388399348</v>
      </c>
      <c r="J316" s="54" t="str">
        <f t="shared" si="61"/>
        <v/>
      </c>
      <c r="K316" s="11" t="str">
        <f t="shared" si="58"/>
        <v/>
      </c>
      <c r="L316" s="11" t="str">
        <f t="shared" si="62"/>
        <v/>
      </c>
      <c r="M316" s="11" t="str">
        <f t="shared" si="63"/>
        <v/>
      </c>
      <c r="N316" s="55">
        <f t="shared" si="64"/>
        <v>0</v>
      </c>
    </row>
    <row r="317" spans="1:14" x14ac:dyDescent="0.2">
      <c r="A317" s="49">
        <f>ROWS($A$11:A317)</f>
        <v>307</v>
      </c>
      <c r="B317" s="54">
        <f t="shared" si="52"/>
        <v>1280</v>
      </c>
      <c r="C317" s="11">
        <f t="shared" si="55"/>
        <v>69120</v>
      </c>
      <c r="D317" s="11">
        <f t="shared" si="56"/>
        <v>288</v>
      </c>
      <c r="E317" s="55">
        <f t="shared" si="57"/>
        <v>1568</v>
      </c>
      <c r="F317" s="54">
        <f t="shared" si="53"/>
        <v>1976.1923990954365</v>
      </c>
      <c r="G317" s="11">
        <f t="shared" si="59"/>
        <v>119395.59353867962</v>
      </c>
      <c r="H317" s="11">
        <f t="shared" si="60"/>
        <v>497.48163974449841</v>
      </c>
      <c r="I317" s="55">
        <f t="shared" si="54"/>
        <v>2473.6740388399348</v>
      </c>
      <c r="J317" s="54" t="str">
        <f t="shared" si="61"/>
        <v/>
      </c>
      <c r="K317" s="11" t="str">
        <f t="shared" si="58"/>
        <v/>
      </c>
      <c r="L317" s="11" t="str">
        <f t="shared" si="62"/>
        <v/>
      </c>
      <c r="M317" s="11" t="str">
        <f t="shared" si="63"/>
        <v/>
      </c>
      <c r="N317" s="55">
        <f t="shared" si="64"/>
        <v>0</v>
      </c>
    </row>
    <row r="318" spans="1:14" x14ac:dyDescent="0.2">
      <c r="A318" s="49">
        <f>ROWS($A$11:A318)</f>
        <v>308</v>
      </c>
      <c r="B318" s="54">
        <f t="shared" si="52"/>
        <v>1280</v>
      </c>
      <c r="C318" s="11">
        <f t="shared" si="55"/>
        <v>67840</v>
      </c>
      <c r="D318" s="11">
        <f t="shared" si="56"/>
        <v>282.66666666666669</v>
      </c>
      <c r="E318" s="55">
        <f t="shared" si="57"/>
        <v>1562.6666666666667</v>
      </c>
      <c r="F318" s="54">
        <f t="shared" si="53"/>
        <v>1984.4265340916675</v>
      </c>
      <c r="G318" s="11">
        <f t="shared" si="59"/>
        <v>117419.40113958418</v>
      </c>
      <c r="H318" s="11">
        <f t="shared" si="60"/>
        <v>489.24750474826743</v>
      </c>
      <c r="I318" s="55">
        <f t="shared" si="54"/>
        <v>2473.6740388399348</v>
      </c>
      <c r="J318" s="54" t="str">
        <f t="shared" si="61"/>
        <v/>
      </c>
      <c r="K318" s="11" t="str">
        <f t="shared" si="58"/>
        <v/>
      </c>
      <c r="L318" s="11" t="str">
        <f t="shared" si="62"/>
        <v/>
      </c>
      <c r="M318" s="11" t="str">
        <f t="shared" si="63"/>
        <v/>
      </c>
      <c r="N318" s="55">
        <f t="shared" si="64"/>
        <v>0</v>
      </c>
    </row>
    <row r="319" spans="1:14" x14ac:dyDescent="0.2">
      <c r="A319" s="49">
        <f>ROWS($A$11:A319)</f>
        <v>309</v>
      </c>
      <c r="B319" s="54">
        <f t="shared" si="52"/>
        <v>1280</v>
      </c>
      <c r="C319" s="11">
        <f t="shared" si="55"/>
        <v>66560</v>
      </c>
      <c r="D319" s="11">
        <f t="shared" si="56"/>
        <v>277.33333333333331</v>
      </c>
      <c r="E319" s="55">
        <f t="shared" si="57"/>
        <v>1557.3333333333333</v>
      </c>
      <c r="F319" s="54">
        <f t="shared" si="53"/>
        <v>1992.6949779837162</v>
      </c>
      <c r="G319" s="11">
        <f t="shared" si="59"/>
        <v>115434.97460549252</v>
      </c>
      <c r="H319" s="11">
        <f t="shared" si="60"/>
        <v>480.97906085621889</v>
      </c>
      <c r="I319" s="55">
        <f t="shared" si="54"/>
        <v>2473.6740388399348</v>
      </c>
      <c r="J319" s="54" t="str">
        <f t="shared" si="61"/>
        <v/>
      </c>
      <c r="K319" s="11" t="str">
        <f t="shared" si="58"/>
        <v/>
      </c>
      <c r="L319" s="11" t="str">
        <f t="shared" si="62"/>
        <v/>
      </c>
      <c r="M319" s="11" t="str">
        <f t="shared" si="63"/>
        <v/>
      </c>
      <c r="N319" s="55">
        <f t="shared" si="64"/>
        <v>0</v>
      </c>
    </row>
    <row r="320" spans="1:14" x14ac:dyDescent="0.2">
      <c r="A320" s="49">
        <f>ROWS($A$11:A320)</f>
        <v>310</v>
      </c>
      <c r="B320" s="54">
        <f t="shared" si="52"/>
        <v>1280</v>
      </c>
      <c r="C320" s="11">
        <f t="shared" si="55"/>
        <v>65280</v>
      </c>
      <c r="D320" s="11">
        <f t="shared" si="56"/>
        <v>272</v>
      </c>
      <c r="E320" s="55">
        <f t="shared" si="57"/>
        <v>1552</v>
      </c>
      <c r="F320" s="54">
        <f t="shared" si="53"/>
        <v>2000.9978737253152</v>
      </c>
      <c r="G320" s="11">
        <f t="shared" si="59"/>
        <v>113442.2796275088</v>
      </c>
      <c r="H320" s="11">
        <f t="shared" si="60"/>
        <v>472.67616511462006</v>
      </c>
      <c r="I320" s="55">
        <f t="shared" si="54"/>
        <v>2473.6740388399353</v>
      </c>
      <c r="J320" s="54" t="str">
        <f t="shared" si="61"/>
        <v/>
      </c>
      <c r="K320" s="11" t="str">
        <f t="shared" si="58"/>
        <v/>
      </c>
      <c r="L320" s="11" t="str">
        <f t="shared" si="62"/>
        <v/>
      </c>
      <c r="M320" s="11" t="str">
        <f t="shared" si="63"/>
        <v/>
      </c>
      <c r="N320" s="55">
        <f t="shared" si="64"/>
        <v>0</v>
      </c>
    </row>
    <row r="321" spans="1:14" x14ac:dyDescent="0.2">
      <c r="A321" s="49">
        <f>ROWS($A$11:A321)</f>
        <v>311</v>
      </c>
      <c r="B321" s="54">
        <f t="shared" si="52"/>
        <v>1280</v>
      </c>
      <c r="C321" s="11">
        <f t="shared" si="55"/>
        <v>64000</v>
      </c>
      <c r="D321" s="11">
        <f t="shared" si="56"/>
        <v>266.66666666666669</v>
      </c>
      <c r="E321" s="55">
        <f t="shared" si="57"/>
        <v>1546.6666666666667</v>
      </c>
      <c r="F321" s="54">
        <f t="shared" si="53"/>
        <v>2009.3353648658374</v>
      </c>
      <c r="G321" s="11">
        <f t="shared" si="59"/>
        <v>111441.28175378349</v>
      </c>
      <c r="H321" s="11">
        <f t="shared" si="60"/>
        <v>464.3386739740979</v>
      </c>
      <c r="I321" s="55">
        <f t="shared" si="54"/>
        <v>2473.6740388399353</v>
      </c>
      <c r="J321" s="54" t="str">
        <f t="shared" si="61"/>
        <v/>
      </c>
      <c r="K321" s="11" t="str">
        <f t="shared" si="58"/>
        <v/>
      </c>
      <c r="L321" s="11" t="str">
        <f t="shared" si="62"/>
        <v/>
      </c>
      <c r="M321" s="11" t="str">
        <f t="shared" si="63"/>
        <v/>
      </c>
      <c r="N321" s="55">
        <f t="shared" si="64"/>
        <v>0</v>
      </c>
    </row>
    <row r="322" spans="1:14" x14ac:dyDescent="0.2">
      <c r="A322" s="49">
        <f>ROWS($A$11:A322)</f>
        <v>312</v>
      </c>
      <c r="B322" s="54">
        <f t="shared" si="52"/>
        <v>1280</v>
      </c>
      <c r="C322" s="11">
        <f t="shared" si="55"/>
        <v>62720</v>
      </c>
      <c r="D322" s="11">
        <f t="shared" si="56"/>
        <v>261.33333333333331</v>
      </c>
      <c r="E322" s="55">
        <f t="shared" si="57"/>
        <v>1541.3333333333333</v>
      </c>
      <c r="F322" s="54">
        <f t="shared" si="53"/>
        <v>2017.7075955527782</v>
      </c>
      <c r="G322" s="11">
        <f t="shared" si="59"/>
        <v>109431.94638891765</v>
      </c>
      <c r="H322" s="11">
        <f t="shared" si="60"/>
        <v>455.96644328715689</v>
      </c>
      <c r="I322" s="55">
        <f t="shared" si="54"/>
        <v>2473.6740388399353</v>
      </c>
      <c r="J322" s="54" t="str">
        <f t="shared" si="61"/>
        <v/>
      </c>
      <c r="K322" s="11" t="str">
        <f t="shared" si="58"/>
        <v/>
      </c>
      <c r="L322" s="11" t="str">
        <f t="shared" si="62"/>
        <v/>
      </c>
      <c r="M322" s="11" t="str">
        <f t="shared" si="63"/>
        <v/>
      </c>
      <c r="N322" s="55">
        <f t="shared" si="64"/>
        <v>0</v>
      </c>
    </row>
    <row r="323" spans="1:14" x14ac:dyDescent="0.2">
      <c r="A323" s="49">
        <f>ROWS($A$11:A323)</f>
        <v>313</v>
      </c>
      <c r="B323" s="54">
        <f t="shared" si="52"/>
        <v>1280</v>
      </c>
      <c r="C323" s="11">
        <f t="shared" si="55"/>
        <v>61440</v>
      </c>
      <c r="D323" s="11">
        <f t="shared" si="56"/>
        <v>256</v>
      </c>
      <c r="E323" s="55">
        <f t="shared" si="57"/>
        <v>1536</v>
      </c>
      <c r="F323" s="54">
        <f t="shared" si="53"/>
        <v>2026.1147105342479</v>
      </c>
      <c r="G323" s="11">
        <f t="shared" si="59"/>
        <v>107414.23879336487</v>
      </c>
      <c r="H323" s="11">
        <f t="shared" si="60"/>
        <v>447.55932830568696</v>
      </c>
      <c r="I323" s="55">
        <f t="shared" si="54"/>
        <v>2473.6740388399348</v>
      </c>
      <c r="J323" s="54" t="str">
        <f t="shared" si="61"/>
        <v/>
      </c>
      <c r="K323" s="11" t="str">
        <f t="shared" si="58"/>
        <v/>
      </c>
      <c r="L323" s="11" t="str">
        <f t="shared" si="62"/>
        <v/>
      </c>
      <c r="M323" s="11" t="str">
        <f t="shared" si="63"/>
        <v/>
      </c>
      <c r="N323" s="55">
        <f t="shared" si="64"/>
        <v>0</v>
      </c>
    </row>
    <row r="324" spans="1:14" x14ac:dyDescent="0.2">
      <c r="A324" s="49">
        <f>ROWS($A$11:A324)</f>
        <v>314</v>
      </c>
      <c r="B324" s="54">
        <f t="shared" si="52"/>
        <v>1280</v>
      </c>
      <c r="C324" s="11">
        <f t="shared" si="55"/>
        <v>60160</v>
      </c>
      <c r="D324" s="11">
        <f t="shared" si="56"/>
        <v>250.66666666666666</v>
      </c>
      <c r="E324" s="55">
        <f t="shared" si="57"/>
        <v>1530.6666666666667</v>
      </c>
      <c r="F324" s="54">
        <f t="shared" si="53"/>
        <v>2034.556855161474</v>
      </c>
      <c r="G324" s="11">
        <f t="shared" si="59"/>
        <v>105388.12408283062</v>
      </c>
      <c r="H324" s="11">
        <f t="shared" si="60"/>
        <v>439.11718367846089</v>
      </c>
      <c r="I324" s="55">
        <f t="shared" si="54"/>
        <v>2473.6740388399348</v>
      </c>
      <c r="J324" s="54" t="str">
        <f t="shared" si="61"/>
        <v/>
      </c>
      <c r="K324" s="11" t="str">
        <f t="shared" si="58"/>
        <v/>
      </c>
      <c r="L324" s="11" t="str">
        <f t="shared" si="62"/>
        <v/>
      </c>
      <c r="M324" s="11" t="str">
        <f t="shared" si="63"/>
        <v/>
      </c>
      <c r="N324" s="55">
        <f t="shared" si="64"/>
        <v>0</v>
      </c>
    </row>
    <row r="325" spans="1:14" x14ac:dyDescent="0.2">
      <c r="A325" s="49">
        <f>ROWS($A$11:A325)</f>
        <v>315</v>
      </c>
      <c r="B325" s="54">
        <f t="shared" si="52"/>
        <v>1280</v>
      </c>
      <c r="C325" s="11">
        <f t="shared" si="55"/>
        <v>58880</v>
      </c>
      <c r="D325" s="11">
        <f t="shared" si="56"/>
        <v>245.33333333333334</v>
      </c>
      <c r="E325" s="55">
        <f t="shared" si="57"/>
        <v>1525.3333333333333</v>
      </c>
      <c r="F325" s="54">
        <f t="shared" si="53"/>
        <v>2043.0341753913137</v>
      </c>
      <c r="G325" s="11">
        <f t="shared" si="59"/>
        <v>103353.56722766915</v>
      </c>
      <c r="H325" s="11">
        <f t="shared" si="60"/>
        <v>430.6398634486215</v>
      </c>
      <c r="I325" s="55">
        <f t="shared" si="54"/>
        <v>2473.6740388399353</v>
      </c>
      <c r="J325" s="54" t="str">
        <f t="shared" si="61"/>
        <v/>
      </c>
      <c r="K325" s="11" t="str">
        <f t="shared" si="58"/>
        <v/>
      </c>
      <c r="L325" s="11" t="str">
        <f t="shared" si="62"/>
        <v/>
      </c>
      <c r="M325" s="11" t="str">
        <f t="shared" si="63"/>
        <v/>
      </c>
      <c r="N325" s="55">
        <f t="shared" si="64"/>
        <v>0</v>
      </c>
    </row>
    <row r="326" spans="1:14" x14ac:dyDescent="0.2">
      <c r="A326" s="49">
        <f>ROWS($A$11:A326)</f>
        <v>316</v>
      </c>
      <c r="B326" s="54">
        <f t="shared" si="52"/>
        <v>1280</v>
      </c>
      <c r="C326" s="11">
        <f t="shared" si="55"/>
        <v>57600</v>
      </c>
      <c r="D326" s="11">
        <f t="shared" si="56"/>
        <v>240</v>
      </c>
      <c r="E326" s="55">
        <f t="shared" si="57"/>
        <v>1520</v>
      </c>
      <c r="F326" s="54">
        <f t="shared" si="53"/>
        <v>2051.5468177887774</v>
      </c>
      <c r="G326" s="11">
        <f t="shared" si="59"/>
        <v>101310.53305227784</v>
      </c>
      <c r="H326" s="11">
        <f t="shared" si="60"/>
        <v>422.12722105115768</v>
      </c>
      <c r="I326" s="55">
        <f t="shared" si="54"/>
        <v>2473.6740388399348</v>
      </c>
      <c r="J326" s="54" t="str">
        <f t="shared" si="61"/>
        <v/>
      </c>
      <c r="K326" s="11" t="str">
        <f t="shared" si="58"/>
        <v/>
      </c>
      <c r="L326" s="11" t="str">
        <f t="shared" si="62"/>
        <v/>
      </c>
      <c r="M326" s="11" t="str">
        <f t="shared" si="63"/>
        <v/>
      </c>
      <c r="N326" s="55">
        <f t="shared" si="64"/>
        <v>0</v>
      </c>
    </row>
    <row r="327" spans="1:14" x14ac:dyDescent="0.2">
      <c r="A327" s="49">
        <f>ROWS($A$11:A327)</f>
        <v>317</v>
      </c>
      <c r="B327" s="54">
        <f t="shared" si="52"/>
        <v>1280</v>
      </c>
      <c r="C327" s="11">
        <f t="shared" si="55"/>
        <v>56320</v>
      </c>
      <c r="D327" s="11">
        <f t="shared" si="56"/>
        <v>234.66666666666666</v>
      </c>
      <c r="E327" s="55">
        <f t="shared" si="57"/>
        <v>1514.6666666666667</v>
      </c>
      <c r="F327" s="54">
        <f t="shared" si="53"/>
        <v>2060.0949295295641</v>
      </c>
      <c r="G327" s="11">
        <f t="shared" si="59"/>
        <v>99258.986234489057</v>
      </c>
      <c r="H327" s="11">
        <f t="shared" si="60"/>
        <v>413.57910931037105</v>
      </c>
      <c r="I327" s="55">
        <f t="shared" si="54"/>
        <v>2473.6740388399353</v>
      </c>
      <c r="J327" s="54" t="str">
        <f t="shared" si="61"/>
        <v/>
      </c>
      <c r="K327" s="11" t="str">
        <f t="shared" si="58"/>
        <v/>
      </c>
      <c r="L327" s="11" t="str">
        <f t="shared" si="62"/>
        <v/>
      </c>
      <c r="M327" s="11" t="str">
        <f t="shared" si="63"/>
        <v/>
      </c>
      <c r="N327" s="55">
        <f t="shared" si="64"/>
        <v>0</v>
      </c>
    </row>
    <row r="328" spans="1:14" x14ac:dyDescent="0.2">
      <c r="A328" s="49">
        <f>ROWS($A$11:A328)</f>
        <v>318</v>
      </c>
      <c r="B328" s="54">
        <f t="shared" si="52"/>
        <v>1280</v>
      </c>
      <c r="C328" s="11">
        <f t="shared" si="55"/>
        <v>55040</v>
      </c>
      <c r="D328" s="11">
        <f t="shared" si="56"/>
        <v>229.33333333333334</v>
      </c>
      <c r="E328" s="55">
        <f t="shared" si="57"/>
        <v>1509.3333333333333</v>
      </c>
      <c r="F328" s="54">
        <f t="shared" si="53"/>
        <v>2068.678658402604</v>
      </c>
      <c r="G328" s="11">
        <f t="shared" si="59"/>
        <v>97198.891304959499</v>
      </c>
      <c r="H328" s="11">
        <f t="shared" si="60"/>
        <v>404.99538043733128</v>
      </c>
      <c r="I328" s="55">
        <f t="shared" si="54"/>
        <v>2473.6740388399353</v>
      </c>
      <c r="J328" s="54" t="str">
        <f t="shared" si="61"/>
        <v/>
      </c>
      <c r="K328" s="11" t="str">
        <f t="shared" si="58"/>
        <v/>
      </c>
      <c r="L328" s="11" t="str">
        <f t="shared" si="62"/>
        <v/>
      </c>
      <c r="M328" s="11" t="str">
        <f t="shared" si="63"/>
        <v/>
      </c>
      <c r="N328" s="55">
        <f t="shared" si="64"/>
        <v>0</v>
      </c>
    </row>
    <row r="329" spans="1:14" x14ac:dyDescent="0.2">
      <c r="A329" s="49">
        <f>ROWS($A$11:A329)</f>
        <v>319</v>
      </c>
      <c r="B329" s="54">
        <f t="shared" si="52"/>
        <v>1280</v>
      </c>
      <c r="C329" s="11">
        <f t="shared" si="55"/>
        <v>53760</v>
      </c>
      <c r="D329" s="11">
        <f t="shared" si="56"/>
        <v>224</v>
      </c>
      <c r="E329" s="55">
        <f t="shared" si="57"/>
        <v>1504</v>
      </c>
      <c r="F329" s="54">
        <f t="shared" si="53"/>
        <v>2077.2981528126147</v>
      </c>
      <c r="G329" s="11">
        <f t="shared" si="59"/>
        <v>95130.212646556902</v>
      </c>
      <c r="H329" s="11">
        <f t="shared" si="60"/>
        <v>396.3758860273204</v>
      </c>
      <c r="I329" s="55">
        <f t="shared" si="54"/>
        <v>2473.6740388399353</v>
      </c>
      <c r="J329" s="54" t="str">
        <f t="shared" si="61"/>
        <v/>
      </c>
      <c r="K329" s="11" t="str">
        <f t="shared" si="58"/>
        <v/>
      </c>
      <c r="L329" s="11" t="str">
        <f t="shared" si="62"/>
        <v/>
      </c>
      <c r="M329" s="11" t="str">
        <f t="shared" si="63"/>
        <v/>
      </c>
      <c r="N329" s="55">
        <f t="shared" si="64"/>
        <v>0</v>
      </c>
    </row>
    <row r="330" spans="1:14" x14ac:dyDescent="0.2">
      <c r="A330" s="49">
        <f>ROWS($A$11:A330)</f>
        <v>320</v>
      </c>
      <c r="B330" s="54">
        <f t="shared" si="52"/>
        <v>1280</v>
      </c>
      <c r="C330" s="11">
        <f t="shared" si="55"/>
        <v>52480</v>
      </c>
      <c r="D330" s="11">
        <f t="shared" si="56"/>
        <v>218.66666666666666</v>
      </c>
      <c r="E330" s="55">
        <f t="shared" si="57"/>
        <v>1498.6666666666667</v>
      </c>
      <c r="F330" s="54">
        <f t="shared" si="53"/>
        <v>2085.9535617826673</v>
      </c>
      <c r="G330" s="11">
        <f t="shared" si="59"/>
        <v>93052.914493744291</v>
      </c>
      <c r="H330" s="11">
        <f t="shared" si="60"/>
        <v>387.72047705726794</v>
      </c>
      <c r="I330" s="55">
        <f t="shared" si="54"/>
        <v>2473.6740388399353</v>
      </c>
      <c r="J330" s="54" t="str">
        <f t="shared" si="61"/>
        <v/>
      </c>
      <c r="K330" s="11" t="str">
        <f t="shared" si="58"/>
        <v/>
      </c>
      <c r="L330" s="11" t="str">
        <f t="shared" si="62"/>
        <v/>
      </c>
      <c r="M330" s="11" t="str">
        <f t="shared" si="63"/>
        <v/>
      </c>
      <c r="N330" s="55">
        <f t="shared" si="64"/>
        <v>0</v>
      </c>
    </row>
    <row r="331" spans="1:14" x14ac:dyDescent="0.2">
      <c r="A331" s="49">
        <f>ROWS($A$11:A331)</f>
        <v>321</v>
      </c>
      <c r="B331" s="54">
        <f t="shared" ref="B331:B370" si="65">IF(A331&gt;$B$3,"",$B$1/$B$3)</f>
        <v>1280</v>
      </c>
      <c r="C331" s="11">
        <f t="shared" si="55"/>
        <v>51200</v>
      </c>
      <c r="D331" s="11">
        <f t="shared" si="56"/>
        <v>213.33333333333334</v>
      </c>
      <c r="E331" s="55">
        <f t="shared" si="57"/>
        <v>1493.3333333333333</v>
      </c>
      <c r="F331" s="54">
        <f t="shared" ref="F331:F370" si="66">IFERROR(-PPMT(B$2/12,A331,B$3,B$1),"")</f>
        <v>2094.6450349567617</v>
      </c>
      <c r="G331" s="11">
        <f t="shared" si="59"/>
        <v>90966.960931961628</v>
      </c>
      <c r="H331" s="11">
        <f t="shared" si="60"/>
        <v>379.02900388317352</v>
      </c>
      <c r="I331" s="55">
        <f t="shared" ref="I331:I370" si="67">IFERROR(F331+H331,"")</f>
        <v>2473.6740388399353</v>
      </c>
      <c r="J331" s="54" t="str">
        <f t="shared" si="61"/>
        <v/>
      </c>
      <c r="K331" s="11" t="str">
        <f t="shared" si="58"/>
        <v/>
      </c>
      <c r="L331" s="11" t="str">
        <f t="shared" si="62"/>
        <v/>
      </c>
      <c r="M331" s="11" t="str">
        <f t="shared" si="63"/>
        <v/>
      </c>
      <c r="N331" s="55">
        <f t="shared" si="64"/>
        <v>0</v>
      </c>
    </row>
    <row r="332" spans="1:14" x14ac:dyDescent="0.2">
      <c r="A332" s="49">
        <f>ROWS($A$11:A332)</f>
        <v>322</v>
      </c>
      <c r="B332" s="54">
        <f t="shared" si="65"/>
        <v>1280</v>
      </c>
      <c r="C332" s="11">
        <f t="shared" ref="C332:C370" si="68">IFERROR(C331-B332,"")</f>
        <v>49920</v>
      </c>
      <c r="D332" s="11">
        <f t="shared" ref="D332:D370" si="69">IFERROR(C332*$B$2/12,"")</f>
        <v>208</v>
      </c>
      <c r="E332" s="55">
        <f t="shared" ref="E332:E370" si="70">IFERROR(B332+D332,"")</f>
        <v>1488</v>
      </c>
      <c r="F332" s="54">
        <f t="shared" si="66"/>
        <v>2103.3727226024148</v>
      </c>
      <c r="G332" s="11">
        <f t="shared" si="59"/>
        <v>88872.315897004868</v>
      </c>
      <c r="H332" s="11">
        <f t="shared" si="60"/>
        <v>370.30131623752027</v>
      </c>
      <c r="I332" s="55">
        <f t="shared" si="67"/>
        <v>2473.6740388399348</v>
      </c>
      <c r="J332" s="54" t="str">
        <f t="shared" si="61"/>
        <v/>
      </c>
      <c r="K332" s="11" t="str">
        <f t="shared" ref="K332:K370" si="71">IF(J332="","",IF(J332&lt;$B$4,J332,$B$4))</f>
        <v/>
      </c>
      <c r="L332" s="11" t="str">
        <f t="shared" si="62"/>
        <v/>
      </c>
      <c r="M332" s="11" t="str">
        <f t="shared" si="63"/>
        <v/>
      </c>
      <c r="N332" s="55">
        <f t="shared" si="64"/>
        <v>0</v>
      </c>
    </row>
    <row r="333" spans="1:14" x14ac:dyDescent="0.2">
      <c r="A333" s="49">
        <f>ROWS($A$11:A333)</f>
        <v>323</v>
      </c>
      <c r="B333" s="54">
        <f t="shared" si="65"/>
        <v>1280</v>
      </c>
      <c r="C333" s="11">
        <f t="shared" si="68"/>
        <v>48640</v>
      </c>
      <c r="D333" s="11">
        <f t="shared" si="69"/>
        <v>202.66666666666666</v>
      </c>
      <c r="E333" s="55">
        <f t="shared" si="70"/>
        <v>1482.6666666666667</v>
      </c>
      <c r="F333" s="54">
        <f t="shared" si="66"/>
        <v>2112.1367756132581</v>
      </c>
      <c r="G333" s="11">
        <f t="shared" ref="G333:G370" si="72">IFERROR(G332-F332,"")</f>
        <v>86768.943174402448</v>
      </c>
      <c r="H333" s="11">
        <f t="shared" ref="H333:H370" si="73">IFERROR(G333*B$2/12,"")</f>
        <v>361.53726322667688</v>
      </c>
      <c r="I333" s="55">
        <f t="shared" si="67"/>
        <v>2473.6740388399348</v>
      </c>
      <c r="J333" s="54" t="str">
        <f t="shared" ref="J333:J370" si="74">IFERROR(IF((J332-K332-L332)&lt;0,"",J332-K332-L332),"")</f>
        <v/>
      </c>
      <c r="K333" s="11" t="str">
        <f t="shared" si="71"/>
        <v/>
      </c>
      <c r="L333" s="11" t="str">
        <f t="shared" ref="L333:L370" si="75">IFERROR(-PPMT(B$2/12,A333-A332,B$3-A332,J333),"")</f>
        <v/>
      </c>
      <c r="M333" s="11" t="str">
        <f t="shared" ref="M333:M370" si="76">IFERROR(IPMT($B$2/12,A333-A332,$B$3-A332,-J333),"")</f>
        <v/>
      </c>
      <c r="N333" s="55">
        <f t="shared" ref="N333:N370" si="77">SUM(L333:M333)</f>
        <v>0</v>
      </c>
    </row>
    <row r="334" spans="1:14" x14ac:dyDescent="0.2">
      <c r="A334" s="49">
        <f>ROWS($A$11:A334)</f>
        <v>324</v>
      </c>
      <c r="B334" s="54">
        <f t="shared" si="65"/>
        <v>1280</v>
      </c>
      <c r="C334" s="11">
        <f t="shared" si="68"/>
        <v>47360</v>
      </c>
      <c r="D334" s="11">
        <f t="shared" si="69"/>
        <v>197.33333333333334</v>
      </c>
      <c r="E334" s="55">
        <f t="shared" si="70"/>
        <v>1477.3333333333333</v>
      </c>
      <c r="F334" s="54">
        <f t="shared" si="66"/>
        <v>2120.9373455116465</v>
      </c>
      <c r="G334" s="11">
        <f t="shared" si="72"/>
        <v>84656.806398789195</v>
      </c>
      <c r="H334" s="11">
        <f t="shared" si="73"/>
        <v>352.73669332828831</v>
      </c>
      <c r="I334" s="55">
        <f t="shared" si="67"/>
        <v>2473.6740388399348</v>
      </c>
      <c r="J334" s="54" t="str">
        <f t="shared" si="74"/>
        <v/>
      </c>
      <c r="K334" s="11" t="str">
        <f t="shared" si="71"/>
        <v/>
      </c>
      <c r="L334" s="11" t="str">
        <f t="shared" si="75"/>
        <v/>
      </c>
      <c r="M334" s="11" t="str">
        <f t="shared" si="76"/>
        <v/>
      </c>
      <c r="N334" s="55">
        <f t="shared" si="77"/>
        <v>0</v>
      </c>
    </row>
    <row r="335" spans="1:14" x14ac:dyDescent="0.2">
      <c r="A335" s="49">
        <f>ROWS($A$11:A335)</f>
        <v>325</v>
      </c>
      <c r="B335" s="54">
        <f t="shared" si="65"/>
        <v>1280</v>
      </c>
      <c r="C335" s="11">
        <f t="shared" si="68"/>
        <v>46080</v>
      </c>
      <c r="D335" s="11">
        <f t="shared" si="69"/>
        <v>192</v>
      </c>
      <c r="E335" s="55">
        <f t="shared" si="70"/>
        <v>1472</v>
      </c>
      <c r="F335" s="54">
        <f t="shared" si="66"/>
        <v>2129.7745844512788</v>
      </c>
      <c r="G335" s="11">
        <f t="shared" si="72"/>
        <v>82535.869053277551</v>
      </c>
      <c r="H335" s="11">
        <f t="shared" si="73"/>
        <v>343.89945438865647</v>
      </c>
      <c r="I335" s="55">
        <f t="shared" si="67"/>
        <v>2473.6740388399353</v>
      </c>
      <c r="J335" s="54" t="str">
        <f t="shared" si="74"/>
        <v/>
      </c>
      <c r="K335" s="11" t="str">
        <f t="shared" si="71"/>
        <v/>
      </c>
      <c r="L335" s="11" t="str">
        <f t="shared" si="75"/>
        <v/>
      </c>
      <c r="M335" s="11" t="str">
        <f t="shared" si="76"/>
        <v/>
      </c>
      <c r="N335" s="55">
        <f t="shared" si="77"/>
        <v>0</v>
      </c>
    </row>
    <row r="336" spans="1:14" x14ac:dyDescent="0.2">
      <c r="A336" s="49">
        <f>ROWS($A$11:A336)</f>
        <v>326</v>
      </c>
      <c r="B336" s="54">
        <f t="shared" si="65"/>
        <v>1280</v>
      </c>
      <c r="C336" s="11">
        <f t="shared" si="68"/>
        <v>44800</v>
      </c>
      <c r="D336" s="11">
        <f t="shared" si="69"/>
        <v>186.66666666666666</v>
      </c>
      <c r="E336" s="55">
        <f t="shared" si="70"/>
        <v>1466.6666666666667</v>
      </c>
      <c r="F336" s="54">
        <f t="shared" si="66"/>
        <v>2138.6486452198255</v>
      </c>
      <c r="G336" s="11">
        <f t="shared" si="72"/>
        <v>80406.094468826268</v>
      </c>
      <c r="H336" s="11">
        <f t="shared" si="73"/>
        <v>335.02539362010947</v>
      </c>
      <c r="I336" s="55">
        <f t="shared" si="67"/>
        <v>2473.6740388399348</v>
      </c>
      <c r="J336" s="54" t="str">
        <f t="shared" si="74"/>
        <v/>
      </c>
      <c r="K336" s="11" t="str">
        <f t="shared" si="71"/>
        <v/>
      </c>
      <c r="L336" s="11" t="str">
        <f t="shared" si="75"/>
        <v/>
      </c>
      <c r="M336" s="11" t="str">
        <f t="shared" si="76"/>
        <v/>
      </c>
      <c r="N336" s="55">
        <f t="shared" si="77"/>
        <v>0</v>
      </c>
    </row>
    <row r="337" spans="1:14" x14ac:dyDescent="0.2">
      <c r="A337" s="49">
        <f>ROWS($A$11:A337)</f>
        <v>327</v>
      </c>
      <c r="B337" s="54">
        <f t="shared" si="65"/>
        <v>1280</v>
      </c>
      <c r="C337" s="11">
        <f t="shared" si="68"/>
        <v>43520</v>
      </c>
      <c r="D337" s="11">
        <f t="shared" si="69"/>
        <v>181.33333333333334</v>
      </c>
      <c r="E337" s="55">
        <f t="shared" si="70"/>
        <v>1461.3333333333333</v>
      </c>
      <c r="F337" s="54">
        <f t="shared" si="66"/>
        <v>2147.5596812415747</v>
      </c>
      <c r="G337" s="11">
        <f t="shared" si="72"/>
        <v>78267.445823606438</v>
      </c>
      <c r="H337" s="11">
        <f t="shared" si="73"/>
        <v>326.11435759836019</v>
      </c>
      <c r="I337" s="55">
        <f t="shared" si="67"/>
        <v>2473.6740388399348</v>
      </c>
      <c r="J337" s="54" t="str">
        <f t="shared" si="74"/>
        <v/>
      </c>
      <c r="K337" s="11" t="str">
        <f t="shared" si="71"/>
        <v/>
      </c>
      <c r="L337" s="11" t="str">
        <f t="shared" si="75"/>
        <v/>
      </c>
      <c r="M337" s="11" t="str">
        <f t="shared" si="76"/>
        <v/>
      </c>
      <c r="N337" s="55">
        <f t="shared" si="77"/>
        <v>0</v>
      </c>
    </row>
    <row r="338" spans="1:14" x14ac:dyDescent="0.2">
      <c r="A338" s="49">
        <f>ROWS($A$11:A338)</f>
        <v>328</v>
      </c>
      <c r="B338" s="54">
        <f t="shared" si="65"/>
        <v>1280</v>
      </c>
      <c r="C338" s="11">
        <f t="shared" si="68"/>
        <v>42240</v>
      </c>
      <c r="D338" s="11">
        <f t="shared" si="69"/>
        <v>176</v>
      </c>
      <c r="E338" s="55">
        <f t="shared" si="70"/>
        <v>1456</v>
      </c>
      <c r="F338" s="54">
        <f t="shared" si="66"/>
        <v>2156.5078465800816</v>
      </c>
      <c r="G338" s="11">
        <f t="shared" si="72"/>
        <v>76119.886142364863</v>
      </c>
      <c r="H338" s="11">
        <f t="shared" si="73"/>
        <v>317.16619225985363</v>
      </c>
      <c r="I338" s="55">
        <f t="shared" si="67"/>
        <v>2473.6740388399353</v>
      </c>
      <c r="J338" s="54" t="str">
        <f t="shared" si="74"/>
        <v/>
      </c>
      <c r="K338" s="11" t="str">
        <f t="shared" si="71"/>
        <v/>
      </c>
      <c r="L338" s="11" t="str">
        <f t="shared" si="75"/>
        <v/>
      </c>
      <c r="M338" s="11" t="str">
        <f t="shared" si="76"/>
        <v/>
      </c>
      <c r="N338" s="55">
        <f t="shared" si="77"/>
        <v>0</v>
      </c>
    </row>
    <row r="339" spans="1:14" x14ac:dyDescent="0.2">
      <c r="A339" s="49">
        <f>ROWS($A$11:A339)</f>
        <v>329</v>
      </c>
      <c r="B339" s="54">
        <f t="shared" si="65"/>
        <v>1280</v>
      </c>
      <c r="C339" s="11">
        <f t="shared" si="68"/>
        <v>40960</v>
      </c>
      <c r="D339" s="11">
        <f t="shared" si="69"/>
        <v>170.66666666666666</v>
      </c>
      <c r="E339" s="55">
        <f t="shared" si="70"/>
        <v>1450.6666666666667</v>
      </c>
      <c r="F339" s="54">
        <f t="shared" si="66"/>
        <v>2165.493295940832</v>
      </c>
      <c r="G339" s="11">
        <f t="shared" si="72"/>
        <v>73963.378295784787</v>
      </c>
      <c r="H339" s="11">
        <f t="shared" si="73"/>
        <v>308.18074289910328</v>
      </c>
      <c r="I339" s="55">
        <f t="shared" si="67"/>
        <v>2473.6740388399353</v>
      </c>
      <c r="J339" s="54" t="str">
        <f t="shared" si="74"/>
        <v/>
      </c>
      <c r="K339" s="11" t="str">
        <f t="shared" si="71"/>
        <v/>
      </c>
      <c r="L339" s="11" t="str">
        <f t="shared" si="75"/>
        <v/>
      </c>
      <c r="M339" s="11" t="str">
        <f t="shared" si="76"/>
        <v/>
      </c>
      <c r="N339" s="55">
        <f t="shared" si="77"/>
        <v>0</v>
      </c>
    </row>
    <row r="340" spans="1:14" x14ac:dyDescent="0.2">
      <c r="A340" s="49">
        <f>ROWS($A$11:A340)</f>
        <v>330</v>
      </c>
      <c r="B340" s="54">
        <f t="shared" si="65"/>
        <v>1280</v>
      </c>
      <c r="C340" s="11">
        <f t="shared" si="68"/>
        <v>39680</v>
      </c>
      <c r="D340" s="11">
        <f t="shared" si="69"/>
        <v>165.33333333333334</v>
      </c>
      <c r="E340" s="55">
        <f t="shared" si="70"/>
        <v>1445.3333333333333</v>
      </c>
      <c r="F340" s="54">
        <f t="shared" si="66"/>
        <v>2174.5161846739188</v>
      </c>
      <c r="G340" s="11">
        <f t="shared" si="72"/>
        <v>71797.884999843955</v>
      </c>
      <c r="H340" s="11">
        <f t="shared" si="73"/>
        <v>299.15785416601648</v>
      </c>
      <c r="I340" s="55">
        <f t="shared" si="67"/>
        <v>2473.6740388399353</v>
      </c>
      <c r="J340" s="54" t="str">
        <f t="shared" si="74"/>
        <v/>
      </c>
      <c r="K340" s="11" t="str">
        <f t="shared" si="71"/>
        <v/>
      </c>
      <c r="L340" s="11" t="str">
        <f t="shared" si="75"/>
        <v/>
      </c>
      <c r="M340" s="11" t="str">
        <f t="shared" si="76"/>
        <v/>
      </c>
      <c r="N340" s="55">
        <f t="shared" si="77"/>
        <v>0</v>
      </c>
    </row>
    <row r="341" spans="1:14" x14ac:dyDescent="0.2">
      <c r="A341" s="49">
        <f>ROWS($A$11:A341)</f>
        <v>331</v>
      </c>
      <c r="B341" s="54">
        <f t="shared" si="65"/>
        <v>1280</v>
      </c>
      <c r="C341" s="11">
        <f t="shared" si="68"/>
        <v>38400</v>
      </c>
      <c r="D341" s="11">
        <f t="shared" si="69"/>
        <v>160</v>
      </c>
      <c r="E341" s="55">
        <f t="shared" si="70"/>
        <v>1440</v>
      </c>
      <c r="F341" s="54">
        <f t="shared" si="66"/>
        <v>2183.5766687767264</v>
      </c>
      <c r="G341" s="11">
        <f t="shared" si="72"/>
        <v>69623.368815170033</v>
      </c>
      <c r="H341" s="11">
        <f t="shared" si="73"/>
        <v>290.09737006320847</v>
      </c>
      <c r="I341" s="55">
        <f t="shared" si="67"/>
        <v>2473.6740388399348</v>
      </c>
      <c r="J341" s="54" t="str">
        <f t="shared" si="74"/>
        <v/>
      </c>
      <c r="K341" s="11" t="str">
        <f t="shared" si="71"/>
        <v/>
      </c>
      <c r="L341" s="11" t="str">
        <f t="shared" si="75"/>
        <v/>
      </c>
      <c r="M341" s="11" t="str">
        <f t="shared" si="76"/>
        <v/>
      </c>
      <c r="N341" s="55">
        <f t="shared" si="77"/>
        <v>0</v>
      </c>
    </row>
    <row r="342" spans="1:14" x14ac:dyDescent="0.2">
      <c r="A342" s="49">
        <f>ROWS($A$11:A342)</f>
        <v>332</v>
      </c>
      <c r="B342" s="54">
        <f t="shared" si="65"/>
        <v>1280</v>
      </c>
      <c r="C342" s="11">
        <f t="shared" si="68"/>
        <v>37120</v>
      </c>
      <c r="D342" s="11">
        <f t="shared" si="69"/>
        <v>154.66666666666666</v>
      </c>
      <c r="E342" s="55">
        <f t="shared" si="70"/>
        <v>1434.6666666666667</v>
      </c>
      <c r="F342" s="54">
        <f t="shared" si="66"/>
        <v>2192.6749048966299</v>
      </c>
      <c r="G342" s="11">
        <f t="shared" si="72"/>
        <v>67439.792146393302</v>
      </c>
      <c r="H342" s="11">
        <f t="shared" si="73"/>
        <v>280.99913394330542</v>
      </c>
      <c r="I342" s="55">
        <f t="shared" si="67"/>
        <v>2473.6740388399353</v>
      </c>
      <c r="J342" s="54" t="str">
        <f t="shared" si="74"/>
        <v/>
      </c>
      <c r="K342" s="11" t="str">
        <f t="shared" si="71"/>
        <v/>
      </c>
      <c r="L342" s="11" t="str">
        <f t="shared" si="75"/>
        <v/>
      </c>
      <c r="M342" s="11" t="str">
        <f t="shared" si="76"/>
        <v/>
      </c>
      <c r="N342" s="55">
        <f t="shared" si="77"/>
        <v>0</v>
      </c>
    </row>
    <row r="343" spans="1:14" x14ac:dyDescent="0.2">
      <c r="A343" s="49">
        <f>ROWS($A$11:A343)</f>
        <v>333</v>
      </c>
      <c r="B343" s="54">
        <f t="shared" si="65"/>
        <v>1280</v>
      </c>
      <c r="C343" s="11">
        <f t="shared" si="68"/>
        <v>35840</v>
      </c>
      <c r="D343" s="11">
        <f t="shared" si="69"/>
        <v>149.33333333333334</v>
      </c>
      <c r="E343" s="55">
        <f t="shared" si="70"/>
        <v>1429.3333333333333</v>
      </c>
      <c r="F343" s="54">
        <f t="shared" si="66"/>
        <v>2201.8110503336989</v>
      </c>
      <c r="G343" s="11">
        <f t="shared" si="72"/>
        <v>65247.117241496671</v>
      </c>
      <c r="H343" s="11">
        <f t="shared" si="73"/>
        <v>271.86298850623615</v>
      </c>
      <c r="I343" s="55">
        <f t="shared" si="67"/>
        <v>2473.6740388399348</v>
      </c>
      <c r="J343" s="54" t="str">
        <f t="shared" si="74"/>
        <v/>
      </c>
      <c r="K343" s="11" t="str">
        <f t="shared" si="71"/>
        <v/>
      </c>
      <c r="L343" s="11" t="str">
        <f t="shared" si="75"/>
        <v/>
      </c>
      <c r="M343" s="11" t="str">
        <f t="shared" si="76"/>
        <v/>
      </c>
      <c r="N343" s="55">
        <f t="shared" si="77"/>
        <v>0</v>
      </c>
    </row>
    <row r="344" spans="1:14" x14ac:dyDescent="0.2">
      <c r="A344" s="49">
        <f>ROWS($A$11:A344)</f>
        <v>334</v>
      </c>
      <c r="B344" s="54">
        <f t="shared" si="65"/>
        <v>1280</v>
      </c>
      <c r="C344" s="11">
        <f t="shared" si="68"/>
        <v>34560</v>
      </c>
      <c r="D344" s="11">
        <f t="shared" si="69"/>
        <v>144</v>
      </c>
      <c r="E344" s="55">
        <f t="shared" si="70"/>
        <v>1424</v>
      </c>
      <c r="F344" s="54">
        <f t="shared" si="66"/>
        <v>2210.9852630434229</v>
      </c>
      <c r="G344" s="11">
        <f t="shared" si="72"/>
        <v>63045.30619116297</v>
      </c>
      <c r="H344" s="11">
        <f t="shared" si="73"/>
        <v>262.6887757965124</v>
      </c>
      <c r="I344" s="55">
        <f t="shared" si="67"/>
        <v>2473.6740388399353</v>
      </c>
      <c r="J344" s="54" t="str">
        <f t="shared" si="74"/>
        <v/>
      </c>
      <c r="K344" s="11" t="str">
        <f t="shared" si="71"/>
        <v/>
      </c>
      <c r="L344" s="11" t="str">
        <f t="shared" si="75"/>
        <v/>
      </c>
      <c r="M344" s="11" t="str">
        <f t="shared" si="76"/>
        <v/>
      </c>
      <c r="N344" s="55">
        <f t="shared" si="77"/>
        <v>0</v>
      </c>
    </row>
    <row r="345" spans="1:14" x14ac:dyDescent="0.2">
      <c r="A345" s="49">
        <f>ROWS($A$11:A345)</f>
        <v>335</v>
      </c>
      <c r="B345" s="54">
        <f t="shared" si="65"/>
        <v>1280</v>
      </c>
      <c r="C345" s="11">
        <f t="shared" si="68"/>
        <v>33280</v>
      </c>
      <c r="D345" s="11">
        <f t="shared" si="69"/>
        <v>138.66666666666666</v>
      </c>
      <c r="E345" s="55">
        <f t="shared" si="70"/>
        <v>1418.6666666666667</v>
      </c>
      <c r="F345" s="54">
        <f t="shared" si="66"/>
        <v>2220.1977016394371</v>
      </c>
      <c r="G345" s="11">
        <f t="shared" si="72"/>
        <v>60834.320928119545</v>
      </c>
      <c r="H345" s="11">
        <f t="shared" si="73"/>
        <v>253.47633720049814</v>
      </c>
      <c r="I345" s="55">
        <f t="shared" si="67"/>
        <v>2473.6740388399353</v>
      </c>
      <c r="J345" s="54" t="str">
        <f t="shared" si="74"/>
        <v/>
      </c>
      <c r="K345" s="11" t="str">
        <f t="shared" si="71"/>
        <v/>
      </c>
      <c r="L345" s="11" t="str">
        <f t="shared" si="75"/>
        <v/>
      </c>
      <c r="M345" s="11" t="str">
        <f t="shared" si="76"/>
        <v/>
      </c>
      <c r="N345" s="55">
        <f t="shared" si="77"/>
        <v>0</v>
      </c>
    </row>
    <row r="346" spans="1:14" x14ac:dyDescent="0.2">
      <c r="A346" s="49">
        <f>ROWS($A$11:A346)</f>
        <v>336</v>
      </c>
      <c r="B346" s="54">
        <f t="shared" si="65"/>
        <v>1280</v>
      </c>
      <c r="C346" s="11">
        <f t="shared" si="68"/>
        <v>32000</v>
      </c>
      <c r="D346" s="11">
        <f t="shared" si="69"/>
        <v>133.33333333333334</v>
      </c>
      <c r="E346" s="55">
        <f t="shared" si="70"/>
        <v>1413.3333333333333</v>
      </c>
      <c r="F346" s="54">
        <f t="shared" si="66"/>
        <v>2229.448525396268</v>
      </c>
      <c r="G346" s="11">
        <f t="shared" si="72"/>
        <v>58614.123226480107</v>
      </c>
      <c r="H346" s="11">
        <f t="shared" si="73"/>
        <v>244.22551344366715</v>
      </c>
      <c r="I346" s="55">
        <f t="shared" si="67"/>
        <v>2473.6740388399353</v>
      </c>
      <c r="J346" s="54" t="str">
        <f t="shared" si="74"/>
        <v/>
      </c>
      <c r="K346" s="11" t="str">
        <f t="shared" si="71"/>
        <v/>
      </c>
      <c r="L346" s="11" t="str">
        <f t="shared" si="75"/>
        <v/>
      </c>
      <c r="M346" s="11" t="str">
        <f t="shared" si="76"/>
        <v/>
      </c>
      <c r="N346" s="55">
        <f t="shared" si="77"/>
        <v>0</v>
      </c>
    </row>
    <row r="347" spans="1:14" x14ac:dyDescent="0.2">
      <c r="A347" s="49">
        <f>ROWS($A$11:A347)</f>
        <v>337</v>
      </c>
      <c r="B347" s="54">
        <f t="shared" si="65"/>
        <v>1280</v>
      </c>
      <c r="C347" s="11">
        <f t="shared" si="68"/>
        <v>30720</v>
      </c>
      <c r="D347" s="11">
        <f t="shared" si="69"/>
        <v>128</v>
      </c>
      <c r="E347" s="55">
        <f t="shared" si="70"/>
        <v>1408</v>
      </c>
      <c r="F347" s="54">
        <f t="shared" si="66"/>
        <v>2238.7378942520859</v>
      </c>
      <c r="G347" s="11">
        <f t="shared" si="72"/>
        <v>56384.674701083837</v>
      </c>
      <c r="H347" s="11">
        <f t="shared" si="73"/>
        <v>234.93614458784933</v>
      </c>
      <c r="I347" s="55">
        <f t="shared" si="67"/>
        <v>2473.6740388399353</v>
      </c>
      <c r="J347" s="54" t="str">
        <f t="shared" si="74"/>
        <v/>
      </c>
      <c r="K347" s="11" t="str">
        <f t="shared" si="71"/>
        <v/>
      </c>
      <c r="L347" s="11" t="str">
        <f t="shared" si="75"/>
        <v/>
      </c>
      <c r="M347" s="11" t="str">
        <f t="shared" si="76"/>
        <v/>
      </c>
      <c r="N347" s="55">
        <f t="shared" si="77"/>
        <v>0</v>
      </c>
    </row>
    <row r="348" spans="1:14" x14ac:dyDescent="0.2">
      <c r="A348" s="49">
        <f>ROWS($A$11:A348)</f>
        <v>338</v>
      </c>
      <c r="B348" s="54">
        <f t="shared" si="65"/>
        <v>1280</v>
      </c>
      <c r="C348" s="11">
        <f t="shared" si="68"/>
        <v>29440</v>
      </c>
      <c r="D348" s="11">
        <f t="shared" si="69"/>
        <v>122.66666666666667</v>
      </c>
      <c r="E348" s="55">
        <f t="shared" si="70"/>
        <v>1402.6666666666667</v>
      </c>
      <c r="F348" s="54">
        <f t="shared" si="66"/>
        <v>2248.0659688114692</v>
      </c>
      <c r="G348" s="11">
        <f t="shared" si="72"/>
        <v>54145.936806831749</v>
      </c>
      <c r="H348" s="11">
        <f t="shared" si="73"/>
        <v>225.60807002846562</v>
      </c>
      <c r="I348" s="55">
        <f t="shared" si="67"/>
        <v>2473.6740388399348</v>
      </c>
      <c r="J348" s="54" t="str">
        <f t="shared" si="74"/>
        <v/>
      </c>
      <c r="K348" s="11" t="str">
        <f t="shared" si="71"/>
        <v/>
      </c>
      <c r="L348" s="11" t="str">
        <f t="shared" si="75"/>
        <v/>
      </c>
      <c r="M348" s="11" t="str">
        <f t="shared" si="76"/>
        <v/>
      </c>
      <c r="N348" s="55">
        <f t="shared" si="77"/>
        <v>0</v>
      </c>
    </row>
    <row r="349" spans="1:14" x14ac:dyDescent="0.2">
      <c r="A349" s="49">
        <f>ROWS($A$11:A349)</f>
        <v>339</v>
      </c>
      <c r="B349" s="54">
        <f t="shared" si="65"/>
        <v>1280</v>
      </c>
      <c r="C349" s="11">
        <f t="shared" si="68"/>
        <v>28160</v>
      </c>
      <c r="D349" s="11">
        <f t="shared" si="69"/>
        <v>117.33333333333333</v>
      </c>
      <c r="E349" s="55">
        <f t="shared" si="70"/>
        <v>1397.3333333333333</v>
      </c>
      <c r="F349" s="54">
        <f t="shared" si="66"/>
        <v>2257.4329103481841</v>
      </c>
      <c r="G349" s="11">
        <f t="shared" si="72"/>
        <v>51897.870838020281</v>
      </c>
      <c r="H349" s="11">
        <f t="shared" si="73"/>
        <v>216.24112849175117</v>
      </c>
      <c r="I349" s="55">
        <f t="shared" si="67"/>
        <v>2473.6740388399353</v>
      </c>
      <c r="J349" s="54" t="str">
        <f t="shared" si="74"/>
        <v/>
      </c>
      <c r="K349" s="11" t="str">
        <f t="shared" si="71"/>
        <v/>
      </c>
      <c r="L349" s="11" t="str">
        <f t="shared" si="75"/>
        <v/>
      </c>
      <c r="M349" s="11" t="str">
        <f t="shared" si="76"/>
        <v/>
      </c>
      <c r="N349" s="55">
        <f t="shared" si="77"/>
        <v>0</v>
      </c>
    </row>
    <row r="350" spans="1:14" x14ac:dyDescent="0.2">
      <c r="A350" s="49">
        <f>ROWS($A$11:A350)</f>
        <v>340</v>
      </c>
      <c r="B350" s="54">
        <f t="shared" si="65"/>
        <v>1280</v>
      </c>
      <c r="C350" s="11">
        <f t="shared" si="68"/>
        <v>26880</v>
      </c>
      <c r="D350" s="11">
        <f t="shared" si="69"/>
        <v>112</v>
      </c>
      <c r="E350" s="55">
        <f t="shared" si="70"/>
        <v>1392</v>
      </c>
      <c r="F350" s="54">
        <f t="shared" si="66"/>
        <v>2266.8388808079681</v>
      </c>
      <c r="G350" s="11">
        <f t="shared" si="72"/>
        <v>49640.437927672094</v>
      </c>
      <c r="H350" s="11">
        <f t="shared" si="73"/>
        <v>206.8351580319671</v>
      </c>
      <c r="I350" s="55">
        <f t="shared" si="67"/>
        <v>2473.6740388399353</v>
      </c>
      <c r="J350" s="54" t="str">
        <f t="shared" si="74"/>
        <v/>
      </c>
      <c r="K350" s="11" t="str">
        <f t="shared" si="71"/>
        <v/>
      </c>
      <c r="L350" s="11" t="str">
        <f t="shared" si="75"/>
        <v/>
      </c>
      <c r="M350" s="11" t="str">
        <f t="shared" si="76"/>
        <v/>
      </c>
      <c r="N350" s="55">
        <f t="shared" si="77"/>
        <v>0</v>
      </c>
    </row>
    <row r="351" spans="1:14" x14ac:dyDescent="0.2">
      <c r="A351" s="49">
        <f>ROWS($A$11:A351)</f>
        <v>341</v>
      </c>
      <c r="B351" s="54">
        <f t="shared" si="65"/>
        <v>1280</v>
      </c>
      <c r="C351" s="11">
        <f t="shared" si="68"/>
        <v>25600</v>
      </c>
      <c r="D351" s="11">
        <f t="shared" si="69"/>
        <v>106.66666666666667</v>
      </c>
      <c r="E351" s="55">
        <f t="shared" si="70"/>
        <v>1386.6666666666667</v>
      </c>
      <c r="F351" s="54">
        <f t="shared" si="66"/>
        <v>2276.2840428113345</v>
      </c>
      <c r="G351" s="11">
        <f t="shared" si="72"/>
        <v>47373.599046864125</v>
      </c>
      <c r="H351" s="11">
        <f t="shared" si="73"/>
        <v>197.38999602860054</v>
      </c>
      <c r="I351" s="55">
        <f t="shared" si="67"/>
        <v>2473.6740388399348</v>
      </c>
      <c r="J351" s="54" t="str">
        <f t="shared" si="74"/>
        <v/>
      </c>
      <c r="K351" s="11" t="str">
        <f t="shared" si="71"/>
        <v/>
      </c>
      <c r="L351" s="11" t="str">
        <f t="shared" si="75"/>
        <v/>
      </c>
      <c r="M351" s="11" t="str">
        <f t="shared" si="76"/>
        <v/>
      </c>
      <c r="N351" s="55">
        <f t="shared" si="77"/>
        <v>0</v>
      </c>
    </row>
    <row r="352" spans="1:14" x14ac:dyDescent="0.2">
      <c r="A352" s="49">
        <f>ROWS($A$11:A352)</f>
        <v>342</v>
      </c>
      <c r="B352" s="54">
        <f t="shared" si="65"/>
        <v>1280</v>
      </c>
      <c r="C352" s="11">
        <f t="shared" si="68"/>
        <v>24320</v>
      </c>
      <c r="D352" s="11">
        <f t="shared" si="69"/>
        <v>101.33333333333333</v>
      </c>
      <c r="E352" s="55">
        <f t="shared" si="70"/>
        <v>1381.3333333333333</v>
      </c>
      <c r="F352" s="54">
        <f t="shared" si="66"/>
        <v>2285.768559656382</v>
      </c>
      <c r="G352" s="11">
        <f t="shared" si="72"/>
        <v>45097.315004052791</v>
      </c>
      <c r="H352" s="11">
        <f t="shared" si="73"/>
        <v>187.9054791835533</v>
      </c>
      <c r="I352" s="55">
        <f t="shared" si="67"/>
        <v>2473.6740388399353</v>
      </c>
      <c r="J352" s="54" t="str">
        <f t="shared" si="74"/>
        <v/>
      </c>
      <c r="K352" s="11" t="str">
        <f t="shared" si="71"/>
        <v/>
      </c>
      <c r="L352" s="11" t="str">
        <f t="shared" si="75"/>
        <v/>
      </c>
      <c r="M352" s="11" t="str">
        <f t="shared" si="76"/>
        <v/>
      </c>
      <c r="N352" s="55">
        <f t="shared" si="77"/>
        <v>0</v>
      </c>
    </row>
    <row r="353" spans="1:14" x14ac:dyDescent="0.2">
      <c r="A353" s="49">
        <f>ROWS($A$11:A353)</f>
        <v>343</v>
      </c>
      <c r="B353" s="54">
        <f t="shared" si="65"/>
        <v>1280</v>
      </c>
      <c r="C353" s="11">
        <f t="shared" si="68"/>
        <v>23040</v>
      </c>
      <c r="D353" s="11">
        <f t="shared" si="69"/>
        <v>96</v>
      </c>
      <c r="E353" s="55">
        <f t="shared" si="70"/>
        <v>1376</v>
      </c>
      <c r="F353" s="54">
        <f t="shared" si="66"/>
        <v>2295.2925953216168</v>
      </c>
      <c r="G353" s="11">
        <f t="shared" si="72"/>
        <v>42811.546444396408</v>
      </c>
      <c r="H353" s="11">
        <f t="shared" si="73"/>
        <v>178.38144351831838</v>
      </c>
      <c r="I353" s="55">
        <f t="shared" si="67"/>
        <v>2473.6740388399353</v>
      </c>
      <c r="J353" s="54" t="str">
        <f t="shared" si="74"/>
        <v/>
      </c>
      <c r="K353" s="11" t="str">
        <f t="shared" si="71"/>
        <v/>
      </c>
      <c r="L353" s="11" t="str">
        <f t="shared" si="75"/>
        <v/>
      </c>
      <c r="M353" s="11" t="str">
        <f t="shared" si="76"/>
        <v/>
      </c>
      <c r="N353" s="55">
        <f t="shared" si="77"/>
        <v>0</v>
      </c>
    </row>
    <row r="354" spans="1:14" x14ac:dyDescent="0.2">
      <c r="A354" s="49">
        <f>ROWS($A$11:A354)</f>
        <v>344</v>
      </c>
      <c r="B354" s="54">
        <f t="shared" si="65"/>
        <v>1280</v>
      </c>
      <c r="C354" s="11">
        <f t="shared" si="68"/>
        <v>21760</v>
      </c>
      <c r="D354" s="11">
        <f t="shared" si="69"/>
        <v>90.666666666666671</v>
      </c>
      <c r="E354" s="55">
        <f t="shared" si="70"/>
        <v>1370.6666666666667</v>
      </c>
      <c r="F354" s="54">
        <f t="shared" si="66"/>
        <v>2304.8563144687901</v>
      </c>
      <c r="G354" s="11">
        <f t="shared" si="72"/>
        <v>40516.25384907479</v>
      </c>
      <c r="H354" s="11">
        <f t="shared" si="73"/>
        <v>168.81772437114498</v>
      </c>
      <c r="I354" s="55">
        <f t="shared" si="67"/>
        <v>2473.6740388399348</v>
      </c>
      <c r="J354" s="54" t="str">
        <f t="shared" si="74"/>
        <v/>
      </c>
      <c r="K354" s="11" t="str">
        <f t="shared" si="71"/>
        <v/>
      </c>
      <c r="L354" s="11" t="str">
        <f t="shared" si="75"/>
        <v/>
      </c>
      <c r="M354" s="11" t="str">
        <f t="shared" si="76"/>
        <v/>
      </c>
      <c r="N354" s="55">
        <f t="shared" si="77"/>
        <v>0</v>
      </c>
    </row>
    <row r="355" spans="1:14" x14ac:dyDescent="0.2">
      <c r="A355" s="49">
        <f>ROWS($A$11:A355)</f>
        <v>345</v>
      </c>
      <c r="B355" s="54">
        <f t="shared" si="65"/>
        <v>1280</v>
      </c>
      <c r="C355" s="11">
        <f t="shared" si="68"/>
        <v>20480</v>
      </c>
      <c r="D355" s="11">
        <f t="shared" si="69"/>
        <v>85.333333333333329</v>
      </c>
      <c r="E355" s="55">
        <f t="shared" si="70"/>
        <v>1365.3333333333333</v>
      </c>
      <c r="F355" s="54">
        <f t="shared" si="66"/>
        <v>2314.459882445743</v>
      </c>
      <c r="G355" s="11">
        <f t="shared" si="72"/>
        <v>38211.397534606003</v>
      </c>
      <c r="H355" s="11">
        <f t="shared" si="73"/>
        <v>159.21415639419169</v>
      </c>
      <c r="I355" s="55">
        <f t="shared" si="67"/>
        <v>2473.6740388399348</v>
      </c>
      <c r="J355" s="54" t="str">
        <f t="shared" si="74"/>
        <v/>
      </c>
      <c r="K355" s="11" t="str">
        <f t="shared" si="71"/>
        <v/>
      </c>
      <c r="L355" s="11" t="str">
        <f t="shared" si="75"/>
        <v/>
      </c>
      <c r="M355" s="11" t="str">
        <f t="shared" si="76"/>
        <v/>
      </c>
      <c r="N355" s="55">
        <f t="shared" si="77"/>
        <v>0</v>
      </c>
    </row>
    <row r="356" spans="1:14" x14ac:dyDescent="0.2">
      <c r="A356" s="49">
        <f>ROWS($A$11:A356)</f>
        <v>346</v>
      </c>
      <c r="B356" s="54">
        <f t="shared" si="65"/>
        <v>1280</v>
      </c>
      <c r="C356" s="11">
        <f t="shared" si="68"/>
        <v>19200</v>
      </c>
      <c r="D356" s="11">
        <f t="shared" si="69"/>
        <v>80</v>
      </c>
      <c r="E356" s="55">
        <f t="shared" si="70"/>
        <v>1360</v>
      </c>
      <c r="F356" s="54">
        <f t="shared" si="66"/>
        <v>2324.1034652892677</v>
      </c>
      <c r="G356" s="11">
        <f t="shared" si="72"/>
        <v>35896.937652160261</v>
      </c>
      <c r="H356" s="11">
        <f t="shared" si="73"/>
        <v>149.57057355066777</v>
      </c>
      <c r="I356" s="55">
        <f t="shared" si="67"/>
        <v>2473.6740388399353</v>
      </c>
      <c r="J356" s="54" t="str">
        <f t="shared" si="74"/>
        <v/>
      </c>
      <c r="K356" s="11" t="str">
        <f t="shared" si="71"/>
        <v/>
      </c>
      <c r="L356" s="11" t="str">
        <f t="shared" si="75"/>
        <v/>
      </c>
      <c r="M356" s="11" t="str">
        <f t="shared" si="76"/>
        <v/>
      </c>
      <c r="N356" s="55">
        <f t="shared" si="77"/>
        <v>0</v>
      </c>
    </row>
    <row r="357" spans="1:14" x14ac:dyDescent="0.2">
      <c r="A357" s="49">
        <f>ROWS($A$11:A357)</f>
        <v>347</v>
      </c>
      <c r="B357" s="54">
        <f t="shared" si="65"/>
        <v>1280</v>
      </c>
      <c r="C357" s="11">
        <f t="shared" si="68"/>
        <v>17920</v>
      </c>
      <c r="D357" s="11">
        <f t="shared" si="69"/>
        <v>74.666666666666671</v>
      </c>
      <c r="E357" s="55">
        <f t="shared" si="70"/>
        <v>1354.6666666666667</v>
      </c>
      <c r="F357" s="54">
        <f t="shared" si="66"/>
        <v>2333.7872297279728</v>
      </c>
      <c r="G357" s="11">
        <f t="shared" si="72"/>
        <v>33572.83418687099</v>
      </c>
      <c r="H357" s="11">
        <f t="shared" si="73"/>
        <v>139.88680911196246</v>
      </c>
      <c r="I357" s="55">
        <f t="shared" si="67"/>
        <v>2473.6740388399353</v>
      </c>
      <c r="J357" s="54" t="str">
        <f t="shared" si="74"/>
        <v/>
      </c>
      <c r="K357" s="11" t="str">
        <f t="shared" si="71"/>
        <v/>
      </c>
      <c r="L357" s="11" t="str">
        <f t="shared" si="75"/>
        <v/>
      </c>
      <c r="M357" s="11" t="str">
        <f t="shared" si="76"/>
        <v/>
      </c>
      <c r="N357" s="55">
        <f t="shared" si="77"/>
        <v>0</v>
      </c>
    </row>
    <row r="358" spans="1:14" x14ac:dyDescent="0.2">
      <c r="A358" s="49">
        <f>ROWS($A$11:A358)</f>
        <v>348</v>
      </c>
      <c r="B358" s="54">
        <f t="shared" si="65"/>
        <v>1280</v>
      </c>
      <c r="C358" s="11">
        <f t="shared" si="68"/>
        <v>16640</v>
      </c>
      <c r="D358" s="11">
        <f t="shared" si="69"/>
        <v>69.333333333333329</v>
      </c>
      <c r="E358" s="55">
        <f t="shared" si="70"/>
        <v>1349.3333333333333</v>
      </c>
      <c r="F358" s="54">
        <f t="shared" si="66"/>
        <v>2343.5113431851723</v>
      </c>
      <c r="G358" s="11">
        <f t="shared" si="72"/>
        <v>31239.046957143019</v>
      </c>
      <c r="H358" s="11">
        <f t="shared" si="73"/>
        <v>130.16269565476259</v>
      </c>
      <c r="I358" s="55">
        <f t="shared" si="67"/>
        <v>2473.6740388399348</v>
      </c>
      <c r="J358" s="54" t="str">
        <f t="shared" si="74"/>
        <v/>
      </c>
      <c r="K358" s="11" t="str">
        <f t="shared" si="71"/>
        <v/>
      </c>
      <c r="L358" s="11" t="str">
        <f t="shared" si="75"/>
        <v/>
      </c>
      <c r="M358" s="11" t="str">
        <f t="shared" si="76"/>
        <v/>
      </c>
      <c r="N358" s="55">
        <f t="shared" si="77"/>
        <v>0</v>
      </c>
    </row>
    <row r="359" spans="1:14" x14ac:dyDescent="0.2">
      <c r="A359" s="49">
        <f>ROWS($A$11:A359)</f>
        <v>349</v>
      </c>
      <c r="B359" s="54">
        <f t="shared" si="65"/>
        <v>1280</v>
      </c>
      <c r="C359" s="11">
        <f t="shared" si="68"/>
        <v>15360</v>
      </c>
      <c r="D359" s="11">
        <f t="shared" si="69"/>
        <v>64</v>
      </c>
      <c r="E359" s="55">
        <f t="shared" si="70"/>
        <v>1344</v>
      </c>
      <c r="F359" s="54">
        <f t="shared" si="66"/>
        <v>2353.2759737817773</v>
      </c>
      <c r="G359" s="11">
        <f t="shared" si="72"/>
        <v>28895.535613957847</v>
      </c>
      <c r="H359" s="11">
        <f t="shared" si="73"/>
        <v>120.39806505815771</v>
      </c>
      <c r="I359" s="55">
        <f t="shared" si="67"/>
        <v>2473.6740388399348</v>
      </c>
      <c r="J359" s="54" t="str">
        <f t="shared" si="74"/>
        <v/>
      </c>
      <c r="K359" s="11" t="str">
        <f t="shared" si="71"/>
        <v/>
      </c>
      <c r="L359" s="11" t="str">
        <f t="shared" si="75"/>
        <v/>
      </c>
      <c r="M359" s="11" t="str">
        <f t="shared" si="76"/>
        <v/>
      </c>
      <c r="N359" s="55">
        <f t="shared" si="77"/>
        <v>0</v>
      </c>
    </row>
    <row r="360" spans="1:14" x14ac:dyDescent="0.2">
      <c r="A360" s="49">
        <f>ROWS($A$11:A360)</f>
        <v>350</v>
      </c>
      <c r="B360" s="54">
        <f t="shared" si="65"/>
        <v>1280</v>
      </c>
      <c r="C360" s="11">
        <f t="shared" si="68"/>
        <v>14080</v>
      </c>
      <c r="D360" s="11">
        <f t="shared" si="69"/>
        <v>58.666666666666664</v>
      </c>
      <c r="E360" s="55">
        <f t="shared" si="70"/>
        <v>1338.6666666666667</v>
      </c>
      <c r="F360" s="54">
        <f t="shared" si="66"/>
        <v>2363.0812903392016</v>
      </c>
      <c r="G360" s="11">
        <f t="shared" si="72"/>
        <v>26542.259640176071</v>
      </c>
      <c r="H360" s="11">
        <f t="shared" si="73"/>
        <v>110.59274850073363</v>
      </c>
      <c r="I360" s="55">
        <f t="shared" si="67"/>
        <v>2473.6740388399353</v>
      </c>
      <c r="J360" s="54" t="str">
        <f t="shared" si="74"/>
        <v/>
      </c>
      <c r="K360" s="11" t="str">
        <f t="shared" si="71"/>
        <v/>
      </c>
      <c r="L360" s="11" t="str">
        <f t="shared" si="75"/>
        <v/>
      </c>
      <c r="M360" s="11" t="str">
        <f t="shared" si="76"/>
        <v/>
      </c>
      <c r="N360" s="55">
        <f t="shared" si="77"/>
        <v>0</v>
      </c>
    </row>
    <row r="361" spans="1:14" x14ac:dyDescent="0.2">
      <c r="A361" s="49">
        <f>ROWS($A$11:A361)</f>
        <v>351</v>
      </c>
      <c r="B361" s="54">
        <f t="shared" si="65"/>
        <v>1280</v>
      </c>
      <c r="C361" s="11">
        <f t="shared" si="68"/>
        <v>12800</v>
      </c>
      <c r="D361" s="11">
        <f t="shared" si="69"/>
        <v>53.333333333333336</v>
      </c>
      <c r="E361" s="55">
        <f t="shared" si="70"/>
        <v>1333.3333333333333</v>
      </c>
      <c r="F361" s="54">
        <f t="shared" si="66"/>
        <v>2372.9274623822812</v>
      </c>
      <c r="G361" s="11">
        <f t="shared" si="72"/>
        <v>24179.178349836868</v>
      </c>
      <c r="H361" s="11">
        <f t="shared" si="73"/>
        <v>100.74657645765363</v>
      </c>
      <c r="I361" s="55">
        <f t="shared" si="67"/>
        <v>2473.6740388399348</v>
      </c>
      <c r="J361" s="54" t="str">
        <f t="shared" si="74"/>
        <v/>
      </c>
      <c r="K361" s="11" t="str">
        <f t="shared" si="71"/>
        <v/>
      </c>
      <c r="L361" s="11" t="str">
        <f t="shared" si="75"/>
        <v/>
      </c>
      <c r="M361" s="11" t="str">
        <f t="shared" si="76"/>
        <v/>
      </c>
      <c r="N361" s="55">
        <f t="shared" si="77"/>
        <v>0</v>
      </c>
    </row>
    <row r="362" spans="1:14" x14ac:dyDescent="0.2">
      <c r="A362" s="49">
        <f>ROWS($A$11:A362)</f>
        <v>352</v>
      </c>
      <c r="B362" s="54">
        <f t="shared" si="65"/>
        <v>1280</v>
      </c>
      <c r="C362" s="11">
        <f t="shared" si="68"/>
        <v>11520</v>
      </c>
      <c r="D362" s="11">
        <f t="shared" si="69"/>
        <v>48</v>
      </c>
      <c r="E362" s="55">
        <f t="shared" si="70"/>
        <v>1328</v>
      </c>
      <c r="F362" s="54">
        <f t="shared" si="66"/>
        <v>2382.8146601422072</v>
      </c>
      <c r="G362" s="11">
        <f t="shared" si="72"/>
        <v>21806.250887454586</v>
      </c>
      <c r="H362" s="11">
        <f t="shared" si="73"/>
        <v>90.859378697727436</v>
      </c>
      <c r="I362" s="55">
        <f t="shared" si="67"/>
        <v>2473.6740388399348</v>
      </c>
      <c r="J362" s="54" t="str">
        <f t="shared" si="74"/>
        <v/>
      </c>
      <c r="K362" s="11" t="str">
        <f t="shared" si="71"/>
        <v/>
      </c>
      <c r="L362" s="11" t="str">
        <f t="shared" si="75"/>
        <v/>
      </c>
      <c r="M362" s="11" t="str">
        <f t="shared" si="76"/>
        <v/>
      </c>
      <c r="N362" s="55">
        <f t="shared" si="77"/>
        <v>0</v>
      </c>
    </row>
    <row r="363" spans="1:14" x14ac:dyDescent="0.2">
      <c r="A363" s="49">
        <f>ROWS($A$11:A363)</f>
        <v>353</v>
      </c>
      <c r="B363" s="54">
        <f t="shared" si="65"/>
        <v>1280</v>
      </c>
      <c r="C363" s="11">
        <f t="shared" si="68"/>
        <v>10240</v>
      </c>
      <c r="D363" s="11">
        <f t="shared" si="69"/>
        <v>42.666666666666664</v>
      </c>
      <c r="E363" s="55">
        <f t="shared" si="70"/>
        <v>1322.6666666666667</v>
      </c>
      <c r="F363" s="54">
        <f t="shared" si="66"/>
        <v>2392.7430545594671</v>
      </c>
      <c r="G363" s="11">
        <f t="shared" si="72"/>
        <v>19423.436227312377</v>
      </c>
      <c r="H363" s="11">
        <f t="shared" si="73"/>
        <v>80.930984280468238</v>
      </c>
      <c r="I363" s="55">
        <f t="shared" si="67"/>
        <v>2473.6740388399353</v>
      </c>
      <c r="J363" s="54" t="str">
        <f t="shared" si="74"/>
        <v/>
      </c>
      <c r="K363" s="11" t="str">
        <f t="shared" si="71"/>
        <v/>
      </c>
      <c r="L363" s="11" t="str">
        <f t="shared" si="75"/>
        <v/>
      </c>
      <c r="M363" s="11" t="str">
        <f t="shared" si="76"/>
        <v/>
      </c>
      <c r="N363" s="55">
        <f t="shared" si="77"/>
        <v>0</v>
      </c>
    </row>
    <row r="364" spans="1:14" x14ac:dyDescent="0.2">
      <c r="A364" s="49">
        <f>ROWS($A$11:A364)</f>
        <v>354</v>
      </c>
      <c r="B364" s="54">
        <f t="shared" si="65"/>
        <v>1280</v>
      </c>
      <c r="C364" s="11">
        <f t="shared" si="68"/>
        <v>8960</v>
      </c>
      <c r="D364" s="11">
        <f t="shared" si="69"/>
        <v>37.333333333333336</v>
      </c>
      <c r="E364" s="55">
        <f t="shared" si="70"/>
        <v>1317.3333333333333</v>
      </c>
      <c r="F364" s="54">
        <f t="shared" si="66"/>
        <v>2402.7128172867979</v>
      </c>
      <c r="G364" s="11">
        <f t="shared" si="72"/>
        <v>17030.693172752908</v>
      </c>
      <c r="H364" s="11">
        <f t="shared" si="73"/>
        <v>70.961221553137122</v>
      </c>
      <c r="I364" s="55">
        <f t="shared" si="67"/>
        <v>2473.6740388399348</v>
      </c>
      <c r="J364" s="54" t="str">
        <f t="shared" si="74"/>
        <v/>
      </c>
      <c r="K364" s="11" t="str">
        <f t="shared" si="71"/>
        <v/>
      </c>
      <c r="L364" s="11" t="str">
        <f t="shared" si="75"/>
        <v/>
      </c>
      <c r="M364" s="11" t="str">
        <f t="shared" si="76"/>
        <v/>
      </c>
      <c r="N364" s="55">
        <f t="shared" si="77"/>
        <v>0</v>
      </c>
    </row>
    <row r="365" spans="1:14" x14ac:dyDescent="0.2">
      <c r="A365" s="49">
        <f>ROWS($A$11:A365)</f>
        <v>355</v>
      </c>
      <c r="B365" s="54">
        <f t="shared" si="65"/>
        <v>1280</v>
      </c>
      <c r="C365" s="11">
        <f t="shared" si="68"/>
        <v>7680</v>
      </c>
      <c r="D365" s="11">
        <f t="shared" si="69"/>
        <v>32</v>
      </c>
      <c r="E365" s="55">
        <f t="shared" si="70"/>
        <v>1312</v>
      </c>
      <c r="F365" s="54">
        <f t="shared" si="66"/>
        <v>2412.7241206921599</v>
      </c>
      <c r="G365" s="11">
        <f t="shared" si="72"/>
        <v>14627.98035546611</v>
      </c>
      <c r="H365" s="11">
        <f t="shared" si="73"/>
        <v>60.949918147775463</v>
      </c>
      <c r="I365" s="55">
        <f t="shared" si="67"/>
        <v>2473.6740388399353</v>
      </c>
      <c r="J365" s="54" t="str">
        <f t="shared" si="74"/>
        <v/>
      </c>
      <c r="K365" s="11" t="str">
        <f t="shared" si="71"/>
        <v/>
      </c>
      <c r="L365" s="11" t="str">
        <f t="shared" si="75"/>
        <v/>
      </c>
      <c r="M365" s="11" t="str">
        <f t="shared" si="76"/>
        <v/>
      </c>
      <c r="N365" s="55">
        <f t="shared" si="77"/>
        <v>0</v>
      </c>
    </row>
    <row r="366" spans="1:14" x14ac:dyDescent="0.2">
      <c r="A366" s="49">
        <f>ROWS($A$11:A366)</f>
        <v>356</v>
      </c>
      <c r="B366" s="54">
        <f t="shared" si="65"/>
        <v>1280</v>
      </c>
      <c r="C366" s="11">
        <f t="shared" si="68"/>
        <v>6400</v>
      </c>
      <c r="D366" s="11">
        <f t="shared" si="69"/>
        <v>26.666666666666668</v>
      </c>
      <c r="E366" s="55">
        <f t="shared" si="70"/>
        <v>1306.6666666666667</v>
      </c>
      <c r="F366" s="54">
        <f t="shared" si="66"/>
        <v>2422.7771378617103</v>
      </c>
      <c r="G366" s="11">
        <f t="shared" si="72"/>
        <v>12215.256234773951</v>
      </c>
      <c r="H366" s="11">
        <f t="shared" si="73"/>
        <v>50.896900978224799</v>
      </c>
      <c r="I366" s="55">
        <f t="shared" si="67"/>
        <v>2473.6740388399353</v>
      </c>
      <c r="J366" s="54" t="str">
        <f t="shared" si="74"/>
        <v/>
      </c>
      <c r="K366" s="11" t="str">
        <f t="shared" si="71"/>
        <v/>
      </c>
      <c r="L366" s="11" t="str">
        <f t="shared" si="75"/>
        <v/>
      </c>
      <c r="M366" s="11" t="str">
        <f t="shared" si="76"/>
        <v/>
      </c>
      <c r="N366" s="55">
        <f t="shared" si="77"/>
        <v>0</v>
      </c>
    </row>
    <row r="367" spans="1:14" x14ac:dyDescent="0.2">
      <c r="A367" s="49">
        <f>ROWS($A$11:A367)</f>
        <v>357</v>
      </c>
      <c r="B367" s="54">
        <f t="shared" si="65"/>
        <v>1280</v>
      </c>
      <c r="C367" s="11">
        <f t="shared" si="68"/>
        <v>5120</v>
      </c>
      <c r="D367" s="11">
        <f t="shared" si="69"/>
        <v>21.333333333333332</v>
      </c>
      <c r="E367" s="55">
        <f t="shared" si="70"/>
        <v>1301.3333333333333</v>
      </c>
      <c r="F367" s="54">
        <f t="shared" si="66"/>
        <v>2432.8720426028008</v>
      </c>
      <c r="G367" s="11">
        <f t="shared" si="72"/>
        <v>9792.4790969122405</v>
      </c>
      <c r="H367" s="11">
        <f t="shared" si="73"/>
        <v>40.80199623713434</v>
      </c>
      <c r="I367" s="55">
        <f t="shared" si="67"/>
        <v>2473.6740388399353</v>
      </c>
      <c r="J367" s="54" t="str">
        <f t="shared" si="74"/>
        <v/>
      </c>
      <c r="K367" s="11" t="str">
        <f t="shared" si="71"/>
        <v/>
      </c>
      <c r="L367" s="11" t="str">
        <f t="shared" si="75"/>
        <v/>
      </c>
      <c r="M367" s="11" t="str">
        <f t="shared" si="76"/>
        <v/>
      </c>
      <c r="N367" s="55">
        <f t="shared" si="77"/>
        <v>0</v>
      </c>
    </row>
    <row r="368" spans="1:14" x14ac:dyDescent="0.2">
      <c r="A368" s="49">
        <f>ROWS($A$11:A368)</f>
        <v>358</v>
      </c>
      <c r="B368" s="54">
        <f t="shared" si="65"/>
        <v>1280</v>
      </c>
      <c r="C368" s="11">
        <f t="shared" si="68"/>
        <v>3840</v>
      </c>
      <c r="D368" s="11">
        <f t="shared" si="69"/>
        <v>16</v>
      </c>
      <c r="E368" s="55">
        <f t="shared" si="70"/>
        <v>1296</v>
      </c>
      <c r="F368" s="54">
        <f t="shared" si="66"/>
        <v>2443.0090094469788</v>
      </c>
      <c r="G368" s="11">
        <f t="shared" si="72"/>
        <v>7359.6070543094393</v>
      </c>
      <c r="H368" s="11">
        <f t="shared" si="73"/>
        <v>30.665029392956001</v>
      </c>
      <c r="I368" s="55">
        <f t="shared" si="67"/>
        <v>2473.6740388399348</v>
      </c>
      <c r="J368" s="54" t="str">
        <f t="shared" si="74"/>
        <v/>
      </c>
      <c r="K368" s="11" t="str">
        <f t="shared" si="71"/>
        <v/>
      </c>
      <c r="L368" s="11" t="str">
        <f t="shared" si="75"/>
        <v/>
      </c>
      <c r="M368" s="11" t="str">
        <f t="shared" si="76"/>
        <v/>
      </c>
      <c r="N368" s="55">
        <f t="shared" si="77"/>
        <v>0</v>
      </c>
    </row>
    <row r="369" spans="1:14" x14ac:dyDescent="0.2">
      <c r="A369" s="49">
        <f>ROWS($A$11:A369)</f>
        <v>359</v>
      </c>
      <c r="B369" s="54">
        <f t="shared" si="65"/>
        <v>1280</v>
      </c>
      <c r="C369" s="11">
        <f t="shared" si="68"/>
        <v>2560</v>
      </c>
      <c r="D369" s="11">
        <f t="shared" si="69"/>
        <v>10.666666666666666</v>
      </c>
      <c r="E369" s="55">
        <f t="shared" si="70"/>
        <v>1290.6666666666667</v>
      </c>
      <c r="F369" s="54">
        <f t="shared" si="66"/>
        <v>2453.1882136530085</v>
      </c>
      <c r="G369" s="11">
        <f t="shared" si="72"/>
        <v>4916.5980448624605</v>
      </c>
      <c r="H369" s="11">
        <f t="shared" si="73"/>
        <v>20.48582518692692</v>
      </c>
      <c r="I369" s="55">
        <f t="shared" si="67"/>
        <v>2473.6740388399353</v>
      </c>
      <c r="J369" s="54" t="str">
        <f t="shared" si="74"/>
        <v/>
      </c>
      <c r="K369" s="11" t="str">
        <f t="shared" si="71"/>
        <v/>
      </c>
      <c r="L369" s="11" t="str">
        <f t="shared" si="75"/>
        <v/>
      </c>
      <c r="M369" s="11" t="str">
        <f t="shared" si="76"/>
        <v/>
      </c>
      <c r="N369" s="55">
        <f t="shared" si="77"/>
        <v>0</v>
      </c>
    </row>
    <row r="370" spans="1:14" ht="13.5" thickBot="1" x14ac:dyDescent="0.25">
      <c r="A370" s="49">
        <f>ROWS($A$11:A370)</f>
        <v>360</v>
      </c>
      <c r="B370" s="56">
        <f t="shared" si="65"/>
        <v>1280</v>
      </c>
      <c r="C370" s="57">
        <f t="shared" si="68"/>
        <v>1280</v>
      </c>
      <c r="D370" s="57">
        <f t="shared" si="69"/>
        <v>5.333333333333333</v>
      </c>
      <c r="E370" s="58">
        <f t="shared" si="70"/>
        <v>1285.3333333333333</v>
      </c>
      <c r="F370" s="56">
        <f t="shared" si="66"/>
        <v>2463.4098312098954</v>
      </c>
      <c r="G370" s="57">
        <f t="shared" si="72"/>
        <v>2463.409831209452</v>
      </c>
      <c r="H370" s="57">
        <f t="shared" si="73"/>
        <v>10.264207630039385</v>
      </c>
      <c r="I370" s="58">
        <f t="shared" si="67"/>
        <v>2473.6740388399348</v>
      </c>
      <c r="J370" s="56" t="str">
        <f t="shared" si="74"/>
        <v/>
      </c>
      <c r="K370" s="57" t="str">
        <f t="shared" si="71"/>
        <v/>
      </c>
      <c r="L370" s="57" t="str">
        <f t="shared" si="75"/>
        <v/>
      </c>
      <c r="M370" s="57" t="str">
        <f t="shared" si="76"/>
        <v/>
      </c>
      <c r="N370" s="58">
        <f t="shared" si="77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RENTOWNOŚĆ</vt:lpstr>
      <vt:lpstr>KREDYT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cp:lastPrinted>2018-09-24T14:27:58Z</cp:lastPrinted>
  <dcterms:created xsi:type="dcterms:W3CDTF">2018-08-19T18:50:08Z</dcterms:created>
  <dcterms:modified xsi:type="dcterms:W3CDTF">2022-07-13T14:19:45Z</dcterms:modified>
</cp:coreProperties>
</file>