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ARTYKUŁY/2022-03-XX OBLIGACJE SKARBOWE INFLACJA/"/>
    </mc:Choice>
  </mc:AlternateContent>
  <xr:revisionPtr revIDLastSave="146" documentId="8_{E7160971-DAB4-424E-9726-00C4CFADA6D1}" xr6:coauthVersionLast="47" xr6:coauthVersionMax="47" xr10:uidLastSave="{BA5EBD74-3D6A-4EB2-B0DB-FAF00F198F7B}"/>
  <bookViews>
    <workbookView xWindow="-14940" yWindow="-16320" windowWidth="29040" windowHeight="15840" xr2:uid="{331C741D-67B6-4950-8BDE-8F60B7C2000C}"/>
  </bookViews>
  <sheets>
    <sheet name="INFLACJA" sheetId="2" r:id="rId1"/>
  </sheets>
  <definedNames>
    <definedName name="Dla_siebie">#REF!</definedName>
    <definedName name="DR_Data">OFFSET(#REF!,0,0,1,COUNTA(#REF!)-2)</definedName>
    <definedName name="DR_Dla_siebie">OFFSET(#REF!,#REF!,1,1,COUNTA(#REF!)-2)</definedName>
    <definedName name="DR_Dzieci">OFFSET(#REF!,#REF!,1,1,COUNTA(#REF!)-2)</definedName>
    <definedName name="DR_Inne_K">OFFSET(#REF!,#REF!,1,1,COUNTA(#REF!)-2)</definedName>
    <definedName name="DR_Inwestycje">OFFSET(#REF!,#REF!,1,1,COUNTA(#REF!)-2)</definedName>
    <definedName name="DR_Jedzenie">OFFSET(#REF!,#REF!,1,1,COUNTA(#REF!)-2)</definedName>
    <definedName name="DR_Kasa">OFFSET(#REF!,0,0,1,COUNTA(#REF!)-2)</definedName>
    <definedName name="DR_Mieszkanie">OFFSET(#REF!,#REF!,1,1,COUNTA(#REF!)-2)</definedName>
    <definedName name="DR_Mina">OFFSET(#REF!,#REF!,1,1,COUNTA(#REF!)-2)</definedName>
    <definedName name="DR_Netto">OFFSET(#REF!,0,0,1,COUNTA(#REF!)-2)</definedName>
    <definedName name="DR_Opłaty">OFFSET(#REF!,#REF!,1,1,COUNTA(#REF!)-2)</definedName>
    <definedName name="DR_Przychody">OFFSET(#REF!,0,0,1,COUNTA(#REF!)-2)</definedName>
    <definedName name="DR_Rozrywka">OFFSET(#REF!,#REF!,1,1,COUNTA(#REF!)-2)</definedName>
    <definedName name="DR_Samochód">OFFSET(#REF!,#REF!,1,1,COUNTA(#REF!)-2)</definedName>
    <definedName name="DR_Wydatki">OFFSET(#REF!,0,0,1,COUNTA(#REF!)-2)</definedName>
    <definedName name="DR_Wyjazdy">OFFSET(#REF!,#REF!,1,1,COUNTA(#REF!)-2)</definedName>
    <definedName name="Dzieci">#REF!</definedName>
    <definedName name="Inne_K">#REF!</definedName>
    <definedName name="Inwestycje">#REF!</definedName>
    <definedName name="Jedzenie">#REF!</definedName>
    <definedName name="Kategoria">#REF!</definedName>
    <definedName name="Mieszkanie">#REF!</definedName>
    <definedName name="Mieszkanie_1">#REF!</definedName>
    <definedName name="Mina">#REF!</definedName>
    <definedName name="Opłaty">#REF!</definedName>
    <definedName name="Podróże">#REF!</definedName>
    <definedName name="Przychody">#REF!</definedName>
    <definedName name="Rozrywka">#REF!</definedName>
    <definedName name="Samochód">#REF!</definedName>
    <definedName name="Wydatki">#REF!</definedName>
    <definedName name="Wyjazd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 a="1"/>
  <c r="G12" i="2" s="1"/>
  <c r="N23" i="2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P21" i="2"/>
  <c r="Q21" i="2" s="1"/>
  <c r="R21" i="2" s="1"/>
  <c r="S21" i="2" s="1"/>
  <c r="T21" i="2" s="1"/>
  <c r="U21" i="2" s="1"/>
  <c r="V21" i="2" s="1"/>
  <c r="W21" i="2" s="1"/>
  <c r="D21" i="2"/>
  <c r="E21" i="2" s="1"/>
  <c r="F21" i="2" s="1"/>
  <c r="G21" i="2" s="1"/>
  <c r="H21" i="2" s="1"/>
  <c r="I21" i="2" s="1"/>
  <c r="J21" i="2" s="1"/>
  <c r="K21" i="2" s="1"/>
  <c r="D12" i="2"/>
  <c r="B13" i="2" s="1"/>
  <c r="C12" i="2"/>
  <c r="B12" i="2"/>
  <c r="B17" i="2" l="1"/>
  <c r="C17" i="2" s="1"/>
  <c r="B6" i="2"/>
  <c r="B7" i="2" s="1"/>
  <c r="B16" i="2"/>
  <c r="B18" i="2" l="1"/>
  <c r="B21" i="2" s="1"/>
  <c r="C16" i="2"/>
  <c r="C18" i="2" s="1"/>
  <c r="N2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<sst xmlns="http://schemas.openxmlformats.org/spreadsheetml/2006/main" count="41" uniqueCount="34">
  <si>
    <t>TERMIN WYKUPU</t>
  </si>
  <si>
    <t>&lt;- pierwotny termin wykupu, np. 10 dla EDO</t>
  </si>
  <si>
    <t>OPROCENTOWANIE 1Y</t>
  </si>
  <si>
    <t>&lt;- oprocentowanie w pierwszym okresie odsetkowym</t>
  </si>
  <si>
    <t>MARZA</t>
  </si>
  <si>
    <t>&lt;- marża w drugim i kolejnych okresach odsetkowych</t>
  </si>
  <si>
    <t>INFLACJA</t>
  </si>
  <si>
    <t>ODSETKI SKUMULOWANE - IKE</t>
  </si>
  <si>
    <t>ODSETKI SKUMULOWANE - BRAK IKE</t>
  </si>
  <si>
    <t>MARŻA</t>
  </si>
  <si>
    <t>RATIO</t>
  </si>
  <si>
    <t>AVG RATIO</t>
  </si>
  <si>
    <t>CZY POBIJEMY INFLACJE</t>
  </si>
  <si>
    <t>IKE</t>
  </si>
  <si>
    <t>BRAK IKE</t>
  </si>
  <si>
    <t>ODSETKI SKUMULOWANE</t>
  </si>
  <si>
    <t>INFLACJA SKUMULOWANA</t>
  </si>
  <si>
    <t>DIFF</t>
  </si>
  <si>
    <t>&lt;- Wynik dodatni oznacza "pobicie" inflacji</t>
  </si>
  <si>
    <t>&lt;- stała w całym okresie</t>
  </si>
  <si>
    <t>Dotychczasowe obligacje 10Y (EDO) od kwietnia 2017 r.</t>
  </si>
  <si>
    <t>INFLACJA 1Y</t>
  </si>
  <si>
    <t>INFLACJA 2Y</t>
  </si>
  <si>
    <t>INFLACJA 3Y</t>
  </si>
  <si>
    <t>INFLACJA 4Y</t>
  </si>
  <si>
    <t>INFLACJA 5Y</t>
  </si>
  <si>
    <t>INFLACJA 6Y</t>
  </si>
  <si>
    <t>INFLACJA 7Y</t>
  </si>
  <si>
    <t>INFLACJA 8Y</t>
  </si>
  <si>
    <t>INFLACJA 9Y</t>
  </si>
  <si>
    <t>INFLACJA 10Y</t>
  </si>
  <si>
    <t>INFLACJA ŚREDNIOROCZNA</t>
  </si>
  <si>
    <t>Możliwośc wyznaczenia średniorocznej inflacji dla danego scenariusza</t>
  </si>
  <si>
    <t>https://koszerneanalizy.pl/obligacje-skarbowe-inflacja/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</si>
</sst>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zcionka tekstu podstawowego"/>
    </font>
    <font>
      <b/>
      <sz val="11"/>
      <color theme="1"/>
      <name val="Czcionka tekstu podstawowego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2" borderId="0" xfId="1" applyFill="1" applyAlignment="1">
      <alignment horizontal="center" vertical="center"/>
    </xf>
    <xf numFmtId="0" fontId="2" fillId="0" borderId="0" xfId="1" applyFont="1"/>
    <xf numFmtId="10" fontId="1" fillId="2" borderId="0" xfId="1" applyNumberFormat="1" applyFill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/>
    </xf>
    <xf numFmtId="4" fontId="1" fillId="0" borderId="0" xfId="1" applyNumberFormat="1"/>
    <xf numFmtId="164" fontId="1" fillId="0" borderId="0" xfId="1" applyNumberFormat="1"/>
    <xf numFmtId="10" fontId="1" fillId="0" borderId="0" xfId="1" applyNumberFormat="1"/>
    <xf numFmtId="0" fontId="3" fillId="0" borderId="0" xfId="1" applyFont="1"/>
    <xf numFmtId="10" fontId="1" fillId="0" borderId="0" xfId="1" applyNumberFormat="1" applyAlignment="1">
      <alignment horizontal="center" vertical="center"/>
    </xf>
    <xf numFmtId="14" fontId="1" fillId="0" borderId="0" xfId="1" applyNumberFormat="1"/>
    <xf numFmtId="10" fontId="3" fillId="0" borderId="0" xfId="1" applyNumberFormat="1" applyFont="1" applyAlignment="1">
      <alignment horizontal="center"/>
    </xf>
    <xf numFmtId="4" fontId="1" fillId="0" borderId="1" xfId="1" applyNumberFormat="1" applyBorder="1" applyAlignment="1">
      <alignment horizontal="center"/>
    </xf>
    <xf numFmtId="10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10" fontId="1" fillId="0" borderId="1" xfId="1" applyNumberFormat="1" applyBorder="1" applyAlignment="1">
      <alignment horizontal="center"/>
    </xf>
    <xf numFmtId="0" fontId="1" fillId="0" borderId="2" xfId="1" applyBorder="1" applyAlignment="1">
      <alignment horizontal="center" vertical="center" textRotation="90"/>
    </xf>
    <xf numFmtId="0" fontId="1" fillId="0" borderId="3" xfId="1" applyBorder="1" applyAlignment="1">
      <alignment horizontal="center" vertical="center" textRotation="90"/>
    </xf>
    <xf numFmtId="0" fontId="1" fillId="0" borderId="1" xfId="1" applyBorder="1" applyAlignment="1">
      <alignment horizontal="center" vertical="center" textRotation="90"/>
    </xf>
    <xf numFmtId="0" fontId="1" fillId="0" borderId="0" xfId="1" applyAlignment="1">
      <alignment horizontal="left"/>
    </xf>
    <xf numFmtId="4" fontId="1" fillId="0" borderId="0" xfId="1" applyNumberFormat="1" applyAlignment="1">
      <alignment horizontal="left"/>
    </xf>
    <xf numFmtId="10" fontId="1" fillId="2" borderId="0" xfId="1" applyNumberFormat="1" applyFill="1"/>
    <xf numFmtId="4" fontId="3" fillId="0" borderId="0" xfId="1" applyNumberFormat="1" applyFont="1"/>
    <xf numFmtId="0" fontId="5" fillId="0" borderId="0" xfId="2" applyFont="1"/>
  </cellXfs>
  <cellStyles count="3">
    <cellStyle name="Hyperlink" xfId="2" builtinId="8"/>
    <cellStyle name="Normal" xfId="0" builtinId="0"/>
    <cellStyle name="Normal 2" xfId="1" xr:uid="{B6948BBC-C51B-4224-B001-D6ECFE379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zerneanalizy.pl/obligacje-skarbowe-inflacj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7D99-73D2-4D31-9282-9850552CDBD2}">
  <dimension ref="A1:W225"/>
  <sheetViews>
    <sheetView tabSelected="1" zoomScaleNormal="100" workbookViewId="0"/>
  </sheetViews>
  <sheetFormatPr defaultRowHeight="14.25"/>
  <cols>
    <col min="1" max="1" width="39.5703125" style="1" bestFit="1" customWidth="1"/>
    <col min="2" max="5" width="14.42578125" style="1" customWidth="1"/>
    <col min="6" max="6" width="10.140625" style="1" bestFit="1" customWidth="1"/>
    <col min="7" max="7" width="15.42578125" style="1" bestFit="1" customWidth="1"/>
    <col min="8" max="8" width="13.140625" style="1" bestFit="1" customWidth="1"/>
    <col min="9" max="9" width="10.85546875" style="1" customWidth="1"/>
    <col min="10" max="10" width="9.140625" style="1"/>
    <col min="11" max="11" width="11.5703125" style="1" bestFit="1" customWidth="1"/>
    <col min="12" max="13" width="9.140625" style="1"/>
    <col min="14" max="14" width="11.140625" style="1" bestFit="1" customWidth="1"/>
    <col min="15" max="16384" width="9.140625" style="1"/>
  </cols>
  <sheetData>
    <row r="1" spans="1:11" ht="15">
      <c r="A1" s="26" t="s">
        <v>33</v>
      </c>
      <c r="G1" s="3" t="s">
        <v>32</v>
      </c>
    </row>
    <row r="2" spans="1:11">
      <c r="A2" s="1" t="s">
        <v>0</v>
      </c>
      <c r="B2" s="2">
        <v>10</v>
      </c>
      <c r="C2" s="3" t="s">
        <v>1</v>
      </c>
      <c r="G2" s="24">
        <v>0.1</v>
      </c>
      <c r="H2" s="22" t="s">
        <v>21</v>
      </c>
      <c r="I2" s="9"/>
    </row>
    <row r="3" spans="1:11">
      <c r="A3" s="1" t="s">
        <v>2</v>
      </c>
      <c r="B3" s="4">
        <v>2.1999999999999999E-2</v>
      </c>
      <c r="C3" s="3" t="s">
        <v>3</v>
      </c>
      <c r="G3" s="24">
        <v>0.1</v>
      </c>
      <c r="H3" s="22" t="s">
        <v>22</v>
      </c>
      <c r="I3" s="9"/>
    </row>
    <row r="4" spans="1:11">
      <c r="A4" s="1" t="s">
        <v>4</v>
      </c>
      <c r="B4" s="4">
        <v>1.2500000000000001E-2</v>
      </c>
      <c r="C4" s="3" t="s">
        <v>5</v>
      </c>
      <c r="G4" s="24">
        <v>0.06</v>
      </c>
      <c r="H4" s="22" t="s">
        <v>23</v>
      </c>
      <c r="I4" s="9"/>
    </row>
    <row r="5" spans="1:11">
      <c r="A5" s="1" t="s">
        <v>6</v>
      </c>
      <c r="B5" s="4">
        <v>4.6879999999999998E-2</v>
      </c>
      <c r="C5" s="3" t="s">
        <v>19</v>
      </c>
      <c r="G5" s="24">
        <v>0.05</v>
      </c>
      <c r="H5" s="22" t="s">
        <v>24</v>
      </c>
      <c r="I5" s="9"/>
    </row>
    <row r="6" spans="1:11">
      <c r="A6" s="1" t="s">
        <v>7</v>
      </c>
      <c r="B6" s="5">
        <f>((1+B3)*(1+B5+B4)^(B2-1)-1)*100</f>
        <v>71.757939966720173</v>
      </c>
      <c r="C6" s="3"/>
      <c r="G6" s="24">
        <v>0.05</v>
      </c>
      <c r="H6" s="22" t="s">
        <v>25</v>
      </c>
      <c r="I6" s="9"/>
    </row>
    <row r="7" spans="1:11">
      <c r="A7" s="1" t="s">
        <v>8</v>
      </c>
      <c r="B7" s="5">
        <f>B6*0.81</f>
        <v>58.123931373043341</v>
      </c>
      <c r="C7" s="6"/>
      <c r="D7" s="3"/>
      <c r="G7" s="24">
        <v>0.05</v>
      </c>
      <c r="H7" s="22" t="s">
        <v>26</v>
      </c>
      <c r="I7" s="9"/>
    </row>
    <row r="8" spans="1:11">
      <c r="B8" s="7"/>
      <c r="C8" s="8"/>
      <c r="D8" s="9"/>
      <c r="E8" s="8"/>
      <c r="F8" s="7"/>
      <c r="G8" s="24">
        <v>0.04</v>
      </c>
      <c r="H8" s="22" t="s">
        <v>27</v>
      </c>
      <c r="I8" s="9"/>
    </row>
    <row r="9" spans="1:11" ht="15">
      <c r="A9" s="10" t="s">
        <v>20</v>
      </c>
      <c r="B9" s="7"/>
      <c r="C9" s="8"/>
      <c r="D9" s="9"/>
      <c r="E9" s="8"/>
      <c r="F9" s="7"/>
      <c r="G9" s="24">
        <v>0.03</v>
      </c>
      <c r="H9" s="22" t="s">
        <v>28</v>
      </c>
      <c r="I9" s="9"/>
    </row>
    <row r="10" spans="1:11">
      <c r="A10" s="1" t="s">
        <v>2</v>
      </c>
      <c r="B10" s="11">
        <v>1.7000000000000001E-2</v>
      </c>
      <c r="C10" s="11">
        <v>2.1999999999999999E-2</v>
      </c>
      <c r="D10" s="11">
        <v>2.7E-2</v>
      </c>
      <c r="F10" s="7"/>
      <c r="G10" s="24">
        <v>0.03</v>
      </c>
      <c r="H10" s="22" t="s">
        <v>29</v>
      </c>
      <c r="I10" s="9"/>
    </row>
    <row r="11" spans="1:11">
      <c r="A11" s="8" t="s">
        <v>9</v>
      </c>
      <c r="B11" s="11">
        <v>0.01</v>
      </c>
      <c r="C11" s="11">
        <v>1.2500000000000001E-2</v>
      </c>
      <c r="D11" s="11">
        <v>1.4999999999999999E-2</v>
      </c>
      <c r="F11" s="7"/>
      <c r="G11" s="24">
        <v>0.03</v>
      </c>
      <c r="H11" s="22" t="s">
        <v>30</v>
      </c>
      <c r="I11" s="9"/>
      <c r="J11" s="9"/>
    </row>
    <row r="12" spans="1:11">
      <c r="A12" s="7" t="s">
        <v>10</v>
      </c>
      <c r="B12" s="5">
        <f>B10/B11</f>
        <v>1.7000000000000002</v>
      </c>
      <c r="C12" s="5">
        <f>C10/C11</f>
        <v>1.7599999999999998</v>
      </c>
      <c r="D12" s="5">
        <f>D10/D11</f>
        <v>1.8</v>
      </c>
      <c r="F12" s="7"/>
      <c r="G12" s="9" cm="1">
        <f t="array" ref="G12">(PRODUCT(1+G2:G11))^(1/10)-1</f>
        <v>5.3708333101953887E-2</v>
      </c>
      <c r="H12" s="23" t="s">
        <v>31</v>
      </c>
      <c r="I12" s="7"/>
    </row>
    <row r="13" spans="1:11">
      <c r="A13" s="7" t="s">
        <v>11</v>
      </c>
      <c r="B13" s="5">
        <f>AVERAGE(B12:D12)</f>
        <v>1.7533333333333332</v>
      </c>
      <c r="C13" s="5"/>
      <c r="D13" s="5"/>
      <c r="F13" s="7"/>
      <c r="G13" s="7"/>
      <c r="H13" s="7"/>
      <c r="I13" s="7"/>
      <c r="K13" s="12"/>
    </row>
    <row r="14" spans="1:11">
      <c r="A14" s="7"/>
      <c r="B14" s="5"/>
      <c r="C14" s="5"/>
      <c r="D14" s="5"/>
      <c r="F14" s="7"/>
      <c r="G14" s="7"/>
      <c r="H14" s="7"/>
      <c r="I14" s="7"/>
      <c r="K14" s="12"/>
    </row>
    <row r="15" spans="1:11" ht="15">
      <c r="A15" s="25" t="s">
        <v>12</v>
      </c>
      <c r="B15" s="5" t="s">
        <v>13</v>
      </c>
      <c r="C15" s="5" t="s">
        <v>14</v>
      </c>
      <c r="D15" s="7"/>
      <c r="E15" s="8"/>
      <c r="F15" s="7"/>
      <c r="G15" s="7"/>
      <c r="H15" s="7"/>
      <c r="I15" s="7"/>
      <c r="K15" s="12"/>
    </row>
    <row r="16" spans="1:11">
      <c r="A16" s="1" t="s">
        <v>15</v>
      </c>
      <c r="B16" s="5">
        <f>((1+B4*B13)*(1+B5+B4)^(B2-1)-1)*100</f>
        <v>71.743934916168413</v>
      </c>
      <c r="C16" s="5">
        <f>B16*0.81</f>
        <v>58.11258728209642</v>
      </c>
      <c r="D16" s="9"/>
      <c r="F16" s="7"/>
      <c r="G16" s="7"/>
      <c r="H16" s="7"/>
      <c r="I16" s="7"/>
      <c r="K16" s="12"/>
    </row>
    <row r="17" spans="1:23">
      <c r="A17" s="9" t="s">
        <v>16</v>
      </c>
      <c r="B17" s="5">
        <f>((1+B5)^B2-1)*100</f>
        <v>58.113528115224213</v>
      </c>
      <c r="C17" s="5">
        <f>B17</f>
        <v>58.113528115224213</v>
      </c>
      <c r="D17" s="9"/>
    </row>
    <row r="18" spans="1:23">
      <c r="A18" s="9" t="s">
        <v>17</v>
      </c>
      <c r="B18" s="5">
        <f>B16-B17</f>
        <v>13.630406800944201</v>
      </c>
      <c r="C18" s="5">
        <f>C16-C17</f>
        <v>-9.4083312779247308E-4</v>
      </c>
      <c r="D18" s="9" t="s">
        <v>18</v>
      </c>
      <c r="E18" s="7"/>
      <c r="F18" s="7"/>
    </row>
    <row r="19" spans="1:23">
      <c r="A19" s="9"/>
      <c r="B19" s="9"/>
      <c r="C19" s="9"/>
      <c r="D19" s="9"/>
      <c r="E19" s="8"/>
      <c r="F19" s="7"/>
      <c r="G19" s="7"/>
      <c r="H19" s="7"/>
      <c r="I19" s="7"/>
    </row>
    <row r="20" spans="1:23" ht="15">
      <c r="B20" s="13" t="s">
        <v>13</v>
      </c>
      <c r="C20" s="18" t="s">
        <v>9</v>
      </c>
      <c r="D20" s="18"/>
      <c r="E20" s="18"/>
      <c r="F20" s="18"/>
      <c r="G20" s="18"/>
      <c r="H20" s="18"/>
      <c r="I20" s="18"/>
      <c r="J20" s="18"/>
      <c r="K20" s="18"/>
      <c r="N20" s="13" t="s">
        <v>14</v>
      </c>
      <c r="O20" s="18" t="s">
        <v>9</v>
      </c>
      <c r="P20" s="18"/>
      <c r="Q20" s="18"/>
      <c r="R20" s="18"/>
      <c r="S20" s="18"/>
      <c r="T20" s="18"/>
      <c r="U20" s="18"/>
      <c r="V20" s="18"/>
      <c r="W20" s="18"/>
    </row>
    <row r="21" spans="1:23" ht="14.25" customHeight="1">
      <c r="A21" s="19" t="s">
        <v>6</v>
      </c>
      <c r="B21" s="14">
        <f>B18</f>
        <v>13.630406800944201</v>
      </c>
      <c r="C21" s="15">
        <v>0.01</v>
      </c>
      <c r="D21" s="15">
        <f>C21+0.25%</f>
        <v>1.2500000000000001E-2</v>
      </c>
      <c r="E21" s="15">
        <f t="shared" ref="E21:K21" si="0">D21+0.25%</f>
        <v>1.5000000000000001E-2</v>
      </c>
      <c r="F21" s="15">
        <f t="shared" si="0"/>
        <v>1.7500000000000002E-2</v>
      </c>
      <c r="G21" s="15">
        <f t="shared" si="0"/>
        <v>0.02</v>
      </c>
      <c r="H21" s="15">
        <f t="shared" si="0"/>
        <v>2.2499999999999999E-2</v>
      </c>
      <c r="I21" s="15">
        <f t="shared" si="0"/>
        <v>2.4999999999999998E-2</v>
      </c>
      <c r="J21" s="15">
        <f t="shared" si="0"/>
        <v>2.7499999999999997E-2</v>
      </c>
      <c r="K21" s="15">
        <f t="shared" si="0"/>
        <v>2.9999999999999995E-2</v>
      </c>
      <c r="M21" s="21" t="s">
        <v>6</v>
      </c>
      <c r="N21" s="14">
        <f>C18</f>
        <v>-9.4083312779247308E-4</v>
      </c>
      <c r="O21" s="15">
        <v>0.01</v>
      </c>
      <c r="P21" s="15">
        <f>O21+0.25%</f>
        <v>1.2500000000000001E-2</v>
      </c>
      <c r="Q21" s="15">
        <f t="shared" ref="Q21:W21" si="1">P21+0.25%</f>
        <v>1.5000000000000001E-2</v>
      </c>
      <c r="R21" s="15">
        <f t="shared" si="1"/>
        <v>1.7500000000000002E-2</v>
      </c>
      <c r="S21" s="15">
        <f t="shared" si="1"/>
        <v>0.02</v>
      </c>
      <c r="T21" s="15">
        <f t="shared" si="1"/>
        <v>2.2499999999999999E-2</v>
      </c>
      <c r="U21" s="15">
        <f t="shared" si="1"/>
        <v>2.4999999999999998E-2</v>
      </c>
      <c r="V21" s="15">
        <f t="shared" si="1"/>
        <v>2.7499999999999997E-2</v>
      </c>
      <c r="W21" s="15">
        <f t="shared" si="1"/>
        <v>2.9999999999999995E-2</v>
      </c>
    </row>
    <row r="22" spans="1:23">
      <c r="A22" s="20"/>
      <c r="B22" s="16">
        <v>0.01</v>
      </c>
      <c r="C22" s="17">
        <f t="dataTable" ref="C22:K50" dt2D="1" dtr="1" r1="B4" r2="B5" ca="1"/>
        <v>11.142439958095071</v>
      </c>
      <c r="D22" s="17">
        <v>14.386863405945881</v>
      </c>
      <c r="E22" s="17">
        <v>17.70859406460843</v>
      </c>
      <c r="F22" s="17">
        <v>21.109257866338769</v>
      </c>
      <c r="G22" s="17">
        <v>24.590510473098501</v>
      </c>
      <c r="H22" s="17">
        <v>28.154037739717804</v>
      </c>
      <c r="I22" s="17">
        <v>31.801556183035441</v>
      </c>
      <c r="J22" s="17">
        <v>35.534813457082365</v>
      </c>
      <c r="K22" s="17">
        <v>39.355588834365051</v>
      </c>
      <c r="M22" s="21"/>
      <c r="N22" s="16">
        <v>0.01</v>
      </c>
      <c r="O22" s="17">
        <f t="dataTable" ref="O22:W50" dt2D="1" dtr="1" r1="B4" r2="B5"/>
        <v>7.0375559832441184</v>
      </c>
      <c r="P22" s="17">
        <v>9.6655389760032762</v>
      </c>
      <c r="Q22" s="17">
        <v>12.356140809519939</v>
      </c>
      <c r="R22" s="17">
        <v>15.110678488921515</v>
      </c>
      <c r="S22" s="17">
        <v>17.930493100396898</v>
      </c>
      <c r="T22" s="17">
        <v>20.816950186358532</v>
      </c>
      <c r="U22" s="17">
        <v>23.771440125445817</v>
      </c>
      <c r="V22" s="17">
        <v>26.795378517423824</v>
      </c>
      <c r="W22" s="17">
        <v>29.890206573022805</v>
      </c>
    </row>
    <row r="23" spans="1:23">
      <c r="A23" s="20"/>
      <c r="B23" s="16">
        <f>B22+0.5%</f>
        <v>1.4999999999999999E-2</v>
      </c>
      <c r="C23" s="17">
        <v>11.021887566226596</v>
      </c>
      <c r="D23" s="17">
        <v>14.398282563272399</v>
      </c>
      <c r="E23" s="17">
        <v>17.854789353880253</v>
      </c>
      <c r="F23" s="17">
        <v>21.393085609103803</v>
      </c>
      <c r="G23" s="17">
        <v>25.014879541952293</v>
      </c>
      <c r="H23" s="17">
        <v>28.721910381111268</v>
      </c>
      <c r="I23" s="17">
        <v>32.515948850747606</v>
      </c>
      <c r="J23" s="17">
        <v>36.398797656467977</v>
      </c>
      <c r="K23" s="17">
        <v>40.372291977489525</v>
      </c>
      <c r="M23" s="21"/>
      <c r="N23" s="16">
        <f>N22+0.5%</f>
        <v>1.4999999999999999E-2</v>
      </c>
      <c r="O23" s="17">
        <v>5.8774532531657222</v>
      </c>
      <c r="P23" s="17">
        <v>8.6123332007728237</v>
      </c>
      <c r="Q23" s="17">
        <v>11.412103701165183</v>
      </c>
      <c r="R23" s="17">
        <v>14.27812366789626</v>
      </c>
      <c r="S23" s="17">
        <v>17.211776753503539</v>
      </c>
      <c r="T23" s="17">
        <v>20.214471733222307</v>
      </c>
      <c r="U23" s="17">
        <v>23.287642893627737</v>
      </c>
      <c r="V23" s="17">
        <v>26.432750426261247</v>
      </c>
      <c r="W23" s="17">
        <v>29.651280826288701</v>
      </c>
    </row>
    <row r="24" spans="1:23">
      <c r="A24" s="20"/>
      <c r="B24" s="16">
        <f t="shared" ref="B24:B50" si="2">B23+0.5%</f>
        <v>0.02</v>
      </c>
      <c r="C24" s="17">
        <v>10.865578699096012</v>
      </c>
      <c r="D24" s="17">
        <v>14.378643942923276</v>
      </c>
      <c r="E24" s="17">
        <v>17.974713365302698</v>
      </c>
      <c r="F24" s="17">
        <v>21.655517769574303</v>
      </c>
      <c r="G24" s="17">
        <v>25.422819331564135</v>
      </c>
      <c r="H24" s="17">
        <v>29.278412084051617</v>
      </c>
      <c r="I24" s="17">
        <v>33.224122407432198</v>
      </c>
      <c r="J24" s="17">
        <v>37.261809526644882</v>
      </c>
      <c r="K24" s="17">
        <v>41.393366014422845</v>
      </c>
      <c r="M24" s="21"/>
      <c r="N24" s="16">
        <f t="shared" ref="N24:N50" si="3">N23+0.5%</f>
        <v>0.02</v>
      </c>
      <c r="O24" s="17">
        <v>4.6402247663673855</v>
      </c>
      <c r="P24" s="17">
        <v>7.4858076138674683</v>
      </c>
      <c r="Q24" s="17">
        <v>10.398623845994805</v>
      </c>
      <c r="R24" s="17">
        <v>13.380075413454804</v>
      </c>
      <c r="S24" s="17">
        <v>16.431589678666569</v>
      </c>
      <c r="T24" s="17">
        <v>19.554619808181428</v>
      </c>
      <c r="U24" s="17">
        <v>22.750645170119697</v>
      </c>
      <c r="V24" s="17">
        <v>26.021171736681971</v>
      </c>
      <c r="W24" s="17">
        <v>29.367732491782121</v>
      </c>
    </row>
    <row r="25" spans="1:23">
      <c r="A25" s="20"/>
      <c r="B25" s="16">
        <f t="shared" si="2"/>
        <v>2.5000000000000001E-2</v>
      </c>
      <c r="C25" s="17">
        <v>10.670894265453978</v>
      </c>
      <c r="D25" s="17">
        <v>14.32547223483758</v>
      </c>
      <c r="E25" s="17">
        <v>18.066036889181067</v>
      </c>
      <c r="F25" s="17">
        <v>21.894373588436093</v>
      </c>
      <c r="G25" s="17">
        <v>25.812299914175686</v>
      </c>
      <c r="H25" s="17">
        <v>29.82166616500086</v>
      </c>
      <c r="I25" s="17">
        <v>33.924355858254756</v>
      </c>
      <c r="J25" s="17">
        <v>38.122286238115819</v>
      </c>
      <c r="K25" s="17">
        <v>42.417408790126558</v>
      </c>
      <c r="M25" s="21"/>
      <c r="N25" s="16">
        <f t="shared" si="3"/>
        <v>2.5000000000000001E-2</v>
      </c>
      <c r="O25" s="17">
        <v>3.3218180152869401</v>
      </c>
      <c r="P25" s="17">
        <v>6.2820261704876579</v>
      </c>
      <c r="Q25" s="17">
        <v>9.3118835405058853</v>
      </c>
      <c r="R25" s="17">
        <v>12.412836266902456</v>
      </c>
      <c r="S25" s="17">
        <v>15.586356590751524</v>
      </c>
      <c r="T25" s="17">
        <v>18.833943253919916</v>
      </c>
      <c r="U25" s="17">
        <v>22.157121905455572</v>
      </c>
      <c r="V25" s="17">
        <v>25.557445513143033</v>
      </c>
      <c r="W25" s="17">
        <v>29.036494780271735</v>
      </c>
    </row>
    <row r="26" spans="1:23">
      <c r="A26" s="20"/>
      <c r="B26" s="16">
        <f t="shared" si="2"/>
        <v>3.0000000000000002E-2</v>
      </c>
      <c r="C26" s="17">
        <v>10.435083352182012</v>
      </c>
      <c r="D26" s="17">
        <v>14.236163998204063</v>
      </c>
      <c r="E26" s="17">
        <v>18.126306326302718</v>
      </c>
      <c r="F26" s="17">
        <v>22.107351708740872</v>
      </c>
      <c r="G26" s="17">
        <v>26.181174607470709</v>
      </c>
      <c r="H26" s="17">
        <v>30.349683080676805</v>
      </c>
      <c r="I26" s="17">
        <v>34.614819295738748</v>
      </c>
      <c r="J26" s="17">
        <v>38.978560048687022</v>
      </c>
      <c r="K26" s="17">
        <v>43.442917290211263</v>
      </c>
      <c r="M26" s="21"/>
      <c r="N26" s="16">
        <f t="shared" si="3"/>
        <v>3.0000000000000002E-2</v>
      </c>
      <c r="O26" s="17">
        <v>1.9180063077291152</v>
      </c>
      <c r="P26" s="17">
        <v>4.9968816310069784</v>
      </c>
      <c r="Q26" s="17">
        <v>8.1478969167668893</v>
      </c>
      <c r="R26" s="17">
        <v>11.372543676541795</v>
      </c>
      <c r="S26" s="17">
        <v>14.672340224512965</v>
      </c>
      <c r="T26" s="17">
        <v>18.048832087809899</v>
      </c>
      <c r="U26" s="17">
        <v>21.503592422010072</v>
      </c>
      <c r="V26" s="17">
        <v>25.038222431898177</v>
      </c>
      <c r="W26" s="17">
        <v>28.654351797532811</v>
      </c>
    </row>
    <row r="27" spans="1:23">
      <c r="A27" s="20"/>
      <c r="B27" s="16">
        <f t="shared" si="2"/>
        <v>3.5000000000000003E-2</v>
      </c>
      <c r="C27" s="17">
        <v>10.155258125506329</v>
      </c>
      <c r="D27" s="17">
        <v>14.107982639556909</v>
      </c>
      <c r="E27" s="17">
        <v>18.152938743762697</v>
      </c>
      <c r="F27" s="17">
        <v>22.292025310314315</v>
      </c>
      <c r="G27" s="17">
        <v>26.527175188427449</v>
      </c>
      <c r="H27" s="17">
        <v>30.860355722218927</v>
      </c>
      <c r="I27" s="17">
        <v>35.293569275118728</v>
      </c>
      <c r="J27" s="17">
        <v>39.828853760889785</v>
      </c>
      <c r="K27" s="17">
        <v>44.468283181317688</v>
      </c>
      <c r="M27" s="21"/>
      <c r="N27" s="16">
        <f t="shared" si="3"/>
        <v>3.5000000000000003E-2</v>
      </c>
      <c r="O27" s="17">
        <v>0.42438262985883313</v>
      </c>
      <c r="P27" s="17">
        <v>3.626089486239799</v>
      </c>
      <c r="Q27" s="17">
        <v>6.902503930646489</v>
      </c>
      <c r="R27" s="17">
        <v>10.255164049553301</v>
      </c>
      <c r="S27" s="17">
        <v>13.68563545082494</v>
      </c>
      <c r="T27" s="17">
        <v>17.195511683196038</v>
      </c>
      <c r="U27" s="17">
        <v>20.786414661044873</v>
      </c>
      <c r="V27" s="17">
        <v>24.459995094519428</v>
      </c>
      <c r="W27" s="17">
        <v>28.217932925066037</v>
      </c>
    </row>
    <row r="28" spans="1:23">
      <c r="A28" s="20"/>
      <c r="B28" s="16">
        <f t="shared" si="2"/>
        <v>0.04</v>
      </c>
      <c r="C28" s="17">
        <v>9.8283885780327864</v>
      </c>
      <c r="D28" s="17">
        <v>13.93805323792936</v>
      </c>
      <c r="E28" s="17">
        <v>18.143216779093748</v>
      </c>
      <c r="F28" s="17">
        <v>22.445837093728969</v>
      </c>
      <c r="G28" s="17">
        <v>26.847906958004259</v>
      </c>
      <c r="H28" s="17">
        <v>31.351454561464934</v>
      </c>
      <c r="I28" s="17">
        <v>35.958544043095046</v>
      </c>
      <c r="J28" s="17">
        <v>40.671276034105759</v>
      </c>
      <c r="K28" s="17">
        <v>45.491788207511036</v>
      </c>
      <c r="M28" s="21"/>
      <c r="N28" s="16">
        <f t="shared" si="3"/>
        <v>0.04</v>
      </c>
      <c r="O28" s="17">
        <v>-1.1636466652419841</v>
      </c>
      <c r="P28" s="17">
        <v>2.1651817092742363</v>
      </c>
      <c r="Q28" s="17">
        <v>5.5713641776173901</v>
      </c>
      <c r="R28" s="17">
        <v>9.0564866324719233</v>
      </c>
      <c r="S28" s="17">
        <v>12.622163222534908</v>
      </c>
      <c r="T28" s="17">
        <v>16.27003678133805</v>
      </c>
      <c r="U28" s="17">
        <v>20.001779261458438</v>
      </c>
      <c r="V28" s="17">
        <v>23.819092174177129</v>
      </c>
      <c r="W28" s="17">
        <v>27.723707034635396</v>
      </c>
    </row>
    <row r="29" spans="1:23">
      <c r="A29" s="20"/>
      <c r="B29" s="16">
        <f t="shared" si="2"/>
        <v>4.4999999999999998E-2</v>
      </c>
      <c r="C29" s="17">
        <v>9.4512971180273198</v>
      </c>
      <c r="D29" s="17">
        <v>13.723357213505686</v>
      </c>
      <c r="E29" s="17">
        <v>18.094283389156551</v>
      </c>
      <c r="F29" s="17">
        <v>22.566094110307397</v>
      </c>
      <c r="G29" s="17">
        <v>27.140843653139676</v>
      </c>
      <c r="H29" s="17">
        <v>31.820622645836472</v>
      </c>
      <c r="I29" s="17">
        <v>36.607558616500647</v>
      </c>
      <c r="J29" s="17">
        <v>41.503816547918326</v>
      </c>
      <c r="K29" s="17">
        <v>46.511599439229109</v>
      </c>
      <c r="M29" s="21"/>
      <c r="N29" s="16">
        <f t="shared" si="3"/>
        <v>4.4999999999999998E-2</v>
      </c>
      <c r="O29" s="17">
        <v>-2.85086834732288</v>
      </c>
      <c r="P29" s="17">
        <v>0.60950033001459758</v>
      </c>
      <c r="Q29" s="17">
        <v>4.1499505322917969</v>
      </c>
      <c r="R29" s="17">
        <v>7.772117216423986</v>
      </c>
      <c r="S29" s="17">
        <v>11.477664346118125</v>
      </c>
      <c r="T29" s="17">
        <v>15.268285330202538</v>
      </c>
      <c r="U29" s="17">
        <v>19.145703466440516</v>
      </c>
      <c r="V29" s="17">
        <v>23.111672390888835</v>
      </c>
      <c r="W29" s="17">
        <v>27.167976532850567</v>
      </c>
    </row>
    <row r="30" spans="1:23">
      <c r="A30" s="20"/>
      <c r="B30" s="16">
        <f t="shared" si="2"/>
        <v>4.9999999999999996E-2</v>
      </c>
      <c r="C30" s="17">
        <v>9.0206529973098597</v>
      </c>
      <c r="D30" s="17">
        <v>13.460726836150251</v>
      </c>
      <c r="E30" s="17">
        <v>18.003136440184768</v>
      </c>
      <c r="F30" s="17">
        <v>22.649962434568359</v>
      </c>
      <c r="G30" s="17">
        <v>27.403322202491331</v>
      </c>
      <c r="H30" s="17">
        <v>32.265370438271468</v>
      </c>
      <c r="I30" s="17">
        <v>37.238299707334725</v>
      </c>
      <c r="J30" s="17">
        <v>42.324341013162602</v>
      </c>
      <c r="K30" s="17">
        <v>47.525764371268473</v>
      </c>
      <c r="M30" s="21"/>
      <c r="N30" s="16">
        <f t="shared" si="3"/>
        <v>4.9999999999999996E-2</v>
      </c>
      <c r="O30" s="17">
        <v>-4.6422689809503979</v>
      </c>
      <c r="P30" s="17">
        <v>-1.0458091714896796</v>
      </c>
      <c r="Q30" s="17">
        <v>2.6335426077782742</v>
      </c>
      <c r="R30" s="17">
        <v>6.3974716632289912</v>
      </c>
      <c r="S30" s="17">
        <v>10.247693075246595</v>
      </c>
      <c r="T30" s="17">
        <v>14.185952146228509</v>
      </c>
      <c r="U30" s="17">
        <v>18.214024854169743</v>
      </c>
      <c r="V30" s="17">
        <v>22.33371831189033</v>
      </c>
      <c r="W30" s="17">
        <v>26.546871231956082</v>
      </c>
    </row>
    <row r="31" spans="1:23">
      <c r="A31" s="20"/>
      <c r="B31" s="16">
        <f t="shared" si="2"/>
        <v>5.4999999999999993E-2</v>
      </c>
      <c r="C31" s="17">
        <v>8.5329665740693486</v>
      </c>
      <c r="D31" s="17">
        <v>13.146839570138965</v>
      </c>
      <c r="E31" s="17">
        <v>17.866623135320879</v>
      </c>
      <c r="F31" s="17">
        <v>22.694461675464126</v>
      </c>
      <c r="G31" s="17">
        <v>27.632537322279816</v>
      </c>
      <c r="H31" s="17">
        <v>32.683070498585053</v>
      </c>
      <c r="I31" s="17">
        <v>37.848320490558081</v>
      </c>
      <c r="J31" s="17">
        <v>43.130586027080824</v>
      </c>
      <c r="K31" s="17">
        <v>48.532205866234278</v>
      </c>
      <c r="M31" s="21"/>
      <c r="N31" s="16">
        <f t="shared" si="3"/>
        <v>5.4999999999999993E-2</v>
      </c>
      <c r="O31" s="17">
        <v>-6.5430417837220887</v>
      </c>
      <c r="P31" s="17">
        <v>-2.8058046569056927</v>
      </c>
      <c r="Q31" s="17">
        <v>1.0172200308916501</v>
      </c>
      <c r="R31" s="17">
        <v>4.9277692484076852</v>
      </c>
      <c r="S31" s="17">
        <v>8.9276105223283935</v>
      </c>
      <c r="T31" s="17">
        <v>13.018542395135626</v>
      </c>
      <c r="U31" s="17">
        <v>17.202394888633791</v>
      </c>
      <c r="V31" s="17">
        <v>21.481029973217204</v>
      </c>
      <c r="W31" s="17">
        <v>25.856342042931502</v>
      </c>
    </row>
    <row r="32" spans="1:23">
      <c r="A32" s="20"/>
      <c r="B32" s="16">
        <f t="shared" si="2"/>
        <v>5.9999999999999991E-2</v>
      </c>
      <c r="C32" s="17">
        <v>7.9845834068400592</v>
      </c>
      <c r="D32" s="17">
        <v>12.778212251345678</v>
      </c>
      <c r="E32" s="17">
        <v>17.681434275913944</v>
      </c>
      <c r="F32" s="17">
        <v>22.696459322697152</v>
      </c>
      <c r="G32" s="17">
        <v>27.825535948537393</v>
      </c>
      <c r="H32" s="17">
        <v>33.070952002573094</v>
      </c>
      <c r="I32" s="17">
        <v>38.435035210981582</v>
      </c>
      <c r="J32" s="17">
        <v>43.920153768931129</v>
      </c>
      <c r="K32" s="17">
        <v>49.528716939812142</v>
      </c>
      <c r="M32" s="21"/>
      <c r="N32" s="16">
        <f t="shared" si="3"/>
        <v>5.9999999999999991E-2</v>
      </c>
      <c r="O32" s="17">
        <v>-8.558593674773789</v>
      </c>
      <c r="P32" s="17">
        <v>-4.6757543107242299</v>
      </c>
      <c r="Q32" s="17">
        <v>-0.70414447082393394</v>
      </c>
      <c r="R32" s="17">
        <v>3.3580258170704553</v>
      </c>
      <c r="S32" s="17">
        <v>7.5125778840010611</v>
      </c>
      <c r="T32" s="17">
        <v>11.761364887769972</v>
      </c>
      <c r="U32" s="17">
        <v>16.106272286580847</v>
      </c>
      <c r="V32" s="17">
        <v>20.549218318519991</v>
      </c>
      <c r="W32" s="17">
        <v>25.092154486933609</v>
      </c>
    </row>
    <row r="33" spans="1:23">
      <c r="A33" s="20"/>
      <c r="B33" s="16">
        <f t="shared" si="2"/>
        <v>6.4999999999999988E-2</v>
      </c>
      <c r="C33" s="17">
        <v>7.3716781758237886</v>
      </c>
      <c r="D33" s="17">
        <v>12.351195093084286</v>
      </c>
      <c r="E33" s="17">
        <v>17.444098352791727</v>
      </c>
      <c r="F33" s="17">
        <v>22.65266492434111</v>
      </c>
      <c r="G33" s="17">
        <v>27.979211502004617</v>
      </c>
      <c r="H33" s="17">
        <v>33.426095095116295</v>
      </c>
      <c r="I33" s="17">
        <v>38.995713625516942</v>
      </c>
      <c r="J33" s="17">
        <v>44.690506532334126</v>
      </c>
      <c r="K33" s="17">
        <v>50.512955384166503</v>
      </c>
      <c r="M33" s="21"/>
      <c r="N33" s="16">
        <f t="shared" si="3"/>
        <v>6.4999999999999988E-2</v>
      </c>
      <c r="O33" s="17">
        <v>-10.694552517700544</v>
      </c>
      <c r="P33" s="17">
        <v>-6.6611438147195372</v>
      </c>
      <c r="Q33" s="17">
        <v>-2.5358921743565048</v>
      </c>
      <c r="R33" s="17">
        <v>1.6830467485984855</v>
      </c>
      <c r="S33" s="17">
        <v>5.9975494765059381</v>
      </c>
      <c r="T33" s="17">
        <v>10.409525186926388</v>
      </c>
      <c r="U33" s="17">
        <v>14.92091619655092</v>
      </c>
      <c r="V33" s="17">
        <v>19.533698451072837</v>
      </c>
      <c r="W33" s="17">
        <v>24.249882021057061</v>
      </c>
    </row>
    <row r="34" spans="1:23">
      <c r="A34" s="20"/>
      <c r="B34" s="16">
        <f t="shared" si="2"/>
        <v>6.9999999999999993E-2</v>
      </c>
      <c r="C34" s="17">
        <v>6.6902484276765364</v>
      </c>
      <c r="D34" s="17">
        <v>11.861965516738792</v>
      </c>
      <c r="E34" s="17">
        <v>17.150975463657431</v>
      </c>
      <c r="F34" s="17">
        <v>22.559624091931894</v>
      </c>
      <c r="G34" s="17">
        <v>28.090297981852189</v>
      </c>
      <c r="H34" s="17">
        <v>33.745425073477591</v>
      </c>
      <c r="I34" s="17">
        <v>39.527475277002353</v>
      </c>
      <c r="J34" s="17">
        <v>45.438961090584129</v>
      </c>
      <c r="K34" s="17">
        <v>51.482438225703604</v>
      </c>
      <c r="M34" s="21"/>
      <c r="N34" s="16">
        <f t="shared" si="3"/>
        <v>6.9999999999999993E-2</v>
      </c>
      <c r="O34" s="17">
        <v>-12.956774562083751</v>
      </c>
      <c r="P34" s="17">
        <v>-8.7676837199433209</v>
      </c>
      <c r="Q34" s="17">
        <v>-4.4835856629392197</v>
      </c>
      <c r="R34" s="17">
        <v>-0.10258027403691017</v>
      </c>
      <c r="S34" s="17">
        <v>4.3772655767985356</v>
      </c>
      <c r="T34" s="17">
        <v>8.9579185210151167</v>
      </c>
      <c r="U34" s="17">
        <v>13.641379185870164</v>
      </c>
      <c r="V34" s="17">
        <v>18.429682694871403</v>
      </c>
      <c r="W34" s="17">
        <v>23.324899174318176</v>
      </c>
    </row>
    <row r="35" spans="1:23">
      <c r="A35" s="20"/>
      <c r="B35" s="16">
        <f t="shared" si="2"/>
        <v>7.4999999999999997E-2</v>
      </c>
      <c r="C35" s="17">
        <v>5.9361081398163691</v>
      </c>
      <c r="D35" s="17">
        <v>11.306521803252863</v>
      </c>
      <c r="E35" s="17">
        <v>16.798251052692862</v>
      </c>
      <c r="F35" s="17">
        <v>22.41371232912725</v>
      </c>
      <c r="G35" s="17">
        <v>28.155363884344311</v>
      </c>
      <c r="H35" s="17">
        <v>34.025706396924178</v>
      </c>
      <c r="I35" s="17">
        <v>40.027283595745317</v>
      </c>
      <c r="J35" s="17">
        <v>46.162682891084515</v>
      </c>
      <c r="K35" s="17">
        <v>52.434536013376615</v>
      </c>
      <c r="M35" s="21"/>
      <c r="N35" s="16">
        <f t="shared" si="3"/>
        <v>7.4999999999999997E-2</v>
      </c>
      <c r="O35" s="17">
        <v>-15.35135208787824</v>
      </c>
      <c r="P35" s="17">
        <v>-11.001317020494682</v>
      </c>
      <c r="Q35" s="17">
        <v>-6.5530163284482796</v>
      </c>
      <c r="R35" s="17">
        <v>-2.0044926945364239</v>
      </c>
      <c r="S35" s="17">
        <v>2.6462450651893903</v>
      </c>
      <c r="T35" s="17">
        <v>7.4012225003790775</v>
      </c>
      <c r="U35" s="17">
        <v>12.26250003142421</v>
      </c>
      <c r="V35" s="17">
        <v>17.232173460648951</v>
      </c>
      <c r="W35" s="17">
        <v>22.312374489705562</v>
      </c>
    </row>
    <row r="36" spans="1:23">
      <c r="A36" s="20"/>
      <c r="B36" s="16">
        <f t="shared" si="2"/>
        <v>0.08</v>
      </c>
      <c r="C36" s="17">
        <v>5.1048811002411156</v>
      </c>
      <c r="D36" s="17">
        <v>10.680676561483708</v>
      </c>
      <c r="E36" s="17">
        <v>16.381929468393267</v>
      </c>
      <c r="F36" s="17">
        <v>22.211128679971907</v>
      </c>
      <c r="G36" s="17">
        <v>28.170805942494681</v>
      </c>
      <c r="H36" s="17">
        <v>34.26353651874102</v>
      </c>
      <c r="I36" s="17">
        <v>40.491939824867714</v>
      </c>
      <c r="J36" s="17">
        <v>46.85868007500487</v>
      </c>
      <c r="K36" s="17">
        <v>53.366466933644475</v>
      </c>
      <c r="M36" s="21"/>
      <c r="N36" s="16">
        <f t="shared" si="3"/>
        <v>0.08</v>
      </c>
      <c r="O36" s="17">
        <v>-17.884621256987657</v>
      </c>
      <c r="P36" s="17">
        <v>-13.368226933381152</v>
      </c>
      <c r="Q36" s="17">
        <v>-8.7502120787844149</v>
      </c>
      <c r="R36" s="17">
        <v>-4.0285607174057105</v>
      </c>
      <c r="S36" s="17">
        <v>0.79877786523773864</v>
      </c>
      <c r="T36" s="17">
        <v>5.7338896319972719</v>
      </c>
      <c r="U36" s="17">
        <v>10.77889630995989</v>
      </c>
      <c r="V36" s="17">
        <v>15.935955912570975</v>
      </c>
      <c r="W36" s="17">
        <v>21.20726326806907</v>
      </c>
    </row>
    <row r="37" spans="1:23">
      <c r="A37" s="20"/>
      <c r="B37" s="16">
        <f t="shared" si="2"/>
        <v>8.5000000000000006E-2</v>
      </c>
      <c r="C37" s="17">
        <v>4.1919940987852584</v>
      </c>
      <c r="D37" s="17">
        <v>9.9800500093619036</v>
      </c>
      <c r="E37" s="17">
        <v>15.897827335586399</v>
      </c>
      <c r="F37" s="17">
        <v>21.947889192740618</v>
      </c>
      <c r="G37" s="17">
        <v>28.132842682701877</v>
      </c>
      <c r="H37" s="17">
        <v>34.455339536636572</v>
      </c>
      <c r="I37" s="17">
        <v>40.918076765467291</v>
      </c>
      <c r="J37" s="17">
        <v>47.523797318192877</v>
      </c>
      <c r="K37" s="17">
        <v>54.275290748134793</v>
      </c>
      <c r="M37" s="21"/>
      <c r="N37" s="16">
        <f t="shared" si="3"/>
        <v>8.5000000000000006E-2</v>
      </c>
      <c r="O37" s="17">
        <v>-20.56317017641517</v>
      </c>
      <c r="P37" s="17">
        <v>-15.874844888848088</v>
      </c>
      <c r="Q37" s="17">
        <v>-11.081445254606237</v>
      </c>
      <c r="R37" s="17">
        <v>-6.1808951503113292</v>
      </c>
      <c r="S37" s="17">
        <v>-1.1710828234427026</v>
      </c>
      <c r="T37" s="17">
        <v>3.9501396282444006</v>
      </c>
      <c r="U37" s="17">
        <v>9.1849567835972863</v>
      </c>
      <c r="V37" s="17">
        <v>14.53559043130501</v>
      </c>
      <c r="W37" s="17">
        <v>20.004300109557974</v>
      </c>
    </row>
    <row r="38" spans="1:23">
      <c r="A38" s="20"/>
      <c r="B38" s="16">
        <f t="shared" si="2"/>
        <v>9.0000000000000011E-2</v>
      </c>
      <c r="C38" s="17">
        <v>3.1926699256749771</v>
      </c>
      <c r="D38" s="17">
        <v>9.2000630637361951</v>
      </c>
      <c r="E38" s="17">
        <v>15.341566737532105</v>
      </c>
      <c r="F38" s="17">
        <v>21.619820195265191</v>
      </c>
      <c r="G38" s="17">
        <v>28.037507794287023</v>
      </c>
      <c r="H38" s="17">
        <v>34.597359657481434</v>
      </c>
      <c r="I38" s="17">
        <v>41.302152337554389</v>
      </c>
      <c r="J38" s="17">
        <v>48.154709489311387</v>
      </c>
      <c r="K38" s="17">
        <v>55.157902549994958</v>
      </c>
      <c r="M38" s="21"/>
      <c r="N38" s="16">
        <f t="shared" si="3"/>
        <v>9.0000000000000011E-2</v>
      </c>
      <c r="O38" s="17">
        <v>-23.393847177453509</v>
      </c>
      <c r="P38" s="17">
        <v>-18.527858735623923</v>
      </c>
      <c r="Q38" s="17">
        <v>-13.553240759849245</v>
      </c>
      <c r="R38" s="17">
        <v>-8.4678554590854276</v>
      </c>
      <c r="S38" s="17">
        <v>-3.2695285038777513</v>
      </c>
      <c r="T38" s="17">
        <v>2.0439515053097068</v>
      </c>
      <c r="U38" s="17">
        <v>7.4748335761688054</v>
      </c>
      <c r="V38" s="17">
        <v>13.025404869091972</v>
      </c>
      <c r="W38" s="17">
        <v>18.697991248245671</v>
      </c>
    </row>
    <row r="39" spans="1:23">
      <c r="A39" s="20"/>
      <c r="B39" s="16">
        <f t="shared" si="2"/>
        <v>9.5000000000000015E-2</v>
      </c>
      <c r="C39" s="17">
        <v>2.1019201731780868</v>
      </c>
      <c r="D39" s="17">
        <v>8.335930234708627</v>
      </c>
      <c r="E39" s="17">
        <v>14.708568203921629</v>
      </c>
      <c r="F39" s="17">
        <v>21.222551377585745</v>
      </c>
      <c r="G39" s="17">
        <v>27.880643307789654</v>
      </c>
      <c r="H39" s="17">
        <v>34.685654472247421</v>
      </c>
      <c r="I39" s="17">
        <v>41.640442952643696</v>
      </c>
      <c r="J39" s="17">
        <v>48.747915121102636</v>
      </c>
      <c r="K39" s="17">
        <v>56.011026334850641</v>
      </c>
      <c r="M39" s="21"/>
      <c r="N39" s="16">
        <f t="shared" si="3"/>
        <v>9.5000000000000015E-2</v>
      </c>
      <c r="O39" s="17">
        <v>-26.38376931544002</v>
      </c>
      <c r="P39" s="17">
        <v>-21.334221165600283</v>
      </c>
      <c r="Q39" s="17">
        <v>-16.172384410537745</v>
      </c>
      <c r="R39" s="17">
        <v>-10.896058039869814</v>
      </c>
      <c r="S39" s="17">
        <v>-5.5030035764046659</v>
      </c>
      <c r="T39" s="17">
        <v>9.0554668061315624E-3</v>
      </c>
      <c r="U39" s="17">
        <v>5.6424341359271182</v>
      </c>
      <c r="V39" s="17">
        <v>11.39948659237885</v>
      </c>
      <c r="W39" s="17">
        <v>17.282606675514756</v>
      </c>
    </row>
    <row r="40" spans="1:23">
      <c r="A40" s="20"/>
      <c r="B40" s="16">
        <f t="shared" si="2"/>
        <v>0.10000000000000002</v>
      </c>
      <c r="C40" s="17">
        <v>0.91453783607443029</v>
      </c>
      <c r="D40" s="17">
        <v>7.3826523202072849</v>
      </c>
      <c r="E40" s="17">
        <v>13.994043500542205</v>
      </c>
      <c r="F40" s="17">
        <v>20.751508677701622</v>
      </c>
      <c r="G40" s="17">
        <v>27.6578925778106</v>
      </c>
      <c r="H40" s="17">
        <v>34.716088036958155</v>
      </c>
      <c r="I40" s="17">
        <v>41.929036693831648</v>
      </c>
      <c r="J40" s="17">
        <v>49.299729690616374</v>
      </c>
      <c r="K40" s="17">
        <v>56.831208382224304</v>
      </c>
      <c r="M40" s="21"/>
      <c r="N40" s="16">
        <f t="shared" si="3"/>
        <v>0.10000000000000002</v>
      </c>
      <c r="O40" s="17">
        <v>-29.540331094679743</v>
      </c>
      <c r="P40" s="17">
        <v>-24.301158362532135</v>
      </c>
      <c r="Q40" s="17">
        <v>-18.945931506460852</v>
      </c>
      <c r="R40" s="17">
        <v>-13.472384712961713</v>
      </c>
      <c r="S40" s="17">
        <v>-7.8782137538734389</v>
      </c>
      <c r="T40" s="17">
        <v>-2.1610754319639227</v>
      </c>
      <c r="U40" s="17">
        <v>3.6814129801036017</v>
      </c>
      <c r="V40" s="17">
        <v>9.6516743074992348</v>
      </c>
      <c r="W40" s="17">
        <v>15.752172047701663</v>
      </c>
    </row>
    <row r="41" spans="1:23">
      <c r="A41" s="20"/>
      <c r="B41" s="16">
        <f t="shared" si="2"/>
        <v>0.10500000000000002</v>
      </c>
      <c r="C41" s="17">
        <v>-0.37491029339199144</v>
      </c>
      <c r="D41" s="17">
        <v>6.3350088964680538</v>
      </c>
      <c r="E41" s="17">
        <v>13.192988216289876</v>
      </c>
      <c r="F41" s="17">
        <v>20.20190696612687</v>
      </c>
      <c r="G41" s="17">
        <v>27.364693066125767</v>
      </c>
      <c r="H41" s="17">
        <v>34.684323755381598</v>
      </c>
      <c r="I41" s="17">
        <v>42.163826299101771</v>
      </c>
      <c r="J41" s="17">
        <v>49.806278704172712</v>
      </c>
      <c r="K41" s="17">
        <v>57.614810443198024</v>
      </c>
      <c r="M41" s="21"/>
      <c r="N41" s="16">
        <f t="shared" si="3"/>
        <v>0.10500000000000002</v>
      </c>
      <c r="O41" s="17">
        <v>-32.871213423203784</v>
      </c>
      <c r="P41" s="17">
        <v>-27.436178879417128</v>
      </c>
      <c r="Q41" s="17">
        <v>-21.881215630361453</v>
      </c>
      <c r="R41" s="17">
        <v>-16.203991442993498</v>
      </c>
      <c r="S41" s="17">
        <v>-10.402134701994385</v>
      </c>
      <c r="T41" s="17">
        <v>-4.4732338436971588</v>
      </c>
      <c r="U41" s="17">
        <v>1.5851632167161824</v>
      </c>
      <c r="V41" s="17">
        <v>7.7755496648236431</v>
      </c>
      <c r="W41" s="17">
        <v>14.100460373434146</v>
      </c>
    </row>
    <row r="42" spans="1:23">
      <c r="A42" s="20"/>
      <c r="B42" s="16">
        <f t="shared" si="2"/>
        <v>0.11000000000000003</v>
      </c>
      <c r="C42" s="17">
        <v>-1.7720914404869745</v>
      </c>
      <c r="D42" s="17">
        <v>5.1875506000385201</v>
      </c>
      <c r="E42" s="17">
        <v>12.300174143162934</v>
      </c>
      <c r="F42" s="17">
        <v>19.56874252489078</v>
      </c>
      <c r="G42" s="17">
        <v>26.996268920723594</v>
      </c>
      <c r="H42" s="17">
        <v>34.585817059144631</v>
      </c>
      <c r="I42" s="17">
        <v>42.340501943557484</v>
      </c>
      <c r="J42" s="17">
        <v>50.26349058276196</v>
      </c>
      <c r="K42" s="17">
        <v>58.358002730046195</v>
      </c>
      <c r="M42" s="21"/>
      <c r="N42" s="16">
        <f t="shared" si="3"/>
        <v>0.11000000000000003</v>
      </c>
      <c r="O42" s="17">
        <v>-36.384392802105793</v>
      </c>
      <c r="P42" s="17">
        <v>-30.747082749280139</v>
      </c>
      <c r="Q42" s="17">
        <v>-24.985857679349351</v>
      </c>
      <c r="R42" s="17">
        <v>-19.098317290149794</v>
      </c>
      <c r="S42" s="17">
        <v>-13.082020909525227</v>
      </c>
      <c r="T42" s="17">
        <v>-6.9344869174041719</v>
      </c>
      <c r="U42" s="17">
        <v>-0.65319216102977862</v>
      </c>
      <c r="V42" s="17">
        <v>5.764428636725853</v>
      </c>
      <c r="W42" s="17">
        <v>12.3209834760261</v>
      </c>
    </row>
    <row r="43" spans="1:23">
      <c r="A43" s="20"/>
      <c r="B43" s="16">
        <f t="shared" si="2"/>
        <v>0.11500000000000003</v>
      </c>
      <c r="C43" s="17">
        <v>-3.2829148773642487</v>
      </c>
      <c r="D43" s="17">
        <v>3.9345911968346172</v>
      </c>
      <c r="E43" s="17">
        <v>11.310141444779674</v>
      </c>
      <c r="F43" s="17">
        <v>18.8467853165522</v>
      </c>
      <c r="G43" s="17">
        <v>26.547623346352538</v>
      </c>
      <c r="H43" s="17">
        <v>34.415807880860598</v>
      </c>
      <c r="I43" s="17">
        <v>42.454543816188107</v>
      </c>
      <c r="J43" s="17">
        <v>50.667089343513254</v>
      </c>
      <c r="K43" s="17">
        <v>59.056756703475656</v>
      </c>
      <c r="M43" s="21"/>
      <c r="N43" s="16">
        <f t="shared" si="3"/>
        <v>0.11500000000000003</v>
      </c>
      <c r="O43" s="17">
        <v>-40.088150754268668</v>
      </c>
      <c r="P43" s="17">
        <v>-34.241970834167574</v>
      </c>
      <c r="Q43" s="17">
        <v>-28.267775133332094</v>
      </c>
      <c r="R43" s="17">
        <v>-22.163093597196337</v>
      </c>
      <c r="S43" s="17">
        <v>-15.925414793058081</v>
      </c>
      <c r="T43" s="17">
        <v>-9.5521853201065312</v>
      </c>
      <c r="U43" s="17">
        <v>-3.0408092124912685</v>
      </c>
      <c r="V43" s="17">
        <v>3.6113526646421121</v>
      </c>
      <c r="W43" s="17">
        <v>10.406983226211651</v>
      </c>
    </row>
    <row r="44" spans="1:23">
      <c r="A44" s="20"/>
      <c r="B44" s="16">
        <f t="shared" si="2"/>
        <v>0.12000000000000004</v>
      </c>
      <c r="C44" s="17">
        <v>-4.9135401713947715</v>
      </c>
      <c r="D44" s="17">
        <v>2.5701994337276517</v>
      </c>
      <c r="E44" s="17">
        <v>10.217190608915644</v>
      </c>
      <c r="F44" s="17">
        <v>18.030571038728567</v>
      </c>
      <c r="G44" s="17">
        <v>26.013530762098867</v>
      </c>
      <c r="H44" s="17">
        <v>34.169312915812782</v>
      </c>
      <c r="I44" s="17">
        <v>42.501214486725615</v>
      </c>
      <c r="J44" s="17">
        <v>51.01258707280374</v>
      </c>
      <c r="K44" s="17">
        <v>59.706837653070124</v>
      </c>
      <c r="M44" s="21"/>
      <c r="N44" s="16">
        <f t="shared" si="3"/>
        <v>0.12000000000000004</v>
      </c>
      <c r="O44" s="17">
        <v>-43.991083497369772</v>
      </c>
      <c r="P44" s="17">
        <v>-37.929254417220591</v>
      </c>
      <c r="Q44" s="17">
        <v>-31.735191565318331</v>
      </c>
      <c r="R44" s="17">
        <v>-25.406353417169868</v>
      </c>
      <c r="S44" s="17">
        <v>-18.940156041239931</v>
      </c>
      <c r="T44" s="17">
        <v>-12.333972496731661</v>
      </c>
      <c r="U44" s="17">
        <v>-5.5851322242922379</v>
      </c>
      <c r="V44" s="17">
        <v>1.3090795704310381</v>
      </c>
      <c r="W44" s="17">
        <v>8.351422540446805</v>
      </c>
    </row>
    <row r="45" spans="1:23">
      <c r="A45" s="20"/>
      <c r="B45" s="16">
        <f t="shared" si="2"/>
        <v>0.12500000000000003</v>
      </c>
      <c r="C45" s="17">
        <v>-6.6703856570653954</v>
      </c>
      <c r="D45" s="17">
        <v>1.0881906680509701</v>
      </c>
      <c r="E45" s="17">
        <v>9.0153741794646578</v>
      </c>
      <c r="F45" s="17">
        <v>17.114392959568193</v>
      </c>
      <c r="G45" s="17">
        <v>25.388528741431401</v>
      </c>
      <c r="H45" s="17">
        <v>33.841117667647836</v>
      </c>
      <c r="I45" s="17">
        <v>42.475551058066685</v>
      </c>
      <c r="J45" s="17">
        <v>51.295276186492401</v>
      </c>
      <c r="K45" s="17">
        <v>60.303797066437539</v>
      </c>
      <c r="M45" s="21"/>
      <c r="N45" s="16">
        <f t="shared" si="3"/>
        <v>0.12500000000000003</v>
      </c>
      <c r="O45" s="17">
        <v>-48.102111866122726</v>
      </c>
      <c r="P45" s="17">
        <v>-41.817665042778486</v>
      </c>
      <c r="Q45" s="17">
        <v>-35.396646398533392</v>
      </c>
      <c r="R45" s="17">
        <v>-28.836441186649523</v>
      </c>
      <c r="S45" s="17">
        <v>-22.134391203340329</v>
      </c>
      <c r="T45" s="17">
        <v>-15.287794173104999</v>
      </c>
      <c r="U45" s="17">
        <v>-8.2939031268657288</v>
      </c>
      <c r="V45" s="17">
        <v>-1.149925772840902</v>
      </c>
      <c r="W45" s="17">
        <v>6.1469761399146421</v>
      </c>
    </row>
    <row r="46" spans="1:23">
      <c r="A46" s="20"/>
      <c r="B46" s="16">
        <f t="shared" si="2"/>
        <v>0.13000000000000003</v>
      </c>
      <c r="C46" s="17">
        <v>-8.560137136130777</v>
      </c>
      <c r="D46" s="17">
        <v>-0.51788172963858869</v>
      </c>
      <c r="E46" s="17">
        <v>7.6984882631750793</v>
      </c>
      <c r="F46" s="17">
        <v>16.092293529531474</v>
      </c>
      <c r="G46" s="17">
        <v>24.666909730102105</v>
      </c>
      <c r="H46" s="17">
        <v>33.425768273479179</v>
      </c>
      <c r="I46" s="17">
        <v>42.372357099670722</v>
      </c>
      <c r="J46" s="17">
        <v>51.510221472718314</v>
      </c>
      <c r="K46" s="17">
        <v>60.842964782510506</v>
      </c>
      <c r="M46" s="21"/>
      <c r="N46" s="16">
        <f t="shared" si="3"/>
        <v>0.13000000000000003</v>
      </c>
      <c r="O46" s="17">
        <v>-52.430491488788249</v>
      </c>
      <c r="P46" s="17">
        <v>-45.916264609529577</v>
      </c>
      <c r="Q46" s="17">
        <v>-39.261004915350526</v>
      </c>
      <c r="R46" s="17">
        <v>-32.462022649601835</v>
      </c>
      <c r="S46" s="17">
        <v>-25.51658352713963</v>
      </c>
      <c r="T46" s="17">
        <v>-18.421908107004185</v>
      </c>
      <c r="U46" s="17">
        <v>-11.175171157789038</v>
      </c>
      <c r="V46" s="17">
        <v>-3.7735010156204964</v>
      </c>
      <c r="W46" s="17">
        <v>3.7860210653111892</v>
      </c>
    </row>
    <row r="47" spans="1:23">
      <c r="A47" s="20"/>
      <c r="B47" s="16">
        <f t="shared" si="2"/>
        <v>0.13500000000000004</v>
      </c>
      <c r="C47" s="17">
        <v>-10.589756810787549</v>
      </c>
      <c r="D47" s="17">
        <v>-2.2547352042929276</v>
      </c>
      <c r="E47" s="17">
        <v>6.2600638064301961</v>
      </c>
      <c r="F47" s="17">
        <v>14.958055764759706</v>
      </c>
      <c r="G47" s="17">
        <v>23.842712537197485</v>
      </c>
      <c r="H47" s="17">
        <v>32.917563103714144</v>
      </c>
      <c r="I47" s="17">
        <v>42.186194357269528</v>
      </c>
      <c r="J47" s="17">
        <v>51.652251912601741</v>
      </c>
      <c r="K47" s="17">
        <v>61.319440924366688</v>
      </c>
      <c r="M47" s="21"/>
      <c r="N47" s="16">
        <f t="shared" si="3"/>
        <v>0.13500000000000004</v>
      </c>
      <c r="O47" s="17">
        <v>-56.985823223067001</v>
      </c>
      <c r="P47" s="17">
        <v>-50.23445572180637</v>
      </c>
      <c r="Q47" s="17">
        <v>-43.337468523120634</v>
      </c>
      <c r="R47" s="17">
        <v>-36.292095036873746</v>
      </c>
      <c r="S47" s="17">
        <v>-29.095523051199137</v>
      </c>
      <c r="T47" s="17">
        <v>-21.744894092320635</v>
      </c>
      <c r="U47" s="17">
        <v>-14.237302776940766</v>
      </c>
      <c r="V47" s="17">
        <v>-6.5697961571216865</v>
      </c>
      <c r="W47" s="17">
        <v>1.260626942407896</v>
      </c>
    </row>
    <row r="48" spans="1:23">
      <c r="A48" s="20"/>
      <c r="B48" s="16">
        <f t="shared" si="2"/>
        <v>0.14000000000000004</v>
      </c>
      <c r="C48" s="17">
        <v>-12.76649245469838</v>
      </c>
      <c r="D48" s="17">
        <v>-4.1293670814176267</v>
      </c>
      <c r="E48" s="17">
        <v>4.6933576372666153</v>
      </c>
      <c r="F48" s="17">
        <v>13.705194397254047</v>
      </c>
      <c r="G48" s="17">
        <v>22.909713594572054</v>
      </c>
      <c r="H48" s="17">
        <v>32.310544131856034</v>
      </c>
      <c r="I48" s="17">
        <v>41.911374234152277</v>
      </c>
      <c r="J48" s="17">
        <v>51.715952274141898</v>
      </c>
      <c r="K48" s="17">
        <v>61.728087606866893</v>
      </c>
      <c r="M48" s="21"/>
      <c r="N48" s="16">
        <f t="shared" si="3"/>
        <v>0.14000000000000004</v>
      </c>
      <c r="O48" s="17">
        <v>-61.778063856558532</v>
      </c>
      <c r="P48" s="17">
        <v>-54.781992304201111</v>
      </c>
      <c r="Q48" s="17">
        <v>-47.63558528206687</v>
      </c>
      <c r="R48" s="17">
        <v>-40.335997506477071</v>
      </c>
      <c r="S48" s="17">
        <v>-32.880336956649472</v>
      </c>
      <c r="T48" s="17">
        <v>-25.265664221449441</v>
      </c>
      <c r="U48" s="17">
        <v>-17.488991838589499</v>
      </c>
      <c r="V48" s="17">
        <v>-9.5472836261978955</v>
      </c>
      <c r="W48" s="17">
        <v>-1.4374540066906434</v>
      </c>
    </row>
    <row r="49" spans="1:23">
      <c r="A49" s="20"/>
      <c r="B49" s="16">
        <f t="shared" si="2"/>
        <v>0.14500000000000005</v>
      </c>
      <c r="C49" s="17">
        <v>-15.097886826768161</v>
      </c>
      <c r="D49" s="17">
        <v>-6.1490638733118317</v>
      </c>
      <c r="E49" s="17">
        <v>2.9913432677693663</v>
      </c>
      <c r="F49" s="17">
        <v>12.326946787006307</v>
      </c>
      <c r="G49" s="17">
        <v>21.861417979833675</v>
      </c>
      <c r="H49" s="17">
        <v>31.598488069461439</v>
      </c>
      <c r="I49" s="17">
        <v>41.541949039226324</v>
      </c>
      <c r="J49" s="17">
        <v>51.695654474515038</v>
      </c>
      <c r="K49" s="17">
        <v>62.063520414342577</v>
      </c>
      <c r="M49" s="21"/>
      <c r="N49" s="16">
        <f t="shared" si="3"/>
        <v>0.14500000000000005</v>
      </c>
      <c r="O49" s="17">
        <v>-66.817537077038537</v>
      </c>
      <c r="P49" s="17">
        <v>-59.568990484738919</v>
      </c>
      <c r="Q49" s="17">
        <v>-52.165260700463136</v>
      </c>
      <c r="R49" s="17">
        <v>-44.603421849881215</v>
      </c>
      <c r="S49" s="17">
        <v>-36.880500183691055</v>
      </c>
      <c r="T49" s="17">
        <v>-28.993473411092566</v>
      </c>
      <c r="U49" s="17">
        <v>-20.939270025583028</v>
      </c>
      <c r="V49" s="17">
        <v>-12.714768622999145</v>
      </c>
      <c r="W49" s="17">
        <v>-4.3167972117388445</v>
      </c>
    </row>
    <row r="50" spans="1:23">
      <c r="A50" s="20"/>
      <c r="B50" s="16">
        <f t="shared" si="2"/>
        <v>0.15000000000000005</v>
      </c>
      <c r="C50" s="17">
        <v>-17.591787332666286</v>
      </c>
      <c r="D50" s="17">
        <v>-8.3214108314777491</v>
      </c>
      <c r="E50" s="17">
        <v>1.1467014518808583</v>
      </c>
      <c r="F50" s="17">
        <v>10.816263591148243</v>
      </c>
      <c r="G50" s="17">
        <v>20.691050197953302</v>
      </c>
      <c r="H50" s="17">
        <v>30.774897261346155</v>
      </c>
      <c r="I50" s="17">
        <v>41.071702996962472</v>
      </c>
      <c r="J50" s="17">
        <v>51.585428705910999</v>
      </c>
      <c r="K50" s="17">
        <v>62.320099643477988</v>
      </c>
      <c r="M50" s="21"/>
      <c r="N50" s="16">
        <f t="shared" si="3"/>
        <v>0.15000000000000005</v>
      </c>
      <c r="O50" s="17">
        <v>-72.114944717910021</v>
      </c>
      <c r="P50" s="17">
        <v>-64.605939751947318</v>
      </c>
      <c r="Q50" s="17">
        <v>-56.936768802426826</v>
      </c>
      <c r="R50" s="17">
        <v>-49.104423469620258</v>
      </c>
      <c r="S50" s="17">
        <v>-41.105846318108149</v>
      </c>
      <c r="T50" s="17">
        <v>-32.937930196759964</v>
      </c>
      <c r="U50" s="17">
        <v>-24.597517550910709</v>
      </c>
      <c r="V50" s="17">
        <v>-16.081399726662426</v>
      </c>
      <c r="W50" s="17">
        <v>-7.3863162672331555</v>
      </c>
    </row>
    <row r="51" spans="1:23">
      <c r="B51" s="7"/>
      <c r="C51" s="8"/>
      <c r="D51" s="9"/>
      <c r="E51" s="8"/>
      <c r="F51" s="7"/>
      <c r="G51" s="7"/>
      <c r="H51" s="7"/>
      <c r="I51" s="7"/>
    </row>
    <row r="52" spans="1:23">
      <c r="B52" s="7"/>
      <c r="C52" s="8"/>
      <c r="D52" s="9"/>
      <c r="E52" s="8"/>
      <c r="F52" s="7"/>
      <c r="G52" s="7"/>
      <c r="H52" s="7"/>
      <c r="I52" s="7"/>
    </row>
    <row r="53" spans="1:23">
      <c r="B53" s="7"/>
      <c r="C53" s="8"/>
      <c r="D53" s="9"/>
      <c r="E53" s="8"/>
      <c r="F53" s="7"/>
      <c r="G53" s="7"/>
      <c r="H53" s="7"/>
      <c r="I53" s="7"/>
    </row>
    <row r="54" spans="1:23">
      <c r="B54" s="7"/>
      <c r="C54" s="8"/>
      <c r="D54" s="9"/>
      <c r="E54" s="8"/>
      <c r="F54" s="7"/>
      <c r="G54" s="7"/>
      <c r="H54" s="7"/>
      <c r="I54" s="7"/>
    </row>
    <row r="55" spans="1:23">
      <c r="B55" s="7"/>
      <c r="C55" s="8"/>
      <c r="D55" s="9"/>
      <c r="E55" s="8"/>
      <c r="F55" s="7"/>
      <c r="G55" s="7"/>
      <c r="H55" s="7"/>
      <c r="I55" s="7"/>
    </row>
    <row r="56" spans="1:23">
      <c r="B56" s="7"/>
      <c r="C56" s="8"/>
      <c r="D56" s="9"/>
      <c r="E56" s="8"/>
      <c r="F56" s="7"/>
      <c r="G56" s="7"/>
      <c r="H56" s="7"/>
      <c r="I56" s="7"/>
    </row>
    <row r="57" spans="1:23">
      <c r="B57" s="7"/>
      <c r="C57" s="8"/>
      <c r="D57" s="9"/>
      <c r="E57" s="8"/>
      <c r="F57" s="7"/>
      <c r="G57" s="7"/>
      <c r="H57" s="7"/>
      <c r="I57" s="7"/>
    </row>
    <row r="58" spans="1:23">
      <c r="B58" s="7"/>
      <c r="C58" s="8"/>
      <c r="D58" s="9"/>
      <c r="E58" s="8"/>
      <c r="F58" s="7"/>
      <c r="G58" s="7"/>
      <c r="H58" s="7"/>
      <c r="I58" s="7"/>
    </row>
    <row r="59" spans="1:23">
      <c r="B59" s="7"/>
      <c r="C59" s="8"/>
      <c r="D59" s="9"/>
      <c r="E59" s="8"/>
      <c r="F59" s="7"/>
      <c r="G59" s="7"/>
      <c r="H59" s="7"/>
      <c r="I59" s="7"/>
    </row>
    <row r="60" spans="1:23">
      <c r="B60" s="7"/>
      <c r="C60" s="8"/>
      <c r="D60" s="9"/>
      <c r="E60" s="8"/>
      <c r="F60" s="7"/>
      <c r="G60" s="7"/>
      <c r="H60" s="7"/>
      <c r="I60" s="7"/>
    </row>
    <row r="61" spans="1:23">
      <c r="B61" s="7"/>
      <c r="C61" s="8"/>
      <c r="D61" s="9"/>
      <c r="E61" s="8"/>
      <c r="F61" s="7"/>
      <c r="G61" s="7"/>
      <c r="H61" s="7"/>
      <c r="I61" s="7"/>
    </row>
    <row r="62" spans="1:23">
      <c r="B62" s="7"/>
      <c r="C62" s="8"/>
      <c r="D62" s="9"/>
      <c r="E62" s="8"/>
      <c r="F62" s="7"/>
      <c r="G62" s="7"/>
      <c r="H62" s="7"/>
      <c r="I62" s="7"/>
    </row>
    <row r="63" spans="1:23">
      <c r="B63" s="7"/>
      <c r="C63" s="8"/>
      <c r="D63" s="9"/>
      <c r="E63" s="8"/>
      <c r="F63" s="7"/>
      <c r="G63" s="7"/>
      <c r="H63" s="7"/>
      <c r="I63" s="7"/>
    </row>
    <row r="64" spans="1:23">
      <c r="B64" s="7"/>
      <c r="C64" s="8"/>
      <c r="D64" s="9"/>
      <c r="E64" s="8"/>
      <c r="F64" s="7"/>
      <c r="G64" s="7"/>
      <c r="H64" s="7"/>
      <c r="I64" s="7"/>
    </row>
    <row r="65" spans="2:9">
      <c r="B65" s="7"/>
      <c r="C65" s="8"/>
      <c r="D65" s="9"/>
      <c r="E65" s="8"/>
      <c r="F65" s="7"/>
      <c r="G65" s="7"/>
      <c r="H65" s="7"/>
      <c r="I65" s="7"/>
    </row>
    <row r="66" spans="2:9">
      <c r="B66" s="7"/>
      <c r="C66" s="8"/>
      <c r="D66" s="9"/>
      <c r="E66" s="8"/>
      <c r="F66" s="7"/>
      <c r="G66" s="7"/>
      <c r="H66" s="7"/>
      <c r="I66" s="7"/>
    </row>
    <row r="67" spans="2:9">
      <c r="B67" s="7"/>
      <c r="C67" s="8"/>
      <c r="D67" s="9"/>
      <c r="E67" s="8"/>
      <c r="F67" s="7"/>
      <c r="G67" s="7"/>
      <c r="H67" s="7"/>
      <c r="I67" s="7"/>
    </row>
    <row r="68" spans="2:9">
      <c r="B68" s="7"/>
      <c r="C68" s="8"/>
      <c r="D68" s="9"/>
      <c r="E68" s="8"/>
      <c r="F68" s="7"/>
      <c r="G68" s="7"/>
      <c r="H68" s="7"/>
      <c r="I68" s="7"/>
    </row>
    <row r="69" spans="2:9">
      <c r="B69" s="7"/>
      <c r="C69" s="8"/>
      <c r="D69" s="9"/>
      <c r="E69" s="8"/>
      <c r="F69" s="7"/>
      <c r="G69" s="7"/>
      <c r="H69" s="7"/>
      <c r="I69" s="7"/>
    </row>
    <row r="70" spans="2:9">
      <c r="B70" s="7"/>
      <c r="C70" s="8"/>
      <c r="D70" s="9"/>
      <c r="E70" s="8"/>
      <c r="F70" s="7"/>
      <c r="G70" s="7"/>
      <c r="H70" s="7"/>
      <c r="I70" s="7"/>
    </row>
    <row r="71" spans="2:9">
      <c r="B71" s="7"/>
      <c r="C71" s="8"/>
      <c r="D71" s="9"/>
      <c r="E71" s="8"/>
      <c r="F71" s="7"/>
      <c r="G71" s="7"/>
      <c r="H71" s="7"/>
      <c r="I71" s="7"/>
    </row>
    <row r="72" spans="2:9">
      <c r="B72" s="7"/>
      <c r="C72" s="8"/>
      <c r="D72" s="9"/>
      <c r="E72" s="8"/>
      <c r="F72" s="7"/>
      <c r="G72" s="7"/>
      <c r="H72" s="7"/>
      <c r="I72" s="7"/>
    </row>
    <row r="73" spans="2:9">
      <c r="B73" s="7"/>
      <c r="C73" s="8"/>
      <c r="D73" s="9"/>
      <c r="E73" s="8"/>
      <c r="F73" s="7"/>
      <c r="G73" s="7"/>
      <c r="H73" s="7"/>
      <c r="I73" s="7"/>
    </row>
    <row r="74" spans="2:9">
      <c r="B74" s="7"/>
      <c r="C74" s="8"/>
      <c r="D74" s="9"/>
      <c r="E74" s="8"/>
      <c r="F74" s="7"/>
      <c r="G74" s="7"/>
      <c r="H74" s="7"/>
      <c r="I74" s="7"/>
    </row>
    <row r="75" spans="2:9">
      <c r="B75" s="7"/>
      <c r="C75" s="8"/>
      <c r="D75" s="9"/>
      <c r="E75" s="8"/>
      <c r="F75" s="7"/>
      <c r="G75" s="7"/>
      <c r="H75" s="7"/>
      <c r="I75" s="7"/>
    </row>
    <row r="76" spans="2:9">
      <c r="B76" s="7"/>
      <c r="C76" s="8"/>
      <c r="D76" s="9"/>
      <c r="E76" s="8"/>
      <c r="F76" s="7"/>
      <c r="G76" s="7"/>
      <c r="H76" s="7"/>
      <c r="I76" s="7"/>
    </row>
    <row r="77" spans="2:9">
      <c r="B77" s="7"/>
      <c r="C77" s="8"/>
      <c r="D77" s="9"/>
      <c r="E77" s="8"/>
      <c r="F77" s="7"/>
      <c r="G77" s="7"/>
      <c r="H77" s="7"/>
      <c r="I77" s="7"/>
    </row>
    <row r="78" spans="2:9">
      <c r="B78" s="7"/>
      <c r="C78" s="8"/>
      <c r="D78" s="9"/>
      <c r="E78" s="8"/>
      <c r="F78" s="7"/>
      <c r="G78" s="7"/>
      <c r="H78" s="7"/>
      <c r="I78" s="7"/>
    </row>
    <row r="79" spans="2:9">
      <c r="B79" s="7"/>
      <c r="C79" s="8"/>
      <c r="D79" s="9"/>
      <c r="E79" s="8"/>
      <c r="F79" s="7"/>
      <c r="G79" s="7"/>
      <c r="H79" s="7"/>
      <c r="I79" s="7"/>
    </row>
    <row r="80" spans="2:9">
      <c r="B80" s="7"/>
      <c r="C80" s="8"/>
      <c r="D80" s="9"/>
      <c r="E80" s="8"/>
      <c r="F80" s="7"/>
      <c r="G80" s="7"/>
      <c r="H80" s="7"/>
      <c r="I80" s="7"/>
    </row>
    <row r="81" spans="2:9">
      <c r="B81" s="7"/>
      <c r="C81" s="8"/>
      <c r="D81" s="9"/>
      <c r="E81" s="8"/>
      <c r="F81" s="7"/>
      <c r="G81" s="7"/>
      <c r="H81" s="7"/>
      <c r="I81" s="7"/>
    </row>
    <row r="82" spans="2:9">
      <c r="B82" s="7"/>
      <c r="C82" s="8"/>
      <c r="D82" s="9"/>
      <c r="E82" s="8"/>
      <c r="F82" s="7"/>
      <c r="G82" s="7"/>
      <c r="H82" s="7"/>
      <c r="I82" s="7"/>
    </row>
    <row r="83" spans="2:9">
      <c r="B83" s="7"/>
      <c r="C83" s="8"/>
      <c r="D83" s="9"/>
      <c r="E83" s="8"/>
      <c r="F83" s="7"/>
      <c r="G83" s="7"/>
      <c r="H83" s="7"/>
      <c r="I83" s="7"/>
    </row>
    <row r="84" spans="2:9">
      <c r="B84" s="7"/>
      <c r="C84" s="8"/>
      <c r="D84" s="9"/>
      <c r="E84" s="8"/>
      <c r="F84" s="7"/>
      <c r="G84" s="7"/>
      <c r="H84" s="7"/>
      <c r="I84" s="7"/>
    </row>
    <row r="85" spans="2:9">
      <c r="B85" s="7"/>
      <c r="C85" s="8"/>
      <c r="D85" s="9"/>
      <c r="E85" s="8"/>
      <c r="F85" s="7"/>
      <c r="G85" s="7"/>
      <c r="H85" s="7"/>
      <c r="I85" s="7"/>
    </row>
    <row r="86" spans="2:9">
      <c r="B86" s="7"/>
      <c r="C86" s="8"/>
      <c r="D86" s="9"/>
      <c r="E86" s="8"/>
      <c r="F86" s="7"/>
      <c r="G86" s="7"/>
      <c r="H86" s="7"/>
      <c r="I86" s="7"/>
    </row>
    <row r="87" spans="2:9">
      <c r="B87" s="7"/>
      <c r="C87" s="8"/>
      <c r="D87" s="9"/>
      <c r="E87" s="8"/>
      <c r="F87" s="7"/>
      <c r="G87" s="7"/>
      <c r="H87" s="7"/>
      <c r="I87" s="7"/>
    </row>
    <row r="88" spans="2:9">
      <c r="B88" s="7"/>
      <c r="C88" s="8"/>
      <c r="D88" s="9"/>
      <c r="E88" s="8"/>
      <c r="F88" s="7"/>
      <c r="G88" s="7"/>
      <c r="H88" s="7"/>
      <c r="I88" s="7"/>
    </row>
    <row r="89" spans="2:9">
      <c r="B89" s="7"/>
      <c r="C89" s="8"/>
      <c r="D89" s="9"/>
      <c r="E89" s="8"/>
      <c r="F89" s="7"/>
      <c r="G89" s="7"/>
      <c r="H89" s="7"/>
      <c r="I89" s="7"/>
    </row>
    <row r="90" spans="2:9">
      <c r="B90" s="7"/>
      <c r="C90" s="8"/>
      <c r="D90" s="9"/>
      <c r="E90" s="8"/>
      <c r="F90" s="7"/>
      <c r="G90" s="7"/>
      <c r="H90" s="7"/>
      <c r="I90" s="7"/>
    </row>
    <row r="91" spans="2:9">
      <c r="B91" s="7"/>
      <c r="C91" s="8"/>
      <c r="D91" s="9"/>
      <c r="E91" s="8"/>
      <c r="F91" s="7"/>
      <c r="G91" s="7"/>
      <c r="H91" s="7"/>
      <c r="I91" s="7"/>
    </row>
    <row r="92" spans="2:9">
      <c r="B92" s="7"/>
      <c r="C92" s="8"/>
      <c r="D92" s="9"/>
      <c r="E92" s="8"/>
      <c r="F92" s="7"/>
      <c r="G92" s="7"/>
      <c r="H92" s="7"/>
      <c r="I92" s="7"/>
    </row>
    <row r="93" spans="2:9">
      <c r="B93" s="7"/>
      <c r="C93" s="8"/>
      <c r="D93" s="9"/>
      <c r="E93" s="8"/>
      <c r="F93" s="7"/>
      <c r="G93" s="7"/>
      <c r="H93" s="7"/>
      <c r="I93" s="7"/>
    </row>
    <row r="94" spans="2:9">
      <c r="B94" s="7"/>
      <c r="C94" s="8"/>
      <c r="D94" s="9"/>
      <c r="E94" s="8"/>
      <c r="F94" s="7"/>
      <c r="G94" s="7"/>
      <c r="H94" s="7"/>
      <c r="I94" s="7"/>
    </row>
    <row r="95" spans="2:9">
      <c r="B95" s="7"/>
      <c r="C95" s="8"/>
      <c r="D95" s="9"/>
      <c r="E95" s="8"/>
      <c r="F95" s="7"/>
      <c r="G95" s="7"/>
      <c r="H95" s="7"/>
      <c r="I95" s="7"/>
    </row>
    <row r="96" spans="2:9">
      <c r="B96" s="7"/>
      <c r="C96" s="8"/>
      <c r="D96" s="9"/>
      <c r="E96" s="8"/>
      <c r="F96" s="7"/>
      <c r="G96" s="7"/>
      <c r="H96" s="7"/>
      <c r="I96" s="7"/>
    </row>
    <row r="97" spans="2:9">
      <c r="B97" s="7"/>
      <c r="C97" s="8"/>
      <c r="D97" s="9"/>
      <c r="E97" s="8"/>
      <c r="F97" s="7"/>
      <c r="G97" s="7"/>
      <c r="H97" s="7"/>
      <c r="I97" s="7"/>
    </row>
    <row r="98" spans="2:9">
      <c r="B98" s="7"/>
      <c r="C98" s="8"/>
      <c r="D98" s="9"/>
      <c r="E98" s="8"/>
      <c r="F98" s="7"/>
      <c r="G98" s="7"/>
      <c r="H98" s="7"/>
      <c r="I98" s="7"/>
    </row>
    <row r="99" spans="2:9">
      <c r="B99" s="7"/>
      <c r="C99" s="8"/>
      <c r="D99" s="9"/>
      <c r="E99" s="8"/>
      <c r="F99" s="7"/>
      <c r="G99" s="7"/>
      <c r="H99" s="7"/>
      <c r="I99" s="7"/>
    </row>
    <row r="100" spans="2:9">
      <c r="B100" s="7"/>
      <c r="C100" s="8"/>
      <c r="D100" s="9"/>
      <c r="E100" s="8"/>
      <c r="F100" s="7"/>
      <c r="G100" s="7"/>
      <c r="H100" s="7"/>
      <c r="I100" s="7"/>
    </row>
    <row r="101" spans="2:9">
      <c r="B101" s="7"/>
      <c r="C101" s="8"/>
      <c r="D101" s="9"/>
      <c r="E101" s="8"/>
      <c r="F101" s="7"/>
      <c r="G101" s="7"/>
      <c r="H101" s="7"/>
      <c r="I101" s="7"/>
    </row>
    <row r="102" spans="2:9">
      <c r="B102" s="7"/>
      <c r="C102" s="8"/>
      <c r="D102" s="9"/>
      <c r="E102" s="8"/>
      <c r="F102" s="7"/>
      <c r="G102" s="7"/>
      <c r="H102" s="7"/>
      <c r="I102" s="7"/>
    </row>
    <row r="103" spans="2:9">
      <c r="B103" s="7"/>
      <c r="C103" s="8"/>
      <c r="D103" s="9"/>
      <c r="E103" s="8"/>
      <c r="F103" s="7"/>
      <c r="G103" s="7"/>
      <c r="H103" s="7"/>
      <c r="I103" s="7"/>
    </row>
    <row r="104" spans="2:9">
      <c r="B104" s="7"/>
      <c r="C104" s="8"/>
      <c r="D104" s="9"/>
      <c r="E104" s="8"/>
      <c r="F104" s="7"/>
      <c r="G104" s="7"/>
      <c r="H104" s="7"/>
      <c r="I104" s="7"/>
    </row>
    <row r="105" spans="2:9">
      <c r="B105" s="7"/>
      <c r="C105" s="8"/>
      <c r="D105" s="9"/>
      <c r="E105" s="8"/>
      <c r="F105" s="7"/>
      <c r="G105" s="7"/>
      <c r="H105" s="7"/>
      <c r="I105" s="7"/>
    </row>
    <row r="106" spans="2:9">
      <c r="B106" s="7"/>
      <c r="C106" s="8"/>
      <c r="D106" s="9"/>
      <c r="E106" s="8"/>
      <c r="F106" s="7"/>
      <c r="G106" s="7"/>
      <c r="H106" s="7"/>
      <c r="I106" s="7"/>
    </row>
    <row r="107" spans="2:9">
      <c r="B107" s="7"/>
      <c r="C107" s="8"/>
      <c r="D107" s="9"/>
      <c r="E107" s="8"/>
      <c r="F107" s="7"/>
      <c r="G107" s="7"/>
      <c r="H107" s="7"/>
      <c r="I107" s="7"/>
    </row>
    <row r="108" spans="2:9">
      <c r="B108" s="7"/>
      <c r="C108" s="8"/>
      <c r="D108" s="9"/>
      <c r="E108" s="8"/>
      <c r="F108" s="7"/>
      <c r="G108" s="7"/>
      <c r="H108" s="7"/>
      <c r="I108" s="7"/>
    </row>
    <row r="109" spans="2:9">
      <c r="B109" s="7"/>
      <c r="C109" s="8"/>
      <c r="D109" s="9"/>
      <c r="E109" s="8"/>
      <c r="F109" s="7"/>
      <c r="G109" s="7"/>
      <c r="H109" s="7"/>
      <c r="I109" s="7"/>
    </row>
    <row r="110" spans="2:9">
      <c r="B110" s="7"/>
      <c r="C110" s="8"/>
      <c r="D110" s="9"/>
      <c r="E110" s="8"/>
      <c r="F110" s="7"/>
      <c r="G110" s="7"/>
      <c r="H110" s="7"/>
      <c r="I110" s="7"/>
    </row>
    <row r="111" spans="2:9">
      <c r="B111" s="7"/>
      <c r="C111" s="8"/>
      <c r="D111" s="9"/>
      <c r="E111" s="8"/>
      <c r="F111" s="7"/>
      <c r="G111" s="7"/>
      <c r="H111" s="7"/>
      <c r="I111" s="7"/>
    </row>
    <row r="112" spans="2:9">
      <c r="B112" s="7"/>
      <c r="C112" s="8"/>
      <c r="D112" s="9"/>
      <c r="E112" s="8"/>
      <c r="F112" s="7"/>
      <c r="G112" s="7"/>
      <c r="H112" s="7"/>
      <c r="I112" s="7"/>
    </row>
    <row r="113" spans="2:9">
      <c r="B113" s="7"/>
      <c r="C113" s="8"/>
      <c r="D113" s="9"/>
      <c r="E113" s="8"/>
      <c r="F113" s="7"/>
      <c r="G113" s="7"/>
      <c r="H113" s="7"/>
      <c r="I113" s="7"/>
    </row>
    <row r="114" spans="2:9">
      <c r="B114" s="7"/>
      <c r="C114" s="8"/>
      <c r="D114" s="9"/>
      <c r="E114" s="8"/>
      <c r="F114" s="7"/>
      <c r="G114" s="7"/>
      <c r="H114" s="7"/>
      <c r="I114" s="7"/>
    </row>
    <row r="115" spans="2:9">
      <c r="B115" s="7"/>
      <c r="C115" s="8"/>
      <c r="D115" s="9"/>
      <c r="E115" s="8"/>
      <c r="F115" s="7"/>
      <c r="G115" s="7"/>
      <c r="H115" s="7"/>
      <c r="I115" s="7"/>
    </row>
    <row r="116" spans="2:9">
      <c r="B116" s="7"/>
      <c r="C116" s="8"/>
      <c r="D116" s="9"/>
      <c r="E116" s="8"/>
      <c r="F116" s="7"/>
      <c r="G116" s="7"/>
      <c r="H116" s="7"/>
      <c r="I116" s="7"/>
    </row>
    <row r="117" spans="2:9">
      <c r="B117" s="7"/>
      <c r="C117" s="8"/>
      <c r="D117" s="9"/>
      <c r="E117" s="8"/>
      <c r="F117" s="7"/>
      <c r="G117" s="7"/>
      <c r="H117" s="7"/>
      <c r="I117" s="7"/>
    </row>
    <row r="118" spans="2:9">
      <c r="B118" s="7"/>
      <c r="C118" s="8"/>
      <c r="D118" s="9"/>
      <c r="E118" s="8"/>
      <c r="F118" s="7"/>
      <c r="G118" s="7"/>
      <c r="H118" s="7"/>
      <c r="I118" s="7"/>
    </row>
    <row r="119" spans="2:9">
      <c r="B119" s="7"/>
      <c r="C119" s="8"/>
      <c r="D119" s="9"/>
      <c r="E119" s="8"/>
      <c r="F119" s="7"/>
      <c r="G119" s="7"/>
      <c r="H119" s="7"/>
      <c r="I119" s="7"/>
    </row>
    <row r="120" spans="2:9">
      <c r="B120" s="7"/>
      <c r="C120" s="8"/>
      <c r="D120" s="9"/>
      <c r="E120" s="8"/>
      <c r="F120" s="7"/>
      <c r="G120" s="7"/>
      <c r="H120" s="7"/>
      <c r="I120" s="7"/>
    </row>
    <row r="121" spans="2:9">
      <c r="B121" s="7"/>
      <c r="C121" s="8"/>
      <c r="D121" s="9"/>
      <c r="E121" s="8"/>
      <c r="F121" s="7"/>
      <c r="G121" s="7"/>
      <c r="H121" s="7"/>
      <c r="I121" s="7"/>
    </row>
    <row r="122" spans="2:9">
      <c r="B122" s="7"/>
      <c r="C122" s="8"/>
      <c r="D122" s="9"/>
      <c r="E122" s="8"/>
      <c r="F122" s="7"/>
      <c r="G122" s="7"/>
      <c r="H122" s="7"/>
      <c r="I122" s="7"/>
    </row>
    <row r="123" spans="2:9">
      <c r="B123" s="7"/>
      <c r="C123" s="8"/>
      <c r="D123" s="9"/>
      <c r="E123" s="8"/>
      <c r="F123" s="7"/>
      <c r="G123" s="7"/>
      <c r="H123" s="7"/>
      <c r="I123" s="7"/>
    </row>
    <row r="124" spans="2:9">
      <c r="B124" s="7"/>
      <c r="C124" s="8"/>
      <c r="D124" s="9"/>
      <c r="E124" s="8"/>
      <c r="F124" s="7"/>
      <c r="G124" s="7"/>
      <c r="H124" s="7"/>
      <c r="I124" s="7"/>
    </row>
    <row r="125" spans="2:9">
      <c r="B125" s="7"/>
      <c r="C125" s="8"/>
      <c r="D125" s="9"/>
      <c r="E125" s="8"/>
      <c r="F125" s="7"/>
      <c r="G125" s="7"/>
      <c r="H125" s="7"/>
      <c r="I125" s="7"/>
    </row>
    <row r="126" spans="2:9">
      <c r="B126" s="7"/>
      <c r="C126" s="8"/>
      <c r="D126" s="9"/>
      <c r="E126" s="8"/>
      <c r="F126" s="7"/>
      <c r="G126" s="7"/>
      <c r="H126" s="7"/>
      <c r="I126" s="7"/>
    </row>
    <row r="127" spans="2:9">
      <c r="B127" s="7"/>
      <c r="C127" s="8"/>
      <c r="D127" s="9"/>
      <c r="E127" s="8"/>
      <c r="F127" s="7"/>
      <c r="G127" s="7"/>
      <c r="H127" s="7"/>
      <c r="I127" s="7"/>
    </row>
    <row r="128" spans="2:9">
      <c r="B128" s="7"/>
      <c r="C128" s="8"/>
      <c r="D128" s="9"/>
      <c r="E128" s="8"/>
      <c r="F128" s="7"/>
      <c r="G128" s="7"/>
      <c r="H128" s="7"/>
      <c r="I128" s="7"/>
    </row>
    <row r="129" spans="2:9">
      <c r="B129" s="7"/>
      <c r="C129" s="8"/>
      <c r="D129" s="9"/>
      <c r="E129" s="8"/>
      <c r="F129" s="7"/>
      <c r="G129" s="7"/>
      <c r="H129" s="7"/>
      <c r="I129" s="7"/>
    </row>
    <row r="130" spans="2:9">
      <c r="B130" s="7"/>
      <c r="C130" s="8"/>
      <c r="D130" s="9"/>
      <c r="E130" s="8"/>
      <c r="F130" s="7"/>
      <c r="G130" s="7"/>
      <c r="H130" s="7"/>
      <c r="I130" s="7"/>
    </row>
    <row r="131" spans="2:9">
      <c r="B131" s="7"/>
      <c r="C131" s="8"/>
      <c r="D131" s="9"/>
      <c r="E131" s="8"/>
      <c r="F131" s="7"/>
      <c r="G131" s="7"/>
      <c r="H131" s="7"/>
      <c r="I131" s="7"/>
    </row>
    <row r="132" spans="2:9">
      <c r="B132" s="7"/>
      <c r="C132" s="8"/>
      <c r="D132" s="9"/>
      <c r="E132" s="8"/>
      <c r="F132" s="7"/>
      <c r="G132" s="7"/>
      <c r="H132" s="7"/>
      <c r="I132" s="7"/>
    </row>
    <row r="133" spans="2:9">
      <c r="B133" s="7"/>
      <c r="C133" s="8"/>
      <c r="D133" s="9"/>
      <c r="E133" s="8"/>
      <c r="F133" s="7"/>
      <c r="G133" s="7"/>
      <c r="H133" s="7"/>
      <c r="I133" s="7"/>
    </row>
    <row r="134" spans="2:9">
      <c r="B134" s="7"/>
      <c r="C134" s="8"/>
      <c r="D134" s="9"/>
      <c r="E134" s="8"/>
      <c r="F134" s="7"/>
      <c r="G134" s="7"/>
      <c r="H134" s="7"/>
      <c r="I134" s="7"/>
    </row>
    <row r="135" spans="2:9">
      <c r="B135" s="7"/>
      <c r="C135" s="8"/>
      <c r="D135" s="9"/>
      <c r="E135" s="8"/>
      <c r="F135" s="7"/>
      <c r="G135" s="7"/>
      <c r="H135" s="7"/>
      <c r="I135" s="7"/>
    </row>
    <row r="136" spans="2:9">
      <c r="B136" s="7"/>
      <c r="C136" s="8"/>
      <c r="D136" s="9"/>
      <c r="E136" s="8"/>
      <c r="F136" s="7"/>
      <c r="G136" s="7"/>
      <c r="H136" s="7"/>
      <c r="I136" s="7"/>
    </row>
    <row r="137" spans="2:9">
      <c r="B137" s="7"/>
      <c r="C137" s="8"/>
      <c r="D137" s="9"/>
      <c r="E137" s="8"/>
      <c r="F137" s="7"/>
      <c r="G137" s="7"/>
      <c r="H137" s="7"/>
      <c r="I137" s="7"/>
    </row>
    <row r="138" spans="2:9">
      <c r="B138" s="7"/>
      <c r="C138" s="8"/>
      <c r="D138" s="9"/>
      <c r="E138" s="8"/>
      <c r="F138" s="7"/>
      <c r="G138" s="7"/>
      <c r="H138" s="7"/>
      <c r="I138" s="7"/>
    </row>
    <row r="139" spans="2:9">
      <c r="B139" s="7"/>
      <c r="C139" s="8"/>
      <c r="D139" s="9"/>
      <c r="E139" s="8"/>
      <c r="F139" s="7"/>
      <c r="G139" s="7"/>
      <c r="H139" s="7"/>
      <c r="I139" s="7"/>
    </row>
    <row r="140" spans="2:9">
      <c r="B140" s="7"/>
      <c r="C140" s="8"/>
      <c r="D140" s="9"/>
      <c r="E140" s="8"/>
      <c r="F140" s="7"/>
      <c r="G140" s="7"/>
      <c r="H140" s="7"/>
      <c r="I140" s="7"/>
    </row>
    <row r="141" spans="2:9">
      <c r="B141" s="7"/>
      <c r="C141" s="8"/>
      <c r="D141" s="9"/>
      <c r="E141" s="8"/>
      <c r="F141" s="7"/>
      <c r="G141" s="7"/>
      <c r="H141" s="7"/>
      <c r="I141" s="7"/>
    </row>
    <row r="142" spans="2:9">
      <c r="B142" s="7"/>
      <c r="C142" s="8"/>
      <c r="D142" s="9"/>
      <c r="E142" s="8"/>
      <c r="F142" s="7"/>
      <c r="G142" s="7"/>
      <c r="H142" s="7"/>
      <c r="I142" s="7"/>
    </row>
    <row r="143" spans="2:9">
      <c r="B143" s="7"/>
      <c r="C143" s="8"/>
      <c r="D143" s="9"/>
      <c r="E143" s="8"/>
      <c r="F143" s="7"/>
      <c r="G143" s="7"/>
      <c r="H143" s="7"/>
      <c r="I143" s="7"/>
    </row>
    <row r="144" spans="2:9">
      <c r="B144" s="7"/>
      <c r="C144" s="8"/>
      <c r="D144" s="9"/>
      <c r="E144" s="8"/>
      <c r="F144" s="7"/>
      <c r="G144" s="7"/>
      <c r="H144" s="7"/>
      <c r="I144" s="7"/>
    </row>
    <row r="145" spans="2:9">
      <c r="B145" s="7"/>
      <c r="C145" s="8"/>
      <c r="D145" s="9"/>
      <c r="E145" s="8"/>
      <c r="F145" s="7"/>
      <c r="G145" s="7"/>
      <c r="H145" s="7"/>
      <c r="I145" s="7"/>
    </row>
    <row r="146" spans="2:9">
      <c r="B146" s="7"/>
      <c r="C146" s="8"/>
      <c r="D146" s="9"/>
      <c r="E146" s="8"/>
      <c r="F146" s="7"/>
      <c r="G146" s="7"/>
      <c r="H146" s="7"/>
      <c r="I146" s="7"/>
    </row>
    <row r="147" spans="2:9">
      <c r="B147" s="7"/>
      <c r="C147" s="8"/>
      <c r="D147" s="9"/>
      <c r="E147" s="8"/>
      <c r="F147" s="7"/>
      <c r="G147" s="7"/>
      <c r="H147" s="7"/>
      <c r="I147" s="7"/>
    </row>
    <row r="148" spans="2:9">
      <c r="B148" s="7"/>
      <c r="C148" s="8"/>
      <c r="D148" s="9"/>
      <c r="E148" s="8"/>
      <c r="F148" s="7"/>
      <c r="G148" s="7"/>
      <c r="H148" s="7"/>
      <c r="I148" s="7"/>
    </row>
    <row r="149" spans="2:9">
      <c r="B149" s="7"/>
      <c r="C149" s="8"/>
      <c r="D149" s="9"/>
      <c r="E149" s="8"/>
      <c r="F149" s="7"/>
      <c r="G149" s="7"/>
      <c r="H149" s="7"/>
      <c r="I149" s="7"/>
    </row>
    <row r="150" spans="2:9">
      <c r="B150" s="7"/>
      <c r="C150" s="8"/>
      <c r="D150" s="9"/>
      <c r="E150" s="8"/>
      <c r="F150" s="7"/>
      <c r="G150" s="7"/>
      <c r="H150" s="7"/>
      <c r="I150" s="7"/>
    </row>
    <row r="151" spans="2:9">
      <c r="B151" s="7"/>
      <c r="C151" s="8"/>
      <c r="D151" s="9"/>
      <c r="E151" s="8"/>
      <c r="F151" s="7"/>
      <c r="G151" s="7"/>
      <c r="H151" s="7"/>
      <c r="I151" s="7"/>
    </row>
    <row r="152" spans="2:9">
      <c r="B152" s="7"/>
      <c r="C152" s="8"/>
      <c r="D152" s="9"/>
      <c r="E152" s="8"/>
      <c r="F152" s="7"/>
      <c r="G152" s="7"/>
      <c r="H152" s="7"/>
      <c r="I152" s="7"/>
    </row>
    <row r="153" spans="2:9">
      <c r="B153" s="7"/>
      <c r="C153" s="8"/>
      <c r="D153" s="9"/>
      <c r="E153" s="8"/>
      <c r="F153" s="7"/>
      <c r="G153" s="7"/>
      <c r="H153" s="7"/>
      <c r="I153" s="7"/>
    </row>
    <row r="154" spans="2:9">
      <c r="B154" s="7"/>
      <c r="C154" s="8"/>
      <c r="D154" s="9"/>
      <c r="E154" s="8"/>
      <c r="F154" s="7"/>
      <c r="G154" s="7"/>
      <c r="H154" s="7"/>
      <c r="I154" s="7"/>
    </row>
    <row r="155" spans="2:9">
      <c r="B155" s="7"/>
      <c r="C155" s="8"/>
      <c r="D155" s="9"/>
      <c r="E155" s="8"/>
      <c r="F155" s="7"/>
      <c r="G155" s="7"/>
      <c r="H155" s="7"/>
      <c r="I155" s="7"/>
    </row>
    <row r="156" spans="2:9">
      <c r="B156" s="7"/>
      <c r="C156" s="8"/>
      <c r="D156" s="9"/>
      <c r="E156" s="8"/>
      <c r="F156" s="7"/>
      <c r="G156" s="7"/>
      <c r="H156" s="7"/>
      <c r="I156" s="7"/>
    </row>
    <row r="157" spans="2:9">
      <c r="B157" s="7"/>
      <c r="C157" s="8"/>
      <c r="D157" s="9"/>
      <c r="E157" s="8"/>
      <c r="F157" s="7"/>
      <c r="G157" s="7"/>
      <c r="H157" s="7"/>
      <c r="I157" s="7"/>
    </row>
    <row r="158" spans="2:9">
      <c r="B158" s="7"/>
      <c r="C158" s="8"/>
      <c r="D158" s="9"/>
      <c r="E158" s="8"/>
      <c r="F158" s="7"/>
      <c r="G158" s="7"/>
      <c r="H158" s="7"/>
      <c r="I158" s="7"/>
    </row>
    <row r="159" spans="2:9">
      <c r="B159" s="7"/>
      <c r="C159" s="8"/>
      <c r="D159" s="9"/>
      <c r="E159" s="8"/>
      <c r="F159" s="7"/>
      <c r="G159" s="7"/>
      <c r="H159" s="7"/>
      <c r="I159" s="7"/>
    </row>
    <row r="160" spans="2:9">
      <c r="B160" s="7"/>
      <c r="C160" s="8"/>
      <c r="D160" s="9"/>
      <c r="E160" s="8"/>
      <c r="F160" s="7"/>
      <c r="G160" s="7"/>
      <c r="H160" s="7"/>
      <c r="I160" s="7"/>
    </row>
    <row r="161" spans="2:9">
      <c r="B161" s="7"/>
      <c r="C161" s="8"/>
      <c r="D161" s="9"/>
      <c r="E161" s="8"/>
      <c r="F161" s="7"/>
      <c r="G161" s="7"/>
      <c r="H161" s="7"/>
      <c r="I161" s="7"/>
    </row>
    <row r="162" spans="2:9">
      <c r="B162" s="7"/>
      <c r="C162" s="8"/>
      <c r="D162" s="9"/>
      <c r="E162" s="8"/>
      <c r="F162" s="7"/>
      <c r="G162" s="7"/>
      <c r="H162" s="7"/>
      <c r="I162" s="7"/>
    </row>
    <row r="163" spans="2:9">
      <c r="B163" s="7"/>
      <c r="C163" s="8"/>
      <c r="D163" s="9"/>
      <c r="E163" s="8"/>
      <c r="F163" s="7"/>
      <c r="G163" s="7"/>
      <c r="H163" s="7"/>
      <c r="I163" s="7"/>
    </row>
    <row r="164" spans="2:9">
      <c r="B164" s="7"/>
      <c r="C164" s="8"/>
      <c r="D164" s="9"/>
      <c r="E164" s="8"/>
      <c r="F164" s="7"/>
      <c r="G164" s="7"/>
      <c r="H164" s="7"/>
      <c r="I164" s="7"/>
    </row>
    <row r="165" spans="2:9">
      <c r="B165" s="7"/>
      <c r="C165" s="8"/>
      <c r="D165" s="9"/>
      <c r="E165" s="8"/>
      <c r="F165" s="7"/>
      <c r="G165" s="7"/>
      <c r="H165" s="7"/>
      <c r="I165" s="7"/>
    </row>
    <row r="166" spans="2:9">
      <c r="B166" s="7"/>
      <c r="C166" s="8"/>
      <c r="D166" s="9"/>
      <c r="E166" s="8"/>
      <c r="F166" s="7"/>
      <c r="G166" s="7"/>
      <c r="H166" s="7"/>
      <c r="I166" s="7"/>
    </row>
    <row r="167" spans="2:9">
      <c r="B167" s="7"/>
      <c r="C167" s="8"/>
      <c r="D167" s="9"/>
      <c r="E167" s="8"/>
      <c r="F167" s="7"/>
      <c r="G167" s="7"/>
      <c r="H167" s="7"/>
      <c r="I167" s="7"/>
    </row>
    <row r="168" spans="2:9">
      <c r="B168" s="7"/>
      <c r="C168" s="8"/>
      <c r="D168" s="9"/>
      <c r="E168" s="8"/>
      <c r="F168" s="7"/>
      <c r="G168" s="7"/>
      <c r="H168" s="7"/>
      <c r="I168" s="7"/>
    </row>
    <row r="169" spans="2:9">
      <c r="B169" s="7"/>
      <c r="C169" s="8"/>
      <c r="D169" s="9"/>
      <c r="E169" s="8"/>
      <c r="F169" s="7"/>
      <c r="G169" s="7"/>
      <c r="H169" s="7"/>
      <c r="I169" s="7"/>
    </row>
    <row r="170" spans="2:9">
      <c r="B170" s="7"/>
      <c r="C170" s="8"/>
      <c r="D170" s="9"/>
      <c r="E170" s="8"/>
      <c r="F170" s="7"/>
      <c r="G170" s="7"/>
      <c r="H170" s="7"/>
      <c r="I170" s="7"/>
    </row>
    <row r="171" spans="2:9">
      <c r="B171" s="7"/>
      <c r="C171" s="8"/>
      <c r="D171" s="9"/>
      <c r="E171" s="8"/>
      <c r="F171" s="7"/>
      <c r="G171" s="7"/>
      <c r="H171" s="7"/>
      <c r="I171" s="7"/>
    </row>
    <row r="172" spans="2:9">
      <c r="B172" s="7"/>
      <c r="C172" s="8"/>
      <c r="D172" s="9"/>
      <c r="E172" s="8"/>
      <c r="F172" s="7"/>
      <c r="G172" s="7"/>
      <c r="H172" s="7"/>
      <c r="I172" s="7"/>
    </row>
    <row r="173" spans="2:9">
      <c r="B173" s="7"/>
      <c r="C173" s="8"/>
      <c r="D173" s="9"/>
      <c r="E173" s="8"/>
      <c r="F173" s="7"/>
      <c r="G173" s="7"/>
      <c r="H173" s="7"/>
      <c r="I173" s="7"/>
    </row>
    <row r="174" spans="2:9">
      <c r="B174" s="7"/>
      <c r="C174" s="8"/>
      <c r="D174" s="9"/>
      <c r="E174" s="8"/>
      <c r="F174" s="7"/>
      <c r="G174" s="7"/>
      <c r="H174" s="7"/>
      <c r="I174" s="7"/>
    </row>
    <row r="175" spans="2:9">
      <c r="B175" s="7"/>
      <c r="C175" s="8"/>
      <c r="D175" s="9"/>
      <c r="E175" s="8"/>
      <c r="F175" s="7"/>
      <c r="G175" s="7"/>
      <c r="H175" s="7"/>
      <c r="I175" s="7"/>
    </row>
    <row r="176" spans="2:9">
      <c r="B176" s="7"/>
      <c r="C176" s="8"/>
      <c r="D176" s="9"/>
      <c r="E176" s="8"/>
      <c r="F176" s="7"/>
      <c r="G176" s="7"/>
      <c r="H176" s="7"/>
      <c r="I176" s="7"/>
    </row>
    <row r="177" spans="2:9">
      <c r="B177" s="7"/>
      <c r="C177" s="8"/>
      <c r="D177" s="9"/>
      <c r="E177" s="8"/>
      <c r="F177" s="7"/>
      <c r="G177" s="7"/>
      <c r="H177" s="7"/>
      <c r="I177" s="7"/>
    </row>
    <row r="178" spans="2:9">
      <c r="B178" s="7"/>
      <c r="C178" s="8"/>
      <c r="D178" s="9"/>
      <c r="E178" s="8"/>
      <c r="F178" s="7"/>
      <c r="G178" s="7"/>
      <c r="H178" s="7"/>
      <c r="I178" s="7"/>
    </row>
    <row r="179" spans="2:9">
      <c r="B179" s="7"/>
      <c r="C179" s="8"/>
      <c r="D179" s="9"/>
      <c r="E179" s="8"/>
      <c r="F179" s="7"/>
      <c r="G179" s="7"/>
      <c r="H179" s="7"/>
      <c r="I179" s="7"/>
    </row>
    <row r="180" spans="2:9">
      <c r="B180" s="7"/>
      <c r="C180" s="8"/>
      <c r="D180" s="9"/>
      <c r="E180" s="8"/>
      <c r="F180" s="7"/>
      <c r="G180" s="7"/>
      <c r="H180" s="7"/>
      <c r="I180" s="7"/>
    </row>
    <row r="181" spans="2:9">
      <c r="B181" s="7"/>
      <c r="C181" s="8"/>
      <c r="D181" s="9"/>
      <c r="E181" s="8"/>
      <c r="F181" s="7"/>
      <c r="G181" s="7"/>
      <c r="H181" s="7"/>
      <c r="I181" s="7"/>
    </row>
    <row r="182" spans="2:9">
      <c r="B182" s="7"/>
      <c r="C182" s="8"/>
      <c r="D182" s="9"/>
      <c r="E182" s="8"/>
      <c r="F182" s="7"/>
      <c r="G182" s="7"/>
      <c r="H182" s="7"/>
      <c r="I182" s="7"/>
    </row>
    <row r="183" spans="2:9">
      <c r="B183" s="7"/>
      <c r="C183" s="8"/>
      <c r="D183" s="9"/>
      <c r="E183" s="8"/>
      <c r="F183" s="7"/>
      <c r="G183" s="7"/>
      <c r="H183" s="7"/>
      <c r="I183" s="7"/>
    </row>
    <row r="184" spans="2:9">
      <c r="B184" s="7"/>
      <c r="C184" s="8"/>
      <c r="D184" s="9"/>
      <c r="E184" s="8"/>
      <c r="F184" s="7"/>
      <c r="G184" s="7"/>
      <c r="H184" s="7"/>
      <c r="I184" s="7"/>
    </row>
    <row r="185" spans="2:9">
      <c r="B185" s="7"/>
      <c r="C185" s="8"/>
      <c r="D185" s="9"/>
      <c r="E185" s="8"/>
      <c r="F185" s="7"/>
      <c r="G185" s="7"/>
      <c r="H185" s="7"/>
      <c r="I185" s="7"/>
    </row>
    <row r="186" spans="2:9">
      <c r="B186" s="7"/>
      <c r="C186" s="8"/>
      <c r="D186" s="9"/>
      <c r="E186" s="8"/>
      <c r="F186" s="7"/>
      <c r="G186" s="7"/>
      <c r="H186" s="7"/>
      <c r="I186" s="7"/>
    </row>
    <row r="187" spans="2:9">
      <c r="B187" s="7"/>
      <c r="C187" s="8"/>
      <c r="D187" s="9"/>
      <c r="E187" s="8"/>
      <c r="F187" s="7"/>
      <c r="G187" s="7"/>
      <c r="H187" s="7"/>
      <c r="I187" s="7"/>
    </row>
    <row r="188" spans="2:9">
      <c r="B188" s="7"/>
      <c r="C188" s="8"/>
      <c r="D188" s="9"/>
      <c r="E188" s="8"/>
      <c r="F188" s="7"/>
      <c r="G188" s="7"/>
      <c r="H188" s="7"/>
      <c r="I188" s="7"/>
    </row>
    <row r="189" spans="2:9">
      <c r="B189" s="7"/>
      <c r="C189" s="8"/>
      <c r="D189" s="9"/>
      <c r="E189" s="8"/>
      <c r="F189" s="7"/>
      <c r="G189" s="7"/>
      <c r="H189" s="7"/>
      <c r="I189" s="7"/>
    </row>
    <row r="190" spans="2:9">
      <c r="B190" s="7"/>
      <c r="C190" s="8"/>
      <c r="D190" s="9"/>
      <c r="E190" s="8"/>
      <c r="F190" s="7"/>
      <c r="G190" s="7"/>
      <c r="H190" s="7"/>
      <c r="I190" s="7"/>
    </row>
    <row r="191" spans="2:9">
      <c r="B191" s="7"/>
      <c r="C191" s="8"/>
      <c r="D191" s="9"/>
      <c r="E191" s="8"/>
      <c r="F191" s="7"/>
      <c r="G191" s="7"/>
      <c r="H191" s="7"/>
      <c r="I191" s="7"/>
    </row>
    <row r="192" spans="2:9">
      <c r="B192" s="7"/>
      <c r="C192" s="8"/>
      <c r="D192" s="9"/>
      <c r="E192" s="8"/>
      <c r="F192" s="7"/>
      <c r="G192" s="7"/>
      <c r="H192" s="7"/>
      <c r="I192" s="7"/>
    </row>
    <row r="193" spans="2:9">
      <c r="B193" s="7"/>
      <c r="C193" s="8"/>
      <c r="D193" s="9"/>
      <c r="E193" s="8"/>
      <c r="F193" s="7"/>
      <c r="G193" s="7"/>
      <c r="H193" s="7"/>
      <c r="I193" s="7"/>
    </row>
    <row r="194" spans="2:9">
      <c r="B194" s="7"/>
      <c r="C194" s="8"/>
      <c r="D194" s="9"/>
      <c r="E194" s="8"/>
      <c r="F194" s="7"/>
      <c r="G194" s="7"/>
      <c r="H194" s="7"/>
      <c r="I194" s="7"/>
    </row>
    <row r="195" spans="2:9">
      <c r="B195" s="7"/>
      <c r="C195" s="8"/>
      <c r="D195" s="9"/>
      <c r="E195" s="8"/>
      <c r="F195" s="7"/>
      <c r="G195" s="7"/>
      <c r="H195" s="7"/>
      <c r="I195" s="7"/>
    </row>
    <row r="196" spans="2:9">
      <c r="B196" s="7"/>
      <c r="C196" s="8"/>
      <c r="D196" s="9"/>
      <c r="E196" s="8"/>
      <c r="F196" s="7"/>
      <c r="G196" s="7"/>
      <c r="H196" s="7"/>
      <c r="I196" s="7"/>
    </row>
    <row r="197" spans="2:9">
      <c r="B197" s="7"/>
      <c r="C197" s="8"/>
      <c r="D197" s="9"/>
      <c r="E197" s="8"/>
      <c r="F197" s="7"/>
      <c r="G197" s="7"/>
      <c r="H197" s="7"/>
      <c r="I197" s="7"/>
    </row>
    <row r="198" spans="2:9">
      <c r="B198" s="7"/>
      <c r="C198" s="8"/>
      <c r="D198" s="9"/>
      <c r="E198" s="8"/>
      <c r="F198" s="7"/>
      <c r="G198" s="7"/>
      <c r="H198" s="7"/>
      <c r="I198" s="7"/>
    </row>
    <row r="199" spans="2:9">
      <c r="B199" s="7"/>
      <c r="C199" s="8"/>
      <c r="D199" s="9"/>
      <c r="E199" s="8"/>
      <c r="F199" s="7"/>
      <c r="G199" s="7"/>
      <c r="H199" s="7"/>
      <c r="I199" s="7"/>
    </row>
    <row r="200" spans="2:9">
      <c r="B200" s="7"/>
      <c r="C200" s="8"/>
      <c r="D200" s="9"/>
      <c r="E200" s="8"/>
      <c r="F200" s="7"/>
      <c r="G200" s="7"/>
      <c r="H200" s="7"/>
      <c r="I200" s="7"/>
    </row>
    <row r="201" spans="2:9">
      <c r="B201" s="7"/>
      <c r="C201" s="8"/>
      <c r="D201" s="9"/>
      <c r="E201" s="8"/>
      <c r="F201" s="7"/>
      <c r="G201" s="7"/>
      <c r="H201" s="7"/>
      <c r="I201" s="7"/>
    </row>
    <row r="202" spans="2:9">
      <c r="B202" s="7"/>
      <c r="C202" s="8"/>
      <c r="D202" s="9"/>
      <c r="E202" s="8"/>
      <c r="F202" s="7"/>
      <c r="G202" s="7"/>
      <c r="H202" s="7"/>
      <c r="I202" s="7"/>
    </row>
    <row r="203" spans="2:9">
      <c r="B203" s="7"/>
      <c r="C203" s="8"/>
      <c r="D203" s="9"/>
      <c r="E203" s="8"/>
      <c r="F203" s="7"/>
      <c r="G203" s="7"/>
      <c r="H203" s="7"/>
      <c r="I203" s="7"/>
    </row>
    <row r="204" spans="2:9">
      <c r="B204" s="7"/>
      <c r="C204" s="8"/>
      <c r="D204" s="9"/>
      <c r="E204" s="8"/>
      <c r="F204" s="7"/>
      <c r="G204" s="7"/>
      <c r="H204" s="7"/>
      <c r="I204" s="7"/>
    </row>
    <row r="205" spans="2:9">
      <c r="B205" s="7"/>
      <c r="C205" s="8"/>
      <c r="D205" s="9"/>
      <c r="E205" s="8"/>
      <c r="F205" s="7"/>
      <c r="G205" s="7"/>
      <c r="H205" s="7"/>
      <c r="I205" s="7"/>
    </row>
    <row r="206" spans="2:9">
      <c r="B206" s="7"/>
      <c r="C206" s="8"/>
      <c r="D206" s="9"/>
      <c r="E206" s="8"/>
      <c r="F206" s="7"/>
      <c r="G206" s="7"/>
      <c r="H206" s="7"/>
      <c r="I206" s="7"/>
    </row>
    <row r="207" spans="2:9">
      <c r="B207" s="7"/>
      <c r="C207" s="8"/>
      <c r="D207" s="9"/>
      <c r="E207" s="8"/>
      <c r="F207" s="7"/>
      <c r="G207" s="7"/>
      <c r="H207" s="7"/>
      <c r="I207" s="7"/>
    </row>
    <row r="208" spans="2:9">
      <c r="B208" s="7"/>
      <c r="C208" s="8"/>
      <c r="D208" s="9"/>
      <c r="E208" s="8"/>
      <c r="F208" s="7"/>
      <c r="G208" s="7"/>
      <c r="H208" s="7"/>
      <c r="I208" s="7"/>
    </row>
    <row r="209" spans="2:9">
      <c r="B209" s="7"/>
      <c r="C209" s="8"/>
      <c r="D209" s="9"/>
      <c r="E209" s="8"/>
      <c r="F209" s="7"/>
      <c r="G209" s="7"/>
      <c r="H209" s="7"/>
      <c r="I209" s="7"/>
    </row>
    <row r="210" spans="2:9">
      <c r="B210" s="7"/>
      <c r="C210" s="8"/>
      <c r="D210" s="9"/>
      <c r="E210" s="8"/>
      <c r="F210" s="7"/>
      <c r="G210" s="7"/>
      <c r="H210" s="7"/>
      <c r="I210" s="7"/>
    </row>
    <row r="211" spans="2:9">
      <c r="B211" s="7"/>
      <c r="C211" s="8"/>
      <c r="D211" s="9"/>
      <c r="E211" s="8"/>
      <c r="F211" s="7"/>
      <c r="G211" s="7"/>
      <c r="H211" s="7"/>
      <c r="I211" s="7"/>
    </row>
    <row r="212" spans="2:9">
      <c r="B212" s="7"/>
      <c r="C212" s="8"/>
      <c r="D212" s="9"/>
      <c r="E212" s="8"/>
      <c r="F212" s="7"/>
      <c r="G212" s="7"/>
      <c r="H212" s="7"/>
      <c r="I212" s="7"/>
    </row>
    <row r="213" spans="2:9">
      <c r="B213" s="7"/>
      <c r="C213" s="8"/>
      <c r="D213" s="9"/>
      <c r="E213" s="8"/>
      <c r="F213" s="7"/>
      <c r="G213" s="7"/>
      <c r="H213" s="7"/>
      <c r="I213" s="7"/>
    </row>
    <row r="214" spans="2:9">
      <c r="B214" s="7"/>
      <c r="C214" s="8"/>
      <c r="D214" s="9"/>
      <c r="E214" s="8"/>
      <c r="F214" s="7"/>
      <c r="G214" s="7"/>
      <c r="H214" s="7"/>
      <c r="I214" s="7"/>
    </row>
    <row r="215" spans="2:9">
      <c r="B215" s="7"/>
      <c r="C215" s="8"/>
      <c r="D215" s="9"/>
      <c r="E215" s="8"/>
      <c r="F215" s="7"/>
      <c r="G215" s="7"/>
      <c r="H215" s="7"/>
      <c r="I215" s="7"/>
    </row>
    <row r="216" spans="2:9">
      <c r="B216" s="7"/>
      <c r="C216" s="8"/>
      <c r="D216" s="9"/>
      <c r="E216" s="8"/>
      <c r="F216" s="7"/>
      <c r="G216" s="7"/>
      <c r="H216" s="7"/>
      <c r="I216" s="7"/>
    </row>
    <row r="217" spans="2:9">
      <c r="B217" s="7"/>
      <c r="C217" s="8"/>
      <c r="D217" s="9"/>
      <c r="E217" s="8"/>
      <c r="F217" s="7"/>
      <c r="G217" s="7"/>
      <c r="H217" s="7"/>
      <c r="I217" s="7"/>
    </row>
    <row r="218" spans="2:9">
      <c r="B218" s="7"/>
      <c r="C218" s="8"/>
      <c r="D218" s="9"/>
      <c r="E218" s="8"/>
      <c r="F218" s="7"/>
      <c r="G218" s="7"/>
      <c r="H218" s="7"/>
      <c r="I218" s="7"/>
    </row>
    <row r="219" spans="2:9">
      <c r="B219" s="7"/>
      <c r="C219" s="8"/>
      <c r="D219" s="9"/>
      <c r="E219" s="8"/>
      <c r="F219" s="7"/>
      <c r="G219" s="7"/>
      <c r="H219" s="7"/>
      <c r="I219" s="7"/>
    </row>
    <row r="220" spans="2:9">
      <c r="B220" s="7"/>
      <c r="C220" s="8"/>
      <c r="D220" s="9"/>
      <c r="E220" s="8"/>
      <c r="F220" s="7"/>
      <c r="G220" s="7"/>
      <c r="H220" s="7"/>
      <c r="I220" s="7"/>
    </row>
    <row r="221" spans="2:9">
      <c r="B221" s="7"/>
      <c r="C221" s="8"/>
      <c r="D221" s="9"/>
      <c r="E221" s="8"/>
      <c r="F221" s="7"/>
      <c r="G221" s="7"/>
      <c r="H221" s="7"/>
      <c r="I221" s="7"/>
    </row>
    <row r="222" spans="2:9">
      <c r="B222" s="7"/>
      <c r="C222" s="8"/>
      <c r="D222" s="9"/>
      <c r="E222" s="8"/>
      <c r="F222" s="7"/>
      <c r="G222" s="7"/>
      <c r="H222" s="7"/>
      <c r="I222" s="7"/>
    </row>
    <row r="223" spans="2:9">
      <c r="B223" s="7"/>
      <c r="C223" s="8"/>
      <c r="D223" s="9"/>
      <c r="E223" s="8"/>
      <c r="F223" s="7"/>
      <c r="G223" s="7"/>
      <c r="H223" s="7"/>
      <c r="I223" s="7"/>
    </row>
    <row r="224" spans="2:9">
      <c r="B224" s="7"/>
      <c r="C224" s="8"/>
      <c r="D224" s="9"/>
      <c r="E224" s="8"/>
      <c r="F224" s="7"/>
      <c r="G224" s="7"/>
      <c r="H224" s="7"/>
      <c r="I224" s="7"/>
    </row>
    <row r="225" spans="2:9">
      <c r="B225" s="7"/>
      <c r="C225" s="8"/>
      <c r="D225" s="9"/>
      <c r="E225" s="8"/>
      <c r="F225" s="7"/>
      <c r="G225" s="7"/>
      <c r="H225" s="7"/>
      <c r="I225" s="7"/>
    </row>
  </sheetData>
  <mergeCells count="4">
    <mergeCell ref="C20:K20"/>
    <mergeCell ref="O20:W20"/>
    <mergeCell ref="A21:A50"/>
    <mergeCell ref="M21:M50"/>
  </mergeCells>
  <conditionalFormatting sqref="C22:K40">
    <cfRule type="colorScale" priority="4">
      <colorScale>
        <cfvo type="num" val="0"/>
        <cfvo type="num" val="0"/>
        <color rgb="FFFFC7CE"/>
        <color rgb="FFC6EFCE"/>
      </colorScale>
    </cfRule>
  </conditionalFormatting>
  <conditionalFormatting sqref="C41:K50">
    <cfRule type="colorScale" priority="3">
      <colorScale>
        <cfvo type="num" val="0"/>
        <cfvo type="num" val="0"/>
        <color rgb="FFFFC7CE"/>
        <color rgb="FFC6EFCE"/>
      </colorScale>
    </cfRule>
  </conditionalFormatting>
  <conditionalFormatting sqref="O22:W40">
    <cfRule type="colorScale" priority="2">
      <colorScale>
        <cfvo type="num" val="0"/>
        <cfvo type="num" val="0"/>
        <color rgb="FFFFC7CE"/>
        <color rgb="FFC6EFCE"/>
      </colorScale>
    </cfRule>
  </conditionalFormatting>
  <conditionalFormatting sqref="O41:W50">
    <cfRule type="colorScale" priority="1">
      <colorScale>
        <cfvo type="num" val="0"/>
        <cfvo type="num" val="0"/>
        <color rgb="FFFFC7CE"/>
        <color rgb="FFC6EFCE"/>
      </colorScale>
    </cfRule>
  </conditionalFormatting>
  <hyperlinks>
    <hyperlink ref="A1" r:id="rId1" xr:uid="{44D3EF43-126D-4BAB-9A5E-D648B31FA23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dcterms:created xsi:type="dcterms:W3CDTF">2022-03-11T22:07:32Z</dcterms:created>
  <dcterms:modified xsi:type="dcterms:W3CDTF">2022-03-12T21:21:27Z</dcterms:modified>
</cp:coreProperties>
</file>